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16.xml" ContentType="application/vnd.openxmlformats-officedocument.drawingml.chartshapes+xml"/>
  <Override PartName="/xl/drawings/drawing12.xml" ContentType="application/vnd.openxmlformats-officedocument.drawingml.chartshapes+xml"/>
  <Override PartName="/xl/drawings/drawing3.xml" ContentType="application/vnd.openxmlformats-officedocument.drawingml.chartshapes+xml"/>
  <Override PartName="/xl/drawings/drawing14.xml" ContentType="application/vnd.openxmlformats-officedocument.drawingml.chartshapes+xml"/>
  <Override PartName="/xl/drawings/drawing21.xml" ContentType="application/vnd.openxmlformats-officedocument.drawingml.chartshapes+xml"/>
  <Override PartName="/xl/drawings/drawing18.xml" ContentType="application/vnd.openxmlformats-officedocument.drawingml.chartshapes+xml"/>
  <Override PartName="/xl/drawings/drawing8.xml" ContentType="application/vnd.openxmlformats-officedocument.drawingml.chartshapes+xml"/>
  <Override PartName="/xl/drawings/drawing25.xml" ContentType="application/vnd.openxmlformats-officedocument.drawingml.chartshapes+xml"/>
  <Override PartName="/xl/drawings/drawing23.xml" ContentType="application/vnd.openxmlformats-officedocument.drawingml.chartshapes+xml"/>
  <Override PartName="/xl/drawings/drawing10.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docProps/core.xml" ContentType="application/vnd.openxmlformats-package.core-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xl/externalLinks/externalLink1.xml" ContentType="application/vnd.openxmlformats-officedocument.spreadsheetml.externalLink+xml"/>
  <Override PartName="/docProps/custom.xml" ContentType="application/vnd.openxmlformats-officedocument.custom-properties+xml"/>
  <Override PartName="/xl/externalLinks/externalLink3.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12"/>
  <workbookPr codeName="ThisWorkbook"/>
  <mc:AlternateContent xmlns:mc="http://schemas.openxmlformats.org/markup-compatibility/2006">
    <mc:Choice Requires="x15">
      <x15ac:absPath xmlns:x15ac="http://schemas.microsoft.com/office/spreadsheetml/2010/11/ac" url="\\spestfile01v01\REACQ\ResourcePlanning\2023 IRP\04. IRP Book\Electric Progress Report\8 - Electric Analysis\Support\"/>
    </mc:Choice>
  </mc:AlternateContent>
  <xr:revisionPtr revIDLastSave="0" documentId="11_7E9909E542545F8F463D32FA27A8929CEB443526" xr6:coauthVersionLast="47" xr6:coauthVersionMax="47" xr10:uidLastSave="{00000000-0000-0000-0000-000000000000}"/>
  <bookViews>
    <workbookView xWindow="0" yWindow="0" windowWidth="23040" windowHeight="8676" tabRatio="885" firstSheet="18" activeTab="18" xr2:uid="{00000000-000D-0000-FFFF-FFFF00000000}"/>
  </bookViews>
  <sheets>
    <sheet name="Readme" sheetId="339" r:id="rId1"/>
    <sheet name="Portfolio Descriptions" sheetId="340" r:id="rId2"/>
    <sheet name="DATA &gt;&gt;&gt;" sheetId="349" r:id="rId3"/>
    <sheet name="Portfolio Costs Summary" sheetId="344" r:id="rId4"/>
    <sheet name="Portfolio Costs Annual" sheetId="345" r:id="rId5"/>
    <sheet name="Builds Summary" sheetId="341" r:id="rId6"/>
    <sheet name="Builds Detail" sheetId="342" r:id="rId7"/>
    <sheet name="Emissions" sheetId="343" r:id="rId8"/>
    <sheet name="FIGURES&gt;&gt;&gt;" sheetId="109" r:id="rId9"/>
    <sheet name="Fig_8.14_Ref_Emissions" sheetId="350" r:id="rId10"/>
    <sheet name="Fig_8.15_AnnlPortCosts_ResAlt" sheetId="326" r:id="rId11"/>
    <sheet name="Fig_8.16_AnnlPortCosts_Diverse" sheetId="327" r:id="rId12"/>
    <sheet name="Fig_8.17_AnnlPortCosts_Others" sheetId="328" r:id="rId13"/>
    <sheet name="Fig_8.18_Builds_ResAltPart1" sheetId="330" r:id="rId14"/>
    <sheet name="Fig_8.19_Builds_ResAltPart2" sheetId="332" r:id="rId15"/>
    <sheet name="Fig_8.20_Builds_Diversified1" sheetId="333" r:id="rId16"/>
    <sheet name="Fig_8.21_Builds_Diversified2" sheetId="334" r:id="rId17"/>
    <sheet name="Fig_8.22_Builds_Others" sheetId="335" r:id="rId18"/>
    <sheet name="Fig_8.23_Emissions_AllSensit" sheetId="304" r:id="rId19"/>
    <sheet name="FIGURE DATA &gt;&gt;&gt;" sheetId="346" r:id="rId20"/>
    <sheet name="Fig_DATA_Cost_NoSCGHG" sheetId="100" r:id="rId21"/>
    <sheet name="Fig_DATA_Builds" sheetId="167" r:id="rId22"/>
    <sheet name="Fig_DATA_Emissions_NoMarket" sheetId="101" r:id="rId23"/>
    <sheet name="FIGURE TEMPLATES &gt;&gt;&gt;" sheetId="348" r:id="rId24"/>
    <sheet name="Fig_TEMPLATE_Cost_NoSCGHG" sheetId="166" r:id="rId25"/>
    <sheet name="Fig_TEMPLATE_Builds_AllYears" sheetId="280" r:id="rId26"/>
    <sheet name="Fig_TEMPLATE_Builds_2030_2045" sheetId="331" r:id="rId27"/>
    <sheet name="Fig_TEMPLATE_Emissions_NoMarket" sheetId="165" r:id="rId28"/>
  </sheets>
  <externalReferences>
    <externalReference r:id="rId29"/>
    <externalReference r:id="rId30"/>
    <externalReference r:id="rId31"/>
  </externalReferences>
  <definedNames>
    <definedName name="AfterTaxWACC">[1]Assumptions!$E$18</definedName>
    <definedName name="CBWorkbookPriority" hidden="1">-1894858854</definedName>
    <definedName name="Hourly_Long" localSheetId="3">#REF!</definedName>
    <definedName name="Hourly_Long">#REF!</definedName>
    <definedName name="solver_eval" hidden="1">0</definedName>
    <definedName name="solver_ntri" hidden="1">1000</definedName>
    <definedName name="solver_rsmp" hidden="1">1</definedName>
    <definedName name="solver_seed" hidden="1">0</definedName>
    <definedName name="StartDate">[2]Assumptions!$B$7</definedName>
    <definedName name="TotalREC20">[3]LPProblem!$AA$32</definedName>
  </definedNames>
  <calcPr calcId="162913" calcCompleted="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00" l="1"/>
  <c r="E4" i="100"/>
  <c r="F4" i="100"/>
  <c r="G4" i="100"/>
  <c r="H4" i="100"/>
  <c r="I4" i="100"/>
  <c r="J4" i="100"/>
  <c r="K4" i="100"/>
  <c r="L4" i="100"/>
  <c r="M4" i="100"/>
  <c r="N4" i="100"/>
  <c r="O4" i="100"/>
  <c r="P4" i="100"/>
  <c r="Q4" i="100"/>
  <c r="R4" i="100"/>
  <c r="S4" i="100"/>
  <c r="T4" i="100"/>
  <c r="U4" i="100"/>
  <c r="V4" i="100"/>
  <c r="W4" i="100"/>
  <c r="D5" i="100"/>
  <c r="E5" i="100"/>
  <c r="F5" i="100"/>
  <c r="G5" i="100"/>
  <c r="H5" i="100"/>
  <c r="I5" i="100"/>
  <c r="J5" i="100"/>
  <c r="K5" i="100"/>
  <c r="L5" i="100"/>
  <c r="M5" i="100"/>
  <c r="N5" i="100"/>
  <c r="O5" i="100"/>
  <c r="P5" i="100"/>
  <c r="Q5" i="100"/>
  <c r="R5" i="100"/>
  <c r="S5" i="100"/>
  <c r="T5" i="100"/>
  <c r="U5" i="100"/>
  <c r="V5" i="100"/>
  <c r="W5" i="100"/>
  <c r="D6" i="100"/>
  <c r="E6" i="100"/>
  <c r="F6" i="100"/>
  <c r="G6" i="100"/>
  <c r="H6" i="100"/>
  <c r="I6" i="100"/>
  <c r="J6" i="100"/>
  <c r="K6" i="100"/>
  <c r="L6" i="100"/>
  <c r="M6" i="100"/>
  <c r="N6" i="100"/>
  <c r="O6" i="100"/>
  <c r="P6" i="100"/>
  <c r="Q6" i="100"/>
  <c r="R6" i="100"/>
  <c r="S6" i="100"/>
  <c r="T6" i="100"/>
  <c r="U6" i="100"/>
  <c r="V6" i="100"/>
  <c r="W6" i="100"/>
  <c r="D7" i="100"/>
  <c r="E7" i="100"/>
  <c r="F7" i="100"/>
  <c r="G7" i="100"/>
  <c r="H7" i="100"/>
  <c r="I7" i="100"/>
  <c r="J7" i="100"/>
  <c r="K7" i="100"/>
  <c r="L7" i="100"/>
  <c r="M7" i="100"/>
  <c r="N7" i="100"/>
  <c r="O7" i="100"/>
  <c r="P7" i="100"/>
  <c r="Q7" i="100"/>
  <c r="R7" i="100"/>
  <c r="S7" i="100"/>
  <c r="T7" i="100"/>
  <c r="U7" i="100"/>
  <c r="V7" i="100"/>
  <c r="W7" i="100"/>
  <c r="D8" i="100"/>
  <c r="E8" i="100"/>
  <c r="F8" i="100"/>
  <c r="G8" i="100"/>
  <c r="H8" i="100"/>
  <c r="I8" i="100"/>
  <c r="J8" i="100"/>
  <c r="K8" i="100"/>
  <c r="L8" i="100"/>
  <c r="M8" i="100"/>
  <c r="N8" i="100"/>
  <c r="O8" i="100"/>
  <c r="P8" i="100"/>
  <c r="Q8" i="100"/>
  <c r="R8" i="100"/>
  <c r="S8" i="100"/>
  <c r="T8" i="100"/>
  <c r="U8" i="100"/>
  <c r="V8" i="100"/>
  <c r="W8" i="100"/>
  <c r="D9" i="100"/>
  <c r="E9" i="100"/>
  <c r="F9" i="100"/>
  <c r="G9" i="100"/>
  <c r="H9" i="100"/>
  <c r="I9" i="100"/>
  <c r="J9" i="100"/>
  <c r="K9" i="100"/>
  <c r="L9" i="100"/>
  <c r="M9" i="100"/>
  <c r="N9" i="100"/>
  <c r="O9" i="100"/>
  <c r="P9" i="100"/>
  <c r="Q9" i="100"/>
  <c r="R9" i="100"/>
  <c r="S9" i="100"/>
  <c r="T9" i="100"/>
  <c r="U9" i="100"/>
  <c r="V9" i="100"/>
  <c r="W9" i="100"/>
  <c r="D10" i="100"/>
  <c r="E10" i="100"/>
  <c r="F10" i="100"/>
  <c r="G10" i="100"/>
  <c r="H10" i="100"/>
  <c r="I10" i="100"/>
  <c r="J10" i="100"/>
  <c r="K10" i="100"/>
  <c r="L10" i="100"/>
  <c r="M10" i="100"/>
  <c r="N10" i="100"/>
  <c r="O10" i="100"/>
  <c r="P10" i="100"/>
  <c r="Q10" i="100"/>
  <c r="R10" i="100"/>
  <c r="S10" i="100"/>
  <c r="T10" i="100"/>
  <c r="U10" i="100"/>
  <c r="V10" i="100"/>
  <c r="W10" i="100"/>
  <c r="D11" i="100"/>
  <c r="E11" i="100"/>
  <c r="F11" i="100"/>
  <c r="G11" i="100"/>
  <c r="H11" i="100"/>
  <c r="I11" i="100"/>
  <c r="J11" i="100"/>
  <c r="K11" i="100"/>
  <c r="L11" i="100"/>
  <c r="M11" i="100"/>
  <c r="N11" i="100"/>
  <c r="O11" i="100"/>
  <c r="P11" i="100"/>
  <c r="Q11" i="100"/>
  <c r="R11" i="100"/>
  <c r="S11" i="100"/>
  <c r="T11" i="100"/>
  <c r="U11" i="100"/>
  <c r="V11" i="100"/>
  <c r="W11" i="100"/>
  <c r="D12" i="100"/>
  <c r="E12" i="100"/>
  <c r="F12" i="100"/>
  <c r="G12" i="100"/>
  <c r="H12" i="100"/>
  <c r="I12" i="100"/>
  <c r="J12" i="100"/>
  <c r="K12" i="100"/>
  <c r="L12" i="100"/>
  <c r="M12" i="100"/>
  <c r="N12" i="100"/>
  <c r="O12" i="100"/>
  <c r="P12" i="100"/>
  <c r="Q12" i="100"/>
  <c r="R12" i="100"/>
  <c r="S12" i="100"/>
  <c r="T12" i="100"/>
  <c r="U12" i="100"/>
  <c r="V12" i="100"/>
  <c r="W12" i="100"/>
  <c r="D13" i="100"/>
  <c r="E13" i="100"/>
  <c r="F13" i="100"/>
  <c r="G13" i="100"/>
  <c r="H13" i="100"/>
  <c r="I13" i="100"/>
  <c r="J13" i="100"/>
  <c r="K13" i="100"/>
  <c r="L13" i="100"/>
  <c r="M13" i="100"/>
  <c r="N13" i="100"/>
  <c r="O13" i="100"/>
  <c r="P13" i="100"/>
  <c r="Q13" i="100"/>
  <c r="R13" i="100"/>
  <c r="S13" i="100"/>
  <c r="T13" i="100"/>
  <c r="U13" i="100"/>
  <c r="V13" i="100"/>
  <c r="W13" i="100"/>
  <c r="D14" i="100"/>
  <c r="E14" i="100"/>
  <c r="F14" i="100"/>
  <c r="G14" i="100"/>
  <c r="H14" i="100"/>
  <c r="I14" i="100"/>
  <c r="J14" i="100"/>
  <c r="K14" i="100"/>
  <c r="L14" i="100"/>
  <c r="M14" i="100"/>
  <c r="N14" i="100"/>
  <c r="O14" i="100"/>
  <c r="P14" i="100"/>
  <c r="Q14" i="100"/>
  <c r="R14" i="100"/>
  <c r="S14" i="100"/>
  <c r="T14" i="100"/>
  <c r="U14" i="100"/>
  <c r="V14" i="100"/>
  <c r="W14" i="100"/>
  <c r="D15" i="100"/>
  <c r="E15" i="100"/>
  <c r="F15" i="100"/>
  <c r="G15" i="100"/>
  <c r="H15" i="100"/>
  <c r="I15" i="100"/>
  <c r="J15" i="100"/>
  <c r="K15" i="100"/>
  <c r="L15" i="100"/>
  <c r="M15" i="100"/>
  <c r="N15" i="100"/>
  <c r="O15" i="100"/>
  <c r="P15" i="100"/>
  <c r="Q15" i="100"/>
  <c r="R15" i="100"/>
  <c r="S15" i="100"/>
  <c r="T15" i="100"/>
  <c r="U15" i="100"/>
  <c r="V15" i="100"/>
  <c r="W15" i="100"/>
  <c r="D16" i="100"/>
  <c r="E16" i="100"/>
  <c r="F16" i="100"/>
  <c r="G16" i="100"/>
  <c r="H16" i="100"/>
  <c r="I16" i="100"/>
  <c r="J16" i="100"/>
  <c r="K16" i="100"/>
  <c r="L16" i="100"/>
  <c r="M16" i="100"/>
  <c r="N16" i="100"/>
  <c r="O16" i="100"/>
  <c r="P16" i="100"/>
  <c r="Q16" i="100"/>
  <c r="R16" i="100"/>
  <c r="S16" i="100"/>
  <c r="T16" i="100"/>
  <c r="U16" i="100"/>
  <c r="V16" i="100"/>
  <c r="W16" i="100"/>
  <c r="D17" i="100"/>
  <c r="E17" i="100"/>
  <c r="F17" i="100"/>
  <c r="G17" i="100"/>
  <c r="H17" i="100"/>
  <c r="I17" i="100"/>
  <c r="J17" i="100"/>
  <c r="K17" i="100"/>
  <c r="L17" i="100"/>
  <c r="M17" i="100"/>
  <c r="N17" i="100"/>
  <c r="O17" i="100"/>
  <c r="P17" i="100"/>
  <c r="Q17" i="100"/>
  <c r="R17" i="100"/>
  <c r="S17" i="100"/>
  <c r="T17" i="100"/>
  <c r="U17" i="100"/>
  <c r="V17" i="100"/>
  <c r="W17" i="100"/>
  <c r="D18" i="100"/>
  <c r="E18" i="100"/>
  <c r="F18" i="100"/>
  <c r="G18" i="100"/>
  <c r="H18" i="100"/>
  <c r="I18" i="100"/>
  <c r="J18" i="100"/>
  <c r="K18" i="100"/>
  <c r="L18" i="100"/>
  <c r="M18" i="100"/>
  <c r="N18" i="100"/>
  <c r="O18" i="100"/>
  <c r="P18" i="100"/>
  <c r="Q18" i="100"/>
  <c r="R18" i="100"/>
  <c r="S18" i="100"/>
  <c r="T18" i="100"/>
  <c r="U18" i="100"/>
  <c r="V18" i="100"/>
  <c r="W18" i="100"/>
  <c r="D19" i="100"/>
  <c r="E19" i="100"/>
  <c r="F19" i="100"/>
  <c r="G19" i="100"/>
  <c r="H19" i="100"/>
  <c r="I19" i="100"/>
  <c r="J19" i="100"/>
  <c r="K19" i="100"/>
  <c r="L19" i="100"/>
  <c r="M19" i="100"/>
  <c r="N19" i="100"/>
  <c r="O19" i="100"/>
  <c r="P19" i="100"/>
  <c r="Q19" i="100"/>
  <c r="R19" i="100"/>
  <c r="S19" i="100"/>
  <c r="T19" i="100"/>
  <c r="U19" i="100"/>
  <c r="V19" i="100"/>
  <c r="W19" i="100"/>
  <c r="D20" i="100"/>
  <c r="E20" i="100"/>
  <c r="F20" i="100"/>
  <c r="G20" i="100"/>
  <c r="H20" i="100"/>
  <c r="I20" i="100"/>
  <c r="J20" i="100"/>
  <c r="K20" i="100"/>
  <c r="L20" i="100"/>
  <c r="M20" i="100"/>
  <c r="N20" i="100"/>
  <c r="O20" i="100"/>
  <c r="P20" i="100"/>
  <c r="Q20" i="100"/>
  <c r="R20" i="100"/>
  <c r="S20" i="100"/>
  <c r="T20" i="100"/>
  <c r="U20" i="100"/>
  <c r="V20" i="100"/>
  <c r="W20" i="100"/>
  <c r="D21" i="100"/>
  <c r="E21" i="100"/>
  <c r="F21" i="100"/>
  <c r="G21" i="100"/>
  <c r="H21" i="100"/>
  <c r="I21" i="100"/>
  <c r="J21" i="100"/>
  <c r="K21" i="100"/>
  <c r="L21" i="100"/>
  <c r="M21" i="100"/>
  <c r="N21" i="100"/>
  <c r="O21" i="100"/>
  <c r="P21" i="100"/>
  <c r="Q21" i="100"/>
  <c r="R21" i="100"/>
  <c r="S21" i="100"/>
  <c r="T21" i="100"/>
  <c r="U21" i="100"/>
  <c r="V21" i="100"/>
  <c r="W21" i="100"/>
  <c r="D22" i="100"/>
  <c r="E22" i="100"/>
  <c r="F22" i="100"/>
  <c r="G22" i="100"/>
  <c r="H22" i="100"/>
  <c r="I22" i="100"/>
  <c r="J22" i="100"/>
  <c r="K22" i="100"/>
  <c r="L22" i="100"/>
  <c r="M22" i="100"/>
  <c r="N22" i="100"/>
  <c r="O22" i="100"/>
  <c r="P22" i="100"/>
  <c r="Q22" i="100"/>
  <c r="R22" i="100"/>
  <c r="S22" i="100"/>
  <c r="T22" i="100"/>
  <c r="U22" i="100"/>
  <c r="V22" i="100"/>
  <c r="W22" i="100"/>
  <c r="D23" i="100"/>
  <c r="E23" i="100"/>
  <c r="F23" i="100"/>
  <c r="G23" i="100"/>
  <c r="H23" i="100"/>
  <c r="I23" i="100"/>
  <c r="J23" i="100"/>
  <c r="K23" i="100"/>
  <c r="L23" i="100"/>
  <c r="M23" i="100"/>
  <c r="N23" i="100"/>
  <c r="O23" i="100"/>
  <c r="P23" i="100"/>
  <c r="Q23" i="100"/>
  <c r="R23" i="100"/>
  <c r="S23" i="100"/>
  <c r="T23" i="100"/>
  <c r="U23" i="100"/>
  <c r="V23" i="100"/>
  <c r="W23" i="100"/>
  <c r="C4" i="100"/>
  <c r="C5" i="100"/>
  <c r="C6" i="100"/>
  <c r="C7" i="100"/>
  <c r="C8" i="100"/>
  <c r="C9" i="100"/>
  <c r="C10" i="100"/>
  <c r="C11" i="100"/>
  <c r="C12" i="100"/>
  <c r="C13" i="100"/>
  <c r="C14" i="100"/>
  <c r="C15" i="100"/>
  <c r="C16" i="100"/>
  <c r="C17" i="100"/>
  <c r="C18" i="100"/>
  <c r="C19" i="100"/>
  <c r="C20" i="100"/>
  <c r="C21" i="100"/>
  <c r="C22" i="100"/>
  <c r="C23" i="100"/>
  <c r="B5" i="100"/>
  <c r="B6" i="100"/>
  <c r="B7" i="100"/>
  <c r="B8" i="100"/>
  <c r="B9" i="100"/>
  <c r="B10" i="100"/>
  <c r="B11" i="100"/>
  <c r="B12" i="100"/>
  <c r="B13" i="100"/>
  <c r="B14" i="100"/>
  <c r="B15" i="100"/>
  <c r="B16" i="100"/>
  <c r="B17" i="100"/>
  <c r="B18" i="100"/>
  <c r="B19" i="100"/>
  <c r="B20" i="100"/>
  <c r="B21" i="100"/>
  <c r="B22" i="100"/>
  <c r="B23" i="100"/>
  <c r="B4" i="100"/>
  <c r="Y21" i="101"/>
  <c r="F22" i="344"/>
  <c r="F21" i="344"/>
  <c r="F20" i="344"/>
  <c r="F19" i="344"/>
  <c r="F18" i="344"/>
  <c r="F17" i="344"/>
  <c r="F16" i="344"/>
  <c r="F15" i="344"/>
  <c r="F14" i="344"/>
  <c r="F13" i="344"/>
  <c r="F12" i="344"/>
  <c r="F11" i="344"/>
  <c r="F10" i="344"/>
  <c r="F9" i="344"/>
  <c r="F8" i="344"/>
  <c r="F7" i="344"/>
  <c r="F6" i="344"/>
  <c r="F5" i="344"/>
  <c r="F4" i="344"/>
  <c r="F3" i="344"/>
  <c r="U4" i="101"/>
  <c r="P4" i="101"/>
  <c r="F4" i="101"/>
  <c r="D4" i="101"/>
  <c r="H4" i="101"/>
  <c r="O4" i="101"/>
  <c r="N4" i="101"/>
  <c r="M4" i="101"/>
  <c r="R4" i="101"/>
  <c r="C4" i="101"/>
  <c r="W4" i="101"/>
  <c r="V4" i="101"/>
  <c r="J4" i="101"/>
  <c r="G4" i="101"/>
  <c r="I4" i="101"/>
  <c r="L4" i="101"/>
  <c r="K4" i="101"/>
  <c r="E4" i="101"/>
  <c r="T4" i="101"/>
  <c r="S4" i="101"/>
  <c r="Q4" i="101"/>
  <c r="B4" i="101"/>
  <c r="Y5" i="101" l="1"/>
  <c r="Q5" i="101"/>
  <c r="D5" i="101"/>
  <c r="O5" i="101"/>
  <c r="T5" i="101"/>
  <c r="H5" i="101"/>
  <c r="F5" i="101"/>
  <c r="R5" i="101"/>
  <c r="M5" i="101"/>
  <c r="E5" i="101"/>
  <c r="B5" i="101"/>
  <c r="G5" i="101"/>
  <c r="K5" i="101"/>
  <c r="N5" i="101"/>
  <c r="V5" i="101"/>
  <c r="U5" i="101"/>
  <c r="S5" i="101"/>
  <c r="C5" i="101"/>
  <c r="P5" i="101"/>
  <c r="W5" i="101"/>
  <c r="L5" i="101"/>
  <c r="I5" i="101"/>
  <c r="J5" i="101"/>
  <c r="Y6" i="101" l="1"/>
  <c r="V6" i="101"/>
  <c r="G6" i="101"/>
  <c r="I6" i="101"/>
  <c r="R6" i="101"/>
  <c r="W6" i="101"/>
  <c r="F6" i="101"/>
  <c r="L6" i="101"/>
  <c r="E6" i="101"/>
  <c r="T6" i="101"/>
  <c r="H6" i="101"/>
  <c r="C6" i="101"/>
  <c r="J6" i="101"/>
  <c r="N6" i="101"/>
  <c r="S6" i="101"/>
  <c r="B6" i="101"/>
  <c r="D6" i="101"/>
  <c r="Q6" i="101"/>
  <c r="P6" i="101"/>
  <c r="U6" i="101"/>
  <c r="M6" i="101"/>
  <c r="O6" i="101"/>
  <c r="K6" i="101"/>
  <c r="Y7" i="101" l="1"/>
  <c r="B7" i="101"/>
  <c r="S7" i="101"/>
  <c r="J7" i="101"/>
  <c r="M7" i="101"/>
  <c r="F7" i="101"/>
  <c r="W7" i="101"/>
  <c r="I7" i="101"/>
  <c r="D7" i="101"/>
  <c r="Q7" i="101"/>
  <c r="P7" i="101"/>
  <c r="E7" i="101"/>
  <c r="O7" i="101"/>
  <c r="V7" i="101"/>
  <c r="L7" i="101"/>
  <c r="T7" i="101"/>
  <c r="C7" i="101"/>
  <c r="R7" i="101"/>
  <c r="G7" i="101"/>
  <c r="K7" i="101"/>
  <c r="U7" i="101"/>
  <c r="H7" i="101"/>
  <c r="N7" i="101"/>
  <c r="Y8" i="101" l="1"/>
  <c r="E8" i="101"/>
  <c r="J8" i="101"/>
  <c r="O8" i="101"/>
  <c r="R8" i="101"/>
  <c r="P8" i="101"/>
  <c r="T8" i="101"/>
  <c r="W8" i="101"/>
  <c r="G8" i="101"/>
  <c r="V8" i="101"/>
  <c r="S8" i="101"/>
  <c r="H8" i="101"/>
  <c r="F8" i="101"/>
  <c r="U8" i="101"/>
  <c r="Q8" i="101"/>
  <c r="I8" i="101"/>
  <c r="N8" i="101"/>
  <c r="M8" i="101"/>
  <c r="K8" i="101"/>
  <c r="L8" i="101"/>
  <c r="C8" i="101"/>
  <c r="B8" i="101"/>
  <c r="D8" i="101"/>
  <c r="Y9" i="101" l="1"/>
  <c r="T9" i="101"/>
  <c r="F9" i="101"/>
  <c r="J9" i="101"/>
  <c r="I9" i="101"/>
  <c r="P9" i="101"/>
  <c r="E9" i="101"/>
  <c r="D9" i="101"/>
  <c r="R9" i="101"/>
  <c r="V9" i="101"/>
  <c r="B9" i="101"/>
  <c r="C9" i="101"/>
  <c r="H9" i="101"/>
  <c r="Q9" i="101"/>
  <c r="M9" i="101"/>
  <c r="S9" i="101"/>
  <c r="W9" i="101"/>
  <c r="O9" i="101"/>
  <c r="G9" i="101"/>
  <c r="K9" i="101"/>
  <c r="L9" i="101"/>
  <c r="N9" i="101"/>
  <c r="U9" i="101"/>
  <c r="Y10" i="101" l="1"/>
  <c r="Y11" i="101" s="1"/>
  <c r="E10" i="101"/>
  <c r="R11" i="101"/>
  <c r="M11" i="101"/>
  <c r="C11" i="101"/>
  <c r="G11" i="101"/>
  <c r="P10" i="101"/>
  <c r="P11" i="101"/>
  <c r="U10" i="101"/>
  <c r="R10" i="101"/>
  <c r="F10" i="101"/>
  <c r="T11" i="101"/>
  <c r="K10" i="101"/>
  <c r="D11" i="101"/>
  <c r="I11" i="101"/>
  <c r="O10" i="101"/>
  <c r="V11" i="101"/>
  <c r="G10" i="101"/>
  <c r="F11" i="101"/>
  <c r="J10" i="101"/>
  <c r="V10" i="101"/>
  <c r="H11" i="101"/>
  <c r="I10" i="101"/>
  <c r="W10" i="101"/>
  <c r="O11" i="101"/>
  <c r="C10" i="101"/>
  <c r="K11" i="101"/>
  <c r="T10" i="101"/>
  <c r="B11" i="101"/>
  <c r="S11" i="101"/>
  <c r="H10" i="101"/>
  <c r="B10" i="101"/>
  <c r="S10" i="101"/>
  <c r="W11" i="101"/>
  <c r="M10" i="101"/>
  <c r="U11" i="101"/>
  <c r="E11" i="101"/>
  <c r="L10" i="101"/>
  <c r="Q10" i="101"/>
  <c r="L11" i="101"/>
  <c r="N11" i="101"/>
  <c r="Q11" i="101"/>
  <c r="D10" i="101"/>
  <c r="J11" i="101"/>
  <c r="N10" i="101"/>
  <c r="Y12" i="101" l="1"/>
  <c r="N12" i="101"/>
  <c r="V12" i="101"/>
  <c r="D12" i="101"/>
  <c r="M12" i="101"/>
  <c r="J12" i="101"/>
  <c r="E12" i="101"/>
  <c r="H12" i="101"/>
  <c r="L12" i="101"/>
  <c r="F12" i="101"/>
  <c r="U12" i="101"/>
  <c r="C12" i="101"/>
  <c r="R12" i="101"/>
  <c r="Q12" i="101"/>
  <c r="K12" i="101"/>
  <c r="B12" i="101"/>
  <c r="W12" i="101"/>
  <c r="G12" i="101"/>
  <c r="O12" i="101"/>
  <c r="T12" i="101"/>
  <c r="S12" i="101"/>
  <c r="I12" i="101"/>
  <c r="P12" i="101"/>
  <c r="Y13" i="101" l="1"/>
  <c r="K13" i="101"/>
  <c r="W13" i="101"/>
  <c r="H13" i="101"/>
  <c r="T13" i="101"/>
  <c r="I13" i="101"/>
  <c r="J13" i="101"/>
  <c r="U13" i="101"/>
  <c r="D13" i="101"/>
  <c r="F13" i="101"/>
  <c r="R13" i="101"/>
  <c r="P13" i="101"/>
  <c r="O13" i="101"/>
  <c r="E13" i="101"/>
  <c r="N13" i="101"/>
  <c r="S13" i="101"/>
  <c r="V13" i="101"/>
  <c r="C13" i="101"/>
  <c r="Q13" i="101"/>
  <c r="L13" i="101"/>
  <c r="M13" i="101"/>
  <c r="B13" i="101"/>
  <c r="G13" i="101"/>
  <c r="Y14" i="101" l="1"/>
  <c r="B14" i="101"/>
  <c r="U14" i="101"/>
  <c r="P14" i="101"/>
  <c r="K14" i="101"/>
  <c r="O14" i="101"/>
  <c r="G14" i="101"/>
  <c r="H14" i="101"/>
  <c r="R14" i="101"/>
  <c r="J14" i="101"/>
  <c r="W14" i="101"/>
  <c r="I14" i="101"/>
  <c r="S14" i="101"/>
  <c r="T14" i="101"/>
  <c r="F14" i="101"/>
  <c r="N14" i="101"/>
  <c r="D14" i="101"/>
  <c r="Q14" i="101"/>
  <c r="L14" i="101"/>
  <c r="M14" i="101"/>
  <c r="E14" i="101"/>
  <c r="V14" i="101"/>
  <c r="C14" i="101"/>
  <c r="Y15" i="101" l="1"/>
  <c r="P15" i="101"/>
  <c r="U15" i="101"/>
  <c r="W15" i="101"/>
  <c r="H15" i="101"/>
  <c r="E15" i="101"/>
  <c r="T15" i="101"/>
  <c r="C15" i="101"/>
  <c r="D15" i="101"/>
  <c r="J15" i="101"/>
  <c r="S15" i="101"/>
  <c r="N15" i="101"/>
  <c r="V15" i="101"/>
  <c r="L15" i="101"/>
  <c r="K15" i="101"/>
  <c r="I15" i="101"/>
  <c r="O15" i="101"/>
  <c r="F15" i="101"/>
  <c r="R15" i="101"/>
  <c r="M15" i="101"/>
  <c r="G15" i="101"/>
  <c r="B15" i="101"/>
  <c r="Q15" i="101"/>
  <c r="Y16" i="101" l="1"/>
  <c r="C16" i="101"/>
  <c r="Q16" i="101"/>
  <c r="J16" i="101"/>
  <c r="O16" i="101"/>
  <c r="T16" i="101"/>
  <c r="V16" i="101"/>
  <c r="P16" i="101"/>
  <c r="R16" i="101"/>
  <c r="G16" i="101"/>
  <c r="K16" i="101"/>
  <c r="D16" i="101"/>
  <c r="H16" i="101"/>
  <c r="S16" i="101"/>
  <c r="N16" i="101"/>
  <c r="E16" i="101"/>
  <c r="F16" i="101"/>
  <c r="U16" i="101"/>
  <c r="W16" i="101"/>
  <c r="B16" i="101"/>
  <c r="I16" i="101"/>
  <c r="L16" i="101"/>
  <c r="M16" i="101"/>
  <c r="Y17" i="101" l="1"/>
  <c r="V17" i="101"/>
  <c r="H17" i="101"/>
  <c r="R17" i="101"/>
  <c r="T17" i="101"/>
  <c r="C17" i="101"/>
  <c r="W17" i="101"/>
  <c r="G17" i="101"/>
  <c r="M17" i="101"/>
  <c r="U17" i="101"/>
  <c r="J17" i="101"/>
  <c r="P17" i="101"/>
  <c r="I17" i="101"/>
  <c r="K17" i="101"/>
  <c r="O17" i="101"/>
  <c r="N17" i="101"/>
  <c r="B17" i="101"/>
  <c r="L17" i="101"/>
  <c r="D17" i="101"/>
  <c r="S17" i="101"/>
  <c r="E17" i="101"/>
  <c r="F17" i="101"/>
  <c r="Q17" i="101"/>
  <c r="Y18" i="101" l="1"/>
  <c r="M18" i="101"/>
  <c r="L18" i="101"/>
  <c r="D18" i="101"/>
  <c r="R18" i="101"/>
  <c r="E18" i="101"/>
  <c r="H18" i="101"/>
  <c r="U18" i="101"/>
  <c r="I18" i="101"/>
  <c r="N18" i="101"/>
  <c r="J18" i="101"/>
  <c r="F18" i="101"/>
  <c r="C18" i="101"/>
  <c r="P18" i="101"/>
  <c r="K18" i="101"/>
  <c r="W18" i="101"/>
  <c r="V18" i="101"/>
  <c r="O18" i="101"/>
  <c r="G18" i="101"/>
  <c r="B18" i="101"/>
  <c r="S18" i="101"/>
  <c r="Q18" i="101"/>
  <c r="T18" i="101"/>
  <c r="Y19" i="101" l="1"/>
  <c r="B19" i="101"/>
  <c r="V19" i="101"/>
  <c r="D19" i="101"/>
  <c r="N19" i="101"/>
  <c r="H19" i="101"/>
  <c r="M19" i="101"/>
  <c r="I19" i="101"/>
  <c r="K19" i="101"/>
  <c r="E19" i="101"/>
  <c r="C19" i="101"/>
  <c r="O19" i="101"/>
  <c r="W19" i="101"/>
  <c r="U19" i="101"/>
  <c r="F19" i="101"/>
  <c r="T19" i="101"/>
  <c r="Q19" i="101"/>
  <c r="G19" i="101"/>
  <c r="J19" i="101"/>
  <c r="S19" i="101"/>
  <c r="R19" i="101"/>
  <c r="P19" i="101"/>
  <c r="L19" i="101"/>
  <c r="Y20" i="101" l="1"/>
  <c r="F20" i="101"/>
  <c r="G21" i="101"/>
  <c r="P20" i="101"/>
  <c r="S21" i="101"/>
  <c r="T21" i="101"/>
  <c r="M21" i="101"/>
  <c r="R20" i="101"/>
  <c r="D20" i="101"/>
  <c r="W20" i="101"/>
  <c r="G20" i="101"/>
  <c r="E20" i="101"/>
  <c r="P21" i="101"/>
  <c r="F21" i="101"/>
  <c r="V21" i="101"/>
  <c r="E21" i="101"/>
  <c r="M20" i="101"/>
  <c r="S20" i="101"/>
  <c r="N20" i="101"/>
  <c r="T20" i="101"/>
  <c r="N21" i="101"/>
  <c r="W21" i="101"/>
  <c r="H21" i="101"/>
  <c r="U21" i="101"/>
  <c r="B21" i="101"/>
  <c r="Q21" i="101"/>
  <c r="J20" i="101"/>
  <c r="C20" i="101"/>
  <c r="O21" i="101"/>
  <c r="L21" i="101"/>
  <c r="I21" i="101"/>
  <c r="R21" i="101"/>
  <c r="K21" i="101"/>
  <c r="K20" i="101"/>
  <c r="C21" i="101"/>
  <c r="V20" i="101"/>
  <c r="Q20" i="101"/>
  <c r="B20" i="101"/>
  <c r="I20" i="101"/>
  <c r="J21" i="101"/>
  <c r="O20" i="101"/>
  <c r="L20" i="101"/>
  <c r="U20" i="101"/>
  <c r="H20" i="101"/>
  <c r="D21" i="101"/>
  <c r="Y22" i="101" l="1"/>
  <c r="H22" i="101"/>
  <c r="W22" i="101"/>
  <c r="Q22" i="101"/>
  <c r="C22" i="101"/>
  <c r="N22" i="101"/>
  <c r="T22" i="101"/>
  <c r="R22" i="101"/>
  <c r="M22" i="101"/>
  <c r="J22" i="101"/>
  <c r="S22" i="101"/>
  <c r="O22" i="101"/>
  <c r="F22" i="101"/>
  <c r="G22" i="101"/>
  <c r="L22" i="101"/>
  <c r="V22" i="101"/>
  <c r="B22" i="101"/>
  <c r="E22" i="101"/>
  <c r="P22" i="101"/>
  <c r="U22" i="101"/>
  <c r="I22" i="101"/>
  <c r="K22" i="101"/>
  <c r="D22" i="101"/>
  <c r="Y23" i="101" l="1"/>
  <c r="U23" i="101"/>
  <c r="I23" i="101"/>
  <c r="F23" i="101"/>
  <c r="G23" i="101"/>
  <c r="W23" i="101"/>
  <c r="H23" i="101"/>
  <c r="N23" i="101"/>
  <c r="O23" i="101"/>
  <c r="B23" i="101"/>
  <c r="V23" i="101"/>
  <c r="J23" i="101"/>
  <c r="S23" i="101"/>
  <c r="E23" i="101"/>
  <c r="D23" i="101"/>
  <c r="R23" i="101"/>
  <c r="M23" i="101"/>
  <c r="T23" i="101"/>
  <c r="P23" i="101"/>
  <c r="K23" i="101"/>
  <c r="Q23" i="101"/>
  <c r="L23" i="101"/>
  <c r="C23" i="101"/>
  <c r="C12" i="167" l="1"/>
  <c r="K12" i="167"/>
  <c r="L12" i="167"/>
  <c r="M12" i="167"/>
  <c r="N12" i="167"/>
  <c r="O12" i="167"/>
  <c r="P12" i="167"/>
  <c r="D12" i="167"/>
  <c r="G12" i="167"/>
  <c r="E12" i="167"/>
  <c r="I12" i="167"/>
  <c r="Q12" i="167"/>
  <c r="F12" i="167"/>
  <c r="H12" i="167"/>
  <c r="J12" i="167"/>
  <c r="Q23" i="167"/>
  <c r="I23" i="167"/>
  <c r="D23" i="167"/>
  <c r="J23" i="167"/>
  <c r="H23" i="167"/>
  <c r="K23" i="167"/>
  <c r="E23" i="167"/>
  <c r="L23" i="167"/>
  <c r="F23" i="167"/>
  <c r="G23" i="167"/>
  <c r="M23" i="167"/>
  <c r="O23" i="167"/>
  <c r="N23" i="167"/>
  <c r="P23" i="167"/>
  <c r="K11" i="167"/>
  <c r="L11" i="167"/>
  <c r="M11" i="167"/>
  <c r="N11" i="167"/>
  <c r="O11" i="167"/>
  <c r="P11" i="167"/>
  <c r="G11" i="167"/>
  <c r="E11" i="167"/>
  <c r="F11" i="167"/>
  <c r="Q11" i="167"/>
  <c r="I11" i="167"/>
  <c r="J11" i="167"/>
  <c r="H11" i="167"/>
  <c r="D11" i="167"/>
  <c r="Q22" i="167"/>
  <c r="I22" i="167"/>
  <c r="H22" i="167"/>
  <c r="E22" i="167"/>
  <c r="J22" i="167"/>
  <c r="F22" i="167"/>
  <c r="K22" i="167"/>
  <c r="L22" i="167"/>
  <c r="O22" i="167"/>
  <c r="M22" i="167"/>
  <c r="N22" i="167"/>
  <c r="G22" i="167"/>
  <c r="P22" i="167"/>
  <c r="D22" i="167"/>
  <c r="K10" i="167"/>
  <c r="L10" i="167"/>
  <c r="M10" i="167"/>
  <c r="N10" i="167"/>
  <c r="O10" i="167"/>
  <c r="Q10" i="167"/>
  <c r="P10" i="167"/>
  <c r="E10" i="167"/>
  <c r="G10" i="167"/>
  <c r="F10" i="167"/>
  <c r="I10" i="167"/>
  <c r="J10" i="167"/>
  <c r="H10" i="167"/>
  <c r="D10" i="167"/>
  <c r="I19" i="167"/>
  <c r="J19" i="167"/>
  <c r="Q19" i="167"/>
  <c r="K19" i="167"/>
  <c r="G19" i="167"/>
  <c r="E19" i="167"/>
  <c r="L19" i="167"/>
  <c r="F19" i="167"/>
  <c r="M19" i="167"/>
  <c r="D19" i="167"/>
  <c r="N19" i="167"/>
  <c r="H19" i="167"/>
  <c r="P19" i="167"/>
  <c r="O19" i="167"/>
  <c r="K9" i="167"/>
  <c r="L9" i="167"/>
  <c r="M9" i="167"/>
  <c r="N9" i="167"/>
  <c r="Q9" i="167"/>
  <c r="O9" i="167"/>
  <c r="P9" i="167"/>
  <c r="I9" i="167"/>
  <c r="G9" i="167"/>
  <c r="J9" i="167"/>
  <c r="H9" i="167"/>
  <c r="D9" i="167"/>
  <c r="F9" i="167"/>
  <c r="E9" i="167"/>
  <c r="Q18" i="167"/>
  <c r="I18" i="167"/>
  <c r="E18" i="167"/>
  <c r="J18" i="167"/>
  <c r="G18" i="167"/>
  <c r="F18" i="167"/>
  <c r="K18" i="167"/>
  <c r="L18" i="167"/>
  <c r="D18" i="167"/>
  <c r="M18" i="167"/>
  <c r="H18" i="167"/>
  <c r="N18" i="167"/>
  <c r="O18" i="167"/>
  <c r="P18" i="167"/>
  <c r="K8" i="167"/>
  <c r="L8" i="167"/>
  <c r="M8" i="167"/>
  <c r="Q8" i="167"/>
  <c r="N8" i="167"/>
  <c r="O8" i="167"/>
  <c r="P8" i="167"/>
  <c r="H8" i="167"/>
  <c r="D8" i="167"/>
  <c r="E8" i="167"/>
  <c r="F8" i="167"/>
  <c r="J8" i="167"/>
  <c r="G8" i="167"/>
  <c r="I8" i="167"/>
  <c r="K7" i="167"/>
  <c r="L7" i="167"/>
  <c r="Q7" i="167"/>
  <c r="M7" i="167"/>
  <c r="N7" i="167"/>
  <c r="O7" i="167"/>
  <c r="P7" i="167"/>
  <c r="H7" i="167"/>
  <c r="D7" i="167"/>
  <c r="G7" i="167"/>
  <c r="E7" i="167"/>
  <c r="F7" i="167"/>
  <c r="I7" i="167"/>
  <c r="J7" i="167"/>
  <c r="K16" i="167"/>
  <c r="L16" i="167"/>
  <c r="M16" i="167"/>
  <c r="Q16" i="167"/>
  <c r="N16" i="167"/>
  <c r="O16" i="167"/>
  <c r="P16" i="167"/>
  <c r="I16" i="167"/>
  <c r="D16" i="167"/>
  <c r="H16" i="167"/>
  <c r="E16" i="167"/>
  <c r="F16" i="167"/>
  <c r="J16" i="167"/>
  <c r="G16" i="167"/>
  <c r="K6" i="167"/>
  <c r="Q6" i="167"/>
  <c r="L6" i="167"/>
  <c r="M6" i="167"/>
  <c r="N6" i="167"/>
  <c r="O6" i="167"/>
  <c r="P6" i="167"/>
  <c r="H6" i="167"/>
  <c r="E6" i="167"/>
  <c r="D6" i="167"/>
  <c r="F6" i="167"/>
  <c r="I6" i="167"/>
  <c r="J6" i="167"/>
  <c r="G6" i="167"/>
  <c r="Q17" i="167"/>
  <c r="I17" i="167"/>
  <c r="G17" i="167"/>
  <c r="J17" i="167"/>
  <c r="K17" i="167"/>
  <c r="D17" i="167"/>
  <c r="O17" i="167"/>
  <c r="E17" i="167"/>
  <c r="L17" i="167"/>
  <c r="H17" i="167"/>
  <c r="M17" i="167"/>
  <c r="N17" i="167"/>
  <c r="P17" i="167"/>
  <c r="F17" i="167"/>
  <c r="K14" i="167"/>
  <c r="Q14" i="167"/>
  <c r="L14" i="167"/>
  <c r="M14" i="167"/>
  <c r="N14" i="167"/>
  <c r="O14" i="167"/>
  <c r="P14" i="167"/>
  <c r="H14" i="167"/>
  <c r="E14" i="167"/>
  <c r="F14" i="167"/>
  <c r="I14" i="167"/>
  <c r="J14" i="167"/>
  <c r="G14" i="167"/>
  <c r="D14" i="167"/>
  <c r="Q24" i="167" l="1"/>
  <c r="I24" i="167"/>
  <c r="J24" i="167"/>
  <c r="D24" i="167"/>
  <c r="K24" i="167"/>
  <c r="H24" i="167"/>
  <c r="O24" i="167"/>
  <c r="L24" i="167"/>
  <c r="M24" i="167"/>
  <c r="E24" i="167"/>
  <c r="N24" i="167"/>
  <c r="F24" i="167"/>
  <c r="P24" i="167"/>
  <c r="G24" i="167"/>
  <c r="B43" i="167" l="1"/>
  <c r="C23" i="167"/>
  <c r="C43" i="167" s="1"/>
  <c r="C63" i="167" s="1"/>
  <c r="B42" i="167"/>
  <c r="C22" i="167"/>
  <c r="C42" i="167" s="1"/>
  <c r="C62" i="167" s="1"/>
  <c r="B62" i="167" l="1"/>
  <c r="M42" i="167"/>
  <c r="E42" i="167"/>
  <c r="L42" i="167"/>
  <c r="D42" i="167"/>
  <c r="K42" i="167"/>
  <c r="J42" i="167"/>
  <c r="Q42" i="167"/>
  <c r="I42" i="167"/>
  <c r="P42" i="167"/>
  <c r="H42" i="167"/>
  <c r="G42" i="167"/>
  <c r="O42" i="167"/>
  <c r="N42" i="167"/>
  <c r="F42" i="167"/>
  <c r="B63" i="167"/>
  <c r="O43" i="167"/>
  <c r="G43" i="167"/>
  <c r="N43" i="167"/>
  <c r="F43" i="167"/>
  <c r="M43" i="167"/>
  <c r="E43" i="167"/>
  <c r="L43" i="167"/>
  <c r="D43" i="167"/>
  <c r="K43" i="167"/>
  <c r="J43" i="167"/>
  <c r="Q43" i="167"/>
  <c r="P43" i="167"/>
  <c r="I43" i="167"/>
  <c r="H43" i="167"/>
  <c r="O63" i="167" l="1"/>
  <c r="G63" i="167"/>
  <c r="N63" i="167"/>
  <c r="F63" i="167"/>
  <c r="M63" i="167"/>
  <c r="E63" i="167"/>
  <c r="L63" i="167"/>
  <c r="D63" i="167"/>
  <c r="K63" i="167"/>
  <c r="J63" i="167"/>
  <c r="Q63" i="167"/>
  <c r="P63" i="167"/>
  <c r="I63" i="167"/>
  <c r="H63" i="167"/>
  <c r="M62" i="167"/>
  <c r="E62" i="167"/>
  <c r="L62" i="167"/>
  <c r="D62" i="167"/>
  <c r="K62" i="167"/>
  <c r="J62" i="167"/>
  <c r="Q62" i="167"/>
  <c r="I62" i="167"/>
  <c r="P62" i="167"/>
  <c r="H62" i="167"/>
  <c r="G62" i="167"/>
  <c r="F62" i="167"/>
  <c r="O62" i="167"/>
  <c r="N62" i="167"/>
  <c r="C24" i="167"/>
  <c r="C44" i="167" l="1"/>
  <c r="C64" i="167" s="1"/>
  <c r="B44" i="167"/>
  <c r="B64" i="167" l="1"/>
  <c r="Q44" i="167"/>
  <c r="I44" i="167"/>
  <c r="P44" i="167"/>
  <c r="H44" i="167"/>
  <c r="O44" i="167"/>
  <c r="G44" i="167"/>
  <c r="N44" i="167"/>
  <c r="F44" i="167"/>
  <c r="M44" i="167"/>
  <c r="E44" i="167"/>
  <c r="L44" i="167"/>
  <c r="D44" i="167"/>
  <c r="K44" i="167"/>
  <c r="J44" i="167"/>
  <c r="Q64" i="167" l="1"/>
  <c r="I64" i="167"/>
  <c r="P64" i="167"/>
  <c r="H64" i="167"/>
  <c r="O64" i="167"/>
  <c r="G64" i="167"/>
  <c r="N64" i="167"/>
  <c r="F64" i="167"/>
  <c r="M64" i="167"/>
  <c r="E64" i="167"/>
  <c r="L64" i="167"/>
  <c r="D64" i="167"/>
  <c r="K64" i="167"/>
  <c r="J64" i="167"/>
  <c r="I20" i="167" l="1"/>
  <c r="J20" i="167"/>
  <c r="O20" i="167"/>
  <c r="K20" i="167"/>
  <c r="L20" i="167"/>
  <c r="G20" i="167"/>
  <c r="M20" i="167"/>
  <c r="E20" i="167"/>
  <c r="N20" i="167"/>
  <c r="F20" i="167"/>
  <c r="D20" i="167"/>
  <c r="Q20" i="167"/>
  <c r="P20" i="167"/>
  <c r="H20" i="167"/>
  <c r="Q21" i="167" l="1"/>
  <c r="I21" i="167"/>
  <c r="O21" i="167"/>
  <c r="J21" i="167"/>
  <c r="K21" i="167"/>
  <c r="L21" i="167"/>
  <c r="M21" i="167"/>
  <c r="G21" i="167"/>
  <c r="N21" i="167"/>
  <c r="E21" i="167"/>
  <c r="P21" i="167"/>
  <c r="H21" i="167"/>
  <c r="F21" i="167"/>
  <c r="D21" i="167"/>
  <c r="C40" i="167" l="1"/>
  <c r="C60" i="167" s="1"/>
  <c r="C39" i="167"/>
  <c r="C59" i="167" s="1"/>
  <c r="B40" i="167"/>
  <c r="B41" i="167"/>
  <c r="K41" i="167" l="1"/>
  <c r="J41" i="167"/>
  <c r="Q41" i="167"/>
  <c r="I41" i="167"/>
  <c r="P41" i="167"/>
  <c r="H41" i="167"/>
  <c r="O41" i="167"/>
  <c r="G41" i="167"/>
  <c r="N41" i="167"/>
  <c r="F41" i="167"/>
  <c r="M41" i="167"/>
  <c r="L41" i="167"/>
  <c r="E41" i="167"/>
  <c r="D41" i="167"/>
  <c r="B60" i="167"/>
  <c r="Q40" i="167"/>
  <c r="I40" i="167"/>
  <c r="P40" i="167"/>
  <c r="H40" i="167"/>
  <c r="O40" i="167"/>
  <c r="G40" i="167"/>
  <c r="N40" i="167"/>
  <c r="F40" i="167"/>
  <c r="M40" i="167"/>
  <c r="E40" i="167"/>
  <c r="L40" i="167"/>
  <c r="D40" i="167"/>
  <c r="K40" i="167"/>
  <c r="J40" i="167"/>
  <c r="C38" i="167"/>
  <c r="C58" i="167" s="1"/>
  <c r="B38" i="167"/>
  <c r="B61" i="167"/>
  <c r="B39" i="167"/>
  <c r="Q60" i="167" l="1"/>
  <c r="I60" i="167"/>
  <c r="P60" i="167"/>
  <c r="H60" i="167"/>
  <c r="O60" i="167"/>
  <c r="G60" i="167"/>
  <c r="N60" i="167"/>
  <c r="F60" i="167"/>
  <c r="M60" i="167"/>
  <c r="E60" i="167"/>
  <c r="L60" i="167"/>
  <c r="D60" i="167"/>
  <c r="K60" i="167"/>
  <c r="J60" i="167"/>
  <c r="B59" i="167"/>
  <c r="O39" i="167"/>
  <c r="G39" i="167"/>
  <c r="N39" i="167"/>
  <c r="F39" i="167"/>
  <c r="M39" i="167"/>
  <c r="E39" i="167"/>
  <c r="L39" i="167"/>
  <c r="D39" i="167"/>
  <c r="K39" i="167"/>
  <c r="J39" i="167"/>
  <c r="I39" i="167"/>
  <c r="H39" i="167"/>
  <c r="Q39" i="167"/>
  <c r="P39" i="167"/>
  <c r="K61" i="167"/>
  <c r="J61" i="167"/>
  <c r="Q61" i="167"/>
  <c r="I61" i="167"/>
  <c r="P61" i="167"/>
  <c r="H61" i="167"/>
  <c r="O61" i="167"/>
  <c r="G61" i="167"/>
  <c r="N61" i="167"/>
  <c r="F61" i="167"/>
  <c r="M61" i="167"/>
  <c r="L61" i="167"/>
  <c r="E61" i="167"/>
  <c r="D61" i="167"/>
  <c r="B58" i="167"/>
  <c r="M38" i="167"/>
  <c r="E38" i="167"/>
  <c r="L38" i="167"/>
  <c r="D38" i="167"/>
  <c r="K38" i="167"/>
  <c r="J38" i="167"/>
  <c r="Q38" i="167"/>
  <c r="I38" i="167"/>
  <c r="P38" i="167"/>
  <c r="H38" i="167"/>
  <c r="O38" i="167"/>
  <c r="N38" i="167"/>
  <c r="G38" i="167"/>
  <c r="F38" i="167"/>
  <c r="M58" i="167" l="1"/>
  <c r="E58" i="167"/>
  <c r="L58" i="167"/>
  <c r="D58" i="167"/>
  <c r="K58" i="167"/>
  <c r="J58" i="167"/>
  <c r="Q58" i="167"/>
  <c r="I58" i="167"/>
  <c r="P58" i="167"/>
  <c r="H58" i="167"/>
  <c r="G58" i="167"/>
  <c r="O58" i="167"/>
  <c r="N58" i="167"/>
  <c r="F58" i="167"/>
  <c r="O59" i="167"/>
  <c r="G59" i="167"/>
  <c r="N59" i="167"/>
  <c r="F59" i="167"/>
  <c r="M59" i="167"/>
  <c r="E59" i="167"/>
  <c r="L59" i="167"/>
  <c r="D59" i="167"/>
  <c r="K59" i="167"/>
  <c r="J59" i="167"/>
  <c r="Q59" i="167"/>
  <c r="P59" i="167"/>
  <c r="I59" i="167"/>
  <c r="H59" i="167"/>
  <c r="K15" i="167" l="1"/>
  <c r="L15" i="167"/>
  <c r="Q15" i="167"/>
  <c r="M15" i="167"/>
  <c r="N15" i="167"/>
  <c r="O15" i="167"/>
  <c r="P15" i="167"/>
  <c r="D15" i="167"/>
  <c r="G15" i="167"/>
  <c r="H15" i="167"/>
  <c r="E15" i="167"/>
  <c r="F15" i="167"/>
  <c r="I15" i="167"/>
  <c r="J15" i="167"/>
  <c r="C30" i="167" l="1"/>
  <c r="C50" i="167" s="1"/>
  <c r="B30" i="167"/>
  <c r="M30" i="167" l="1"/>
  <c r="E30" i="167"/>
  <c r="L30" i="167"/>
  <c r="D30" i="167"/>
  <c r="K30" i="167"/>
  <c r="J30" i="167"/>
  <c r="Q30" i="167"/>
  <c r="I30" i="167"/>
  <c r="P30" i="167"/>
  <c r="H30" i="167"/>
  <c r="G30" i="167"/>
  <c r="F30" i="167"/>
  <c r="O30" i="167"/>
  <c r="N30" i="167"/>
  <c r="B50" i="167"/>
  <c r="M50" i="167" l="1"/>
  <c r="E50" i="167"/>
  <c r="L50" i="167"/>
  <c r="D50" i="167"/>
  <c r="K50" i="167"/>
  <c r="J50" i="167"/>
  <c r="Q50" i="167"/>
  <c r="I50" i="167"/>
  <c r="P50" i="167"/>
  <c r="H50" i="167"/>
  <c r="O50" i="167"/>
  <c r="N50" i="167"/>
  <c r="G50" i="167"/>
  <c r="F50" i="167"/>
  <c r="C41" i="167" l="1"/>
  <c r="C61" i="167" s="1"/>
  <c r="C14" i="167"/>
  <c r="C7" i="167"/>
  <c r="C8" i="167"/>
  <c r="C9" i="167"/>
  <c r="C6" i="167"/>
  <c r="B25" i="167" l="1"/>
  <c r="K5" i="167"/>
  <c r="L5" i="167"/>
  <c r="M5" i="167"/>
  <c r="N5" i="167"/>
  <c r="Q5" i="167"/>
  <c r="O5" i="167"/>
  <c r="P5" i="167"/>
  <c r="I5" i="167"/>
  <c r="J5" i="167"/>
  <c r="F5" i="167"/>
  <c r="D5" i="167"/>
  <c r="H5" i="167"/>
  <c r="G5" i="167"/>
  <c r="E5" i="167"/>
  <c r="C13" i="167"/>
  <c r="C33" i="167" s="1"/>
  <c r="C53" i="167" s="1"/>
  <c r="Q13" i="167"/>
  <c r="K13" i="167"/>
  <c r="L13" i="167"/>
  <c r="M13" i="167"/>
  <c r="N13" i="167"/>
  <c r="O13" i="167"/>
  <c r="D13" i="167"/>
  <c r="P13" i="167"/>
  <c r="I13" i="167"/>
  <c r="J13" i="167"/>
  <c r="G13" i="167"/>
  <c r="E13" i="167"/>
  <c r="H13" i="167"/>
  <c r="F13" i="167"/>
  <c r="C29" i="167"/>
  <c r="C49" i="167" s="1"/>
  <c r="C28" i="167"/>
  <c r="C48" i="167" s="1"/>
  <c r="C37" i="167"/>
  <c r="C57" i="167" s="1"/>
  <c r="C32" i="167"/>
  <c r="C52" i="167" s="1"/>
  <c r="B31" i="167"/>
  <c r="C31" i="167"/>
  <c r="C51" i="167" s="1"/>
  <c r="B34" i="167"/>
  <c r="C34" i="167"/>
  <c r="C54" i="167" s="1"/>
  <c r="C5" i="167"/>
  <c r="C25" i="167" s="1"/>
  <c r="C45" i="167" s="1"/>
  <c r="C27" i="167"/>
  <c r="C47" i="167" s="1"/>
  <c r="B27" i="167"/>
  <c r="C35" i="167"/>
  <c r="C55" i="167" s="1"/>
  <c r="B35" i="167"/>
  <c r="B37" i="167"/>
  <c r="C36" i="167"/>
  <c r="C56" i="167" s="1"/>
  <c r="B36" i="167"/>
  <c r="B26" i="167"/>
  <c r="C26" i="167"/>
  <c r="C46" i="167" s="1"/>
  <c r="B32" i="167"/>
  <c r="B28" i="167"/>
  <c r="B29" i="167"/>
  <c r="B33" i="167"/>
  <c r="K29" i="167" l="1"/>
  <c r="J29" i="167"/>
  <c r="Q29" i="167"/>
  <c r="I29" i="167"/>
  <c r="P29" i="167"/>
  <c r="H29" i="167"/>
  <c r="O29" i="167"/>
  <c r="G29" i="167"/>
  <c r="N29" i="167"/>
  <c r="F29" i="167"/>
  <c r="M29" i="167"/>
  <c r="L29" i="167"/>
  <c r="E29" i="167"/>
  <c r="D29" i="167"/>
  <c r="Q28" i="167"/>
  <c r="I28" i="167"/>
  <c r="P28" i="167"/>
  <c r="H28" i="167"/>
  <c r="O28" i="167"/>
  <c r="G28" i="167"/>
  <c r="N28" i="167"/>
  <c r="F28" i="167"/>
  <c r="M28" i="167"/>
  <c r="E28" i="167"/>
  <c r="L28" i="167"/>
  <c r="D28" i="167"/>
  <c r="K28" i="167"/>
  <c r="J28" i="167"/>
  <c r="O31" i="167"/>
  <c r="G31" i="167"/>
  <c r="N31" i="167"/>
  <c r="F31" i="167"/>
  <c r="M31" i="167"/>
  <c r="E31" i="167"/>
  <c r="L31" i="167"/>
  <c r="D31" i="167"/>
  <c r="K31" i="167"/>
  <c r="J31" i="167"/>
  <c r="Q31" i="167"/>
  <c r="P31" i="167"/>
  <c r="I31" i="167"/>
  <c r="H31" i="167"/>
  <c r="M26" i="167"/>
  <c r="E26" i="167"/>
  <c r="L26" i="167"/>
  <c r="D26" i="167"/>
  <c r="K26" i="167"/>
  <c r="J26" i="167"/>
  <c r="Q26" i="167"/>
  <c r="I26" i="167"/>
  <c r="P26" i="167"/>
  <c r="H26" i="167"/>
  <c r="O26" i="167"/>
  <c r="N26" i="167"/>
  <c r="G26" i="167"/>
  <c r="F26" i="167"/>
  <c r="K33" i="167"/>
  <c r="J33" i="167"/>
  <c r="Q33" i="167"/>
  <c r="I33" i="167"/>
  <c r="P33" i="167"/>
  <c r="H33" i="167"/>
  <c r="O33" i="167"/>
  <c r="G33" i="167"/>
  <c r="N33" i="167"/>
  <c r="F33" i="167"/>
  <c r="M33" i="167"/>
  <c r="L33" i="167"/>
  <c r="D33" i="167"/>
  <c r="E33" i="167"/>
  <c r="K37" i="167"/>
  <c r="J37" i="167"/>
  <c r="Q37" i="167"/>
  <c r="I37" i="167"/>
  <c r="P37" i="167"/>
  <c r="H37" i="167"/>
  <c r="O37" i="167"/>
  <c r="G37" i="167"/>
  <c r="N37" i="167"/>
  <c r="F37" i="167"/>
  <c r="E37" i="167"/>
  <c r="D37" i="167"/>
  <c r="M37" i="167"/>
  <c r="L37" i="167"/>
  <c r="O35" i="167"/>
  <c r="G35" i="167"/>
  <c r="N35" i="167"/>
  <c r="F35" i="167"/>
  <c r="M35" i="167"/>
  <c r="E35" i="167"/>
  <c r="L35" i="167"/>
  <c r="D35" i="167"/>
  <c r="K35" i="167"/>
  <c r="J35" i="167"/>
  <c r="I35" i="167"/>
  <c r="Q35" i="167"/>
  <c r="P35" i="167"/>
  <c r="H35" i="167"/>
  <c r="Q32" i="167"/>
  <c r="I32" i="167"/>
  <c r="P32" i="167"/>
  <c r="H32" i="167"/>
  <c r="O32" i="167"/>
  <c r="G32" i="167"/>
  <c r="N32" i="167"/>
  <c r="F32" i="167"/>
  <c r="M32" i="167"/>
  <c r="E32" i="167"/>
  <c r="L32" i="167"/>
  <c r="D32" i="167"/>
  <c r="K32" i="167"/>
  <c r="J32" i="167"/>
  <c r="M34" i="167"/>
  <c r="E34" i="167"/>
  <c r="L34" i="167"/>
  <c r="D34" i="167"/>
  <c r="K34" i="167"/>
  <c r="J34" i="167"/>
  <c r="Q34" i="167"/>
  <c r="I34" i="167"/>
  <c r="P34" i="167"/>
  <c r="H34" i="167"/>
  <c r="O34" i="167"/>
  <c r="N34" i="167"/>
  <c r="G34" i="167"/>
  <c r="F34" i="167"/>
  <c r="O27" i="167"/>
  <c r="G27" i="167"/>
  <c r="N27" i="167"/>
  <c r="F27" i="167"/>
  <c r="M27" i="167"/>
  <c r="E27" i="167"/>
  <c r="L27" i="167"/>
  <c r="D27" i="167"/>
  <c r="K27" i="167"/>
  <c r="J27" i="167"/>
  <c r="Q27" i="167"/>
  <c r="P27" i="167"/>
  <c r="I27" i="167"/>
  <c r="H27" i="167"/>
  <c r="Q36" i="167"/>
  <c r="I36" i="167"/>
  <c r="P36" i="167"/>
  <c r="H36" i="167"/>
  <c r="O36" i="167"/>
  <c r="G36" i="167"/>
  <c r="N36" i="167"/>
  <c r="F36" i="167"/>
  <c r="M36" i="167"/>
  <c r="E36" i="167"/>
  <c r="L36" i="167"/>
  <c r="D36" i="167"/>
  <c r="K36" i="167"/>
  <c r="J36" i="167"/>
  <c r="K25" i="167"/>
  <c r="J25" i="167"/>
  <c r="Q25" i="167"/>
  <c r="I25" i="167"/>
  <c r="P25" i="167"/>
  <c r="H25" i="167"/>
  <c r="O25" i="167"/>
  <c r="G25" i="167"/>
  <c r="N25" i="167"/>
  <c r="F25" i="167"/>
  <c r="M25" i="167"/>
  <c r="L25" i="167"/>
  <c r="E25" i="167"/>
  <c r="D25" i="167"/>
  <c r="B47" i="167"/>
  <c r="B57" i="167"/>
  <c r="B54" i="167"/>
  <c r="B52" i="167"/>
  <c r="B45" i="167"/>
  <c r="B51" i="167"/>
  <c r="B53" i="167"/>
  <c r="B55" i="167"/>
  <c r="B46" i="167"/>
  <c r="B56" i="167"/>
  <c r="B49" i="167"/>
  <c r="B48" i="167"/>
  <c r="M46" i="167" l="1"/>
  <c r="E46" i="167"/>
  <c r="L46" i="167"/>
  <c r="D46" i="167"/>
  <c r="K46" i="167"/>
  <c r="J46" i="167"/>
  <c r="Q46" i="167"/>
  <c r="I46" i="167"/>
  <c r="P46" i="167"/>
  <c r="H46" i="167"/>
  <c r="G46" i="167"/>
  <c r="F46" i="167"/>
  <c r="N46" i="167"/>
  <c r="O46" i="167"/>
  <c r="O47" i="167"/>
  <c r="G47" i="167"/>
  <c r="N47" i="167"/>
  <c r="F47" i="167"/>
  <c r="M47" i="167"/>
  <c r="E47" i="167"/>
  <c r="L47" i="167"/>
  <c r="D47" i="167"/>
  <c r="K47" i="167"/>
  <c r="J47" i="167"/>
  <c r="Q47" i="167"/>
  <c r="P47" i="167"/>
  <c r="I47" i="167"/>
  <c r="H47" i="167"/>
  <c r="K45" i="167"/>
  <c r="J45" i="167"/>
  <c r="Q45" i="167"/>
  <c r="I45" i="167"/>
  <c r="P45" i="167"/>
  <c r="H45" i="167"/>
  <c r="O45" i="167"/>
  <c r="G45" i="167"/>
  <c r="N45" i="167"/>
  <c r="F45" i="167"/>
  <c r="M45" i="167"/>
  <c r="L45" i="167"/>
  <c r="E45" i="167"/>
  <c r="D45" i="167"/>
  <c r="K49" i="167"/>
  <c r="J49" i="167"/>
  <c r="Q49" i="167"/>
  <c r="I49" i="167"/>
  <c r="P49" i="167"/>
  <c r="H49" i="167"/>
  <c r="O49" i="167"/>
  <c r="G49" i="167"/>
  <c r="N49" i="167"/>
  <c r="F49" i="167"/>
  <c r="M49" i="167"/>
  <c r="L49" i="167"/>
  <c r="D49" i="167"/>
  <c r="E49" i="167"/>
  <c r="Q52" i="167"/>
  <c r="I52" i="167"/>
  <c r="P52" i="167"/>
  <c r="H52" i="167"/>
  <c r="O52" i="167"/>
  <c r="G52" i="167"/>
  <c r="N52" i="167"/>
  <c r="F52" i="167"/>
  <c r="M52" i="167"/>
  <c r="E52" i="167"/>
  <c r="L52" i="167"/>
  <c r="D52" i="167"/>
  <c r="K52" i="167"/>
  <c r="J52" i="167"/>
  <c r="K57" i="167"/>
  <c r="J57" i="167"/>
  <c r="Q57" i="167"/>
  <c r="I57" i="167"/>
  <c r="P57" i="167"/>
  <c r="H57" i="167"/>
  <c r="O57" i="167"/>
  <c r="G57" i="167"/>
  <c r="N57" i="167"/>
  <c r="F57" i="167"/>
  <c r="M57" i="167"/>
  <c r="L57" i="167"/>
  <c r="E57" i="167"/>
  <c r="D57" i="167"/>
  <c r="O55" i="167"/>
  <c r="G55" i="167"/>
  <c r="N55" i="167"/>
  <c r="F55" i="167"/>
  <c r="M55" i="167"/>
  <c r="E55" i="167"/>
  <c r="L55" i="167"/>
  <c r="D55" i="167"/>
  <c r="K55" i="167"/>
  <c r="J55" i="167"/>
  <c r="I55" i="167"/>
  <c r="H55" i="167"/>
  <c r="Q55" i="167"/>
  <c r="P55" i="167"/>
  <c r="K53" i="167"/>
  <c r="J53" i="167"/>
  <c r="Q53" i="167"/>
  <c r="I53" i="167"/>
  <c r="P53" i="167"/>
  <c r="H53" i="167"/>
  <c r="O53" i="167"/>
  <c r="G53" i="167"/>
  <c r="N53" i="167"/>
  <c r="F53" i="167"/>
  <c r="E53" i="167"/>
  <c r="D53" i="167"/>
  <c r="M53" i="167"/>
  <c r="L53" i="167"/>
  <c r="O51" i="167"/>
  <c r="G51" i="167"/>
  <c r="N51" i="167"/>
  <c r="F51" i="167"/>
  <c r="M51" i="167"/>
  <c r="E51" i="167"/>
  <c r="L51" i="167"/>
  <c r="D51" i="167"/>
  <c r="K51" i="167"/>
  <c r="J51" i="167"/>
  <c r="I51" i="167"/>
  <c r="Q51" i="167"/>
  <c r="P51" i="167"/>
  <c r="H51" i="167"/>
  <c r="Q48" i="167"/>
  <c r="I48" i="167"/>
  <c r="P48" i="167"/>
  <c r="H48" i="167"/>
  <c r="O48" i="167"/>
  <c r="G48" i="167"/>
  <c r="N48" i="167"/>
  <c r="F48" i="167"/>
  <c r="M48" i="167"/>
  <c r="E48" i="167"/>
  <c r="L48" i="167"/>
  <c r="D48" i="167"/>
  <c r="K48" i="167"/>
  <c r="J48" i="167"/>
  <c r="Q56" i="167"/>
  <c r="I56" i="167"/>
  <c r="P56" i="167"/>
  <c r="H56" i="167"/>
  <c r="O56" i="167"/>
  <c r="G56" i="167"/>
  <c r="N56" i="167"/>
  <c r="F56" i="167"/>
  <c r="M56" i="167"/>
  <c r="E56" i="167"/>
  <c r="L56" i="167"/>
  <c r="D56" i="167"/>
  <c r="K56" i="167"/>
  <c r="J56" i="167"/>
  <c r="M54" i="167"/>
  <c r="E54" i="167"/>
  <c r="L54" i="167"/>
  <c r="D54" i="167"/>
  <c r="K54" i="167"/>
  <c r="J54" i="167"/>
  <c r="Q54" i="167"/>
  <c r="I54" i="167"/>
  <c r="P54" i="167"/>
  <c r="H54" i="167"/>
  <c r="O54" i="167"/>
  <c r="N54" i="167"/>
  <c r="G54" i="167"/>
  <c r="F54" i="167"/>
</calcChain>
</file>

<file path=xl/sharedStrings.xml><?xml version="1.0" encoding="utf-8"?>
<sst xmlns="http://schemas.openxmlformats.org/spreadsheetml/2006/main" count="3145" uniqueCount="248">
  <si>
    <t>2023 Electric Progress Report: Portfolio Data</t>
  </si>
  <si>
    <t>Introduction</t>
  </si>
  <si>
    <t xml:space="preserve">This workbook presents detailed build, emissions, and cost data for each sensitivity portfolio evaluated as part of the 2023 Electric Progress Report (Report). Below is a brief description of the worksheets contained in this workbook. </t>
  </si>
  <si>
    <t>Portfolio Descriptions</t>
  </si>
  <si>
    <t>Provides a description for each of the portfolios modeled in this Report</t>
  </si>
  <si>
    <t>DATA</t>
  </si>
  <si>
    <t>Portfolio Costs Summary</t>
  </si>
  <si>
    <t xml:space="preserve">Presents the portfolio costs as the 22-year net present value (NPV) for years 2024-2045. The portfolio cost and Social Cost of Greenhouse Gas (SCGHG) are combined to generate a total portfolio cost ('Total Cost'). Columns E and F present the change in cost from the reference portfolio when looking at the Total Cost.  </t>
  </si>
  <si>
    <t>Portfolio Costs Annual</t>
  </si>
  <si>
    <t xml:space="preserve">Presents the annual cost data for each portfolio, in 4 tables: Table 1. Annual Total Portfolio Cost; Table 2. Annual Portfolio Costs (without Social Cost of Greenhouse Gas Costs);Table 3. Social Cost of Greenhouse Gas; and Table 4. Unbundled Renewable Energy Credits (RECs) Costs. </t>
  </si>
  <si>
    <t>Builds Summary</t>
  </si>
  <si>
    <t>Summarizes the cumulative builds by 2045 for each portfolio</t>
  </si>
  <si>
    <t>Builds Detail</t>
  </si>
  <si>
    <t xml:space="preserve">This worksheet presents the cumulative new builds for every electric generating resource technology modeled in this Report. Both cumulative (columns AU-BK) and incremental (columns BM-CC) build summaries are additionally included, with similar resource technologies combined into a single category. For example, 2-, 4-, and 6-hour Li-ion batteries and pumped hydro energy storage (PHES) resources are combined into a single, supply-side storage category for these summary tables.  </t>
  </si>
  <si>
    <t>Emissions</t>
  </si>
  <si>
    <t xml:space="preserve">Presents annual emission data for each portfolio, in millions of short tons. Total emissions data are provided, as well as a breakdown of emissions by the following sources: Existing Contracts, Existing Coal, Existing Gas, Market Purchases, and New Peaking Capacity. </t>
  </si>
  <si>
    <t>FIGURES</t>
  </si>
  <si>
    <t>Fig_8.14_Ref_Emissions</t>
  </si>
  <si>
    <t>Figures presented in Chapter 8 of the Report. All figures illustrate data presented in the 'DATA' worksheets.</t>
  </si>
  <si>
    <t>Fig_8.15_AnnlPortCosts_ResAlt</t>
  </si>
  <si>
    <t>Fig_8.16_AnnlPortCosts_Diverse</t>
  </si>
  <si>
    <t>Fig_8.17_AnnlPortCosts_Others</t>
  </si>
  <si>
    <t>Fig_8.18_Builds_ResAltPart1</t>
  </si>
  <si>
    <t>Fig_8.19_Builds_ResAltPart2</t>
  </si>
  <si>
    <t>Fig_8.20_Builds_Diversified1</t>
  </si>
  <si>
    <t>Fig_8.21_Builds_Diversified2</t>
  </si>
  <si>
    <t>Fig_8.22_Builds_Others</t>
  </si>
  <si>
    <t>Fig_8.23_Emissions_AllSensit</t>
  </si>
  <si>
    <t>FIGURE DATA</t>
  </si>
  <si>
    <t>Fig_DATA_Cost_NoSCGHG</t>
  </si>
  <si>
    <t>This data reorganizes data presented in the 'DATA' worksheets for easier figure building. All figures in the FIGURES worksheet are built on these data.</t>
  </si>
  <si>
    <t>Fig_DATA_Builds</t>
  </si>
  <si>
    <t>Fig_DATA_Emissions_NoMarket</t>
  </si>
  <si>
    <t>FIGURE TEMPLATES</t>
  </si>
  <si>
    <t>Fig_TEMPLATE_Cost_NoSCGHG</t>
  </si>
  <si>
    <t>Template figures are provided in this workbook for users to interact with while maintaining the Chapter 8 figures provided in the 'FIGURES' worksheets.</t>
  </si>
  <si>
    <t>Fig_TEMPLATE_Builds_AllYears</t>
  </si>
  <si>
    <t>Fig_TEMPLATE_Builds_2030_2045</t>
  </si>
  <si>
    <t>Fig_TEMPLATE_Emissions_NoMarket</t>
  </si>
  <si>
    <t>Portfolio ID</t>
  </si>
  <si>
    <t>Portfolio Name</t>
  </si>
  <si>
    <r>
      <t>Description</t>
    </r>
    <r>
      <rPr>
        <b/>
        <vertAlign val="superscript"/>
        <sz val="10"/>
        <color theme="0"/>
        <rFont val="Arial"/>
        <family val="2"/>
      </rPr>
      <t>1</t>
    </r>
  </si>
  <si>
    <t>Reference</t>
  </si>
  <si>
    <t>Least-cost, CETA compliant portfolio.</t>
  </si>
  <si>
    <t>DSM Bundle 10</t>
  </si>
  <si>
    <t>Increase conservation to 358 average megawatts (aMW) by 2045.</t>
  </si>
  <si>
    <t>DSM Bundle 7</t>
  </si>
  <si>
    <t>Increase conservation to 284 aMW by 2045</t>
  </si>
  <si>
    <t>DER Solar</t>
  </si>
  <si>
    <t>Add 30 megawatts (MW) per year of DER solar from 2026-2045.</t>
  </si>
  <si>
    <t>DER Batteries</t>
  </si>
  <si>
    <t>Add 25 MW per year of DER batteries from 2026-2031.</t>
  </si>
  <si>
    <t>MT Overbuild, PHES + All East Wind</t>
  </si>
  <si>
    <t xml:space="preserve">Overbuild Montana (MT) resources to maximize existing 750 MW of transmission. Resource additions account for existing Clearwater PPA (350 MW). Add 400 MW of eastern MT wind plus 200 MW of Montana pumped hydro energy storage (PHES) in 2026. </t>
  </si>
  <si>
    <t>MT Overbuild, PHES + East, Central Wind</t>
  </si>
  <si>
    <t xml:space="preserve">Overbuild MT resources to maximize existing 750 MW of transmission. Resource additions account for existing Clearwater PPA (350 MW). Add 200 MW of eastern MT wind, 200 MW of central MT wind, and 200 MW of MT PHES in 2026. </t>
  </si>
  <si>
    <t>PNW PHES</t>
  </si>
  <si>
    <t xml:space="preserve">Add 200 MW Pacific Northwest (PNW; either Washington or Oregon) PHES in 2026. </t>
  </si>
  <si>
    <t>Nuclear</t>
  </si>
  <si>
    <t>Add 250 MW of nuclear in 2032.</t>
  </si>
  <si>
    <t>Restricted Thermal</t>
  </si>
  <si>
    <t xml:space="preserve">Prohibit any thermal builds (combined cycle and peaker plants) before 2030. </t>
  </si>
  <si>
    <t>11 A1</t>
  </si>
  <si>
    <t>Least Diversified w/ Nuclear</t>
  </si>
  <si>
    <t>Combine the following portfolios, described above:
Portfolio 3: Increase conservation to 284 aMW by 2045
Portfolio 6: Add 400 MW MT east wind + 200 MW MT PHES in 2026
Portfolio 9: Add 250 MW of nuclear in 2032</t>
  </si>
  <si>
    <t>11 A2</t>
  </si>
  <si>
    <t>Diversified + PNW PHES</t>
  </si>
  <si>
    <t>Combination of the following Portfolios:
Portfolio 3: Increase conservation to 284 aMW by 2045
Portfolio 6: Add 400 MW MT east wind + 200 MW MT PHES in 2026
Portfolio 8: Add 200 MW PNW PHES in 2026
Portfolio 9: Add 250 MW of nuclear in 2032</t>
  </si>
  <si>
    <t>11 A3</t>
  </si>
  <si>
    <t>Diversified + DER Solar</t>
  </si>
  <si>
    <t>Combination of the following:
Portfolio 3: Increase conservation to 284 aMW by 2045
Portfolio 4: Add 30 MW/year of DER solar from 2026-2045
Portfolio 6: Add 400 MW MT east wind + 200 MW MT PHES in 2026
Portfolio 8: Add 200 MW PNW PHES in 2026
Portfolio 9: Add 250 MW of nuclear in 2032</t>
  </si>
  <si>
    <t>11 A4</t>
  </si>
  <si>
    <t>Diversified + DER Batteries</t>
  </si>
  <si>
    <t>Combination of the following Portfolios:
Portfolio 3: Increase conservation to 284 aMW by 2045
Portfolio 4: Add 30 MW/year of DER solar from 2026-2045
Portfolio 5: Add 25 MW/year of DER batteries from 2026-2031
Portfolio 6: Add 400 MW MT east wind + 200 MW MT PHES in 2026
Portfolio 8: Add 200 MW PNW PHES in 2026
Portfolio 9: Add 250 MW of nuclear in 2032</t>
  </si>
  <si>
    <t>11 A5</t>
  </si>
  <si>
    <t>Diversified + All DR Programs</t>
  </si>
  <si>
    <t>Combination of the following Portfolios (similar to 11 B2):
Portfolio 3: Increase conservation to 284 aMW by 2045
Portfolio 4: Add 30 MW/year of DER solar from 2026-2045
Portfolio 5: Add 25 MW/year of DER batteries from 2026-2031
Portfolio 6: Add 400 MW MT east wind + 200 MW MT PHES in 2026
Portfolio 8: Add 200 MW PNW PHES in 2026
Portfolio 9: Add 250 MW of nuclear in 2032
Add all DR programs</t>
  </si>
  <si>
    <t>11 B1</t>
  </si>
  <si>
    <t>Least Diversified w/o Nuclear</t>
  </si>
  <si>
    <t>Combination of the following Portfolios (similar to 11 A1):
Portfolio 3: Increase conservation to 284 aMW by 2045
Portfolio 6: Add 400 MW MT east wind + 200 MW MT PHES in 2026</t>
  </si>
  <si>
    <t>11 B2</t>
  </si>
  <si>
    <t>Most Diversified w/o Nuclear</t>
  </si>
  <si>
    <t>Combination of the following Portfolios (similar to 11 A5):
Portfolio 3: Increase conservation to 284 aMW by 2045
Portfolio 4: Add 30 MW/year of DER solar from 2026-2045
Portfolio 5: Add 25 MW/year of DER batteries from 2026-2031
Portfolio 6: Add 400 MW MT east wind + 200 MW MT PHES in 2026
Portfolio 8: Add 200 MW PNW PHES in 2026
Add all DR programs</t>
  </si>
  <si>
    <t>100% Renewable/Non-Emitting by 2030</t>
  </si>
  <si>
    <t>Retire all existing thermal plants by 2030 and restrict thermal builds entirely. 
NOTE: Final data are not available for this portfolio because the model failed to solve. Though draft data were presented in the 12/12/2022 Stakeholder Meeting for this portfolio, the adjustments PSE made for the final model runs (aimed to increase result accuracy), precluded this portfolio from solving. Draft Portfolio 12 data are not comparable to final portfolio data, and therefore no data for this portfolio are presented.</t>
  </si>
  <si>
    <t>High Carbon Price</t>
  </si>
  <si>
    <t xml:space="preserve">Electric price forecast altered to use the Climate Commitment Act (CCA) ceiling price instead of the CCA mid price. </t>
  </si>
  <si>
    <r>
      <t>No H</t>
    </r>
    <r>
      <rPr>
        <vertAlign val="subscript"/>
        <sz val="10"/>
        <color theme="1"/>
        <rFont val="Arial"/>
        <family val="2"/>
      </rPr>
      <t>2</t>
    </r>
    <r>
      <rPr>
        <sz val="10"/>
        <color theme="1"/>
        <rFont val="Arial"/>
        <family val="2"/>
      </rPr>
      <t xml:space="preserve"> Fuel</t>
    </r>
  </si>
  <si>
    <t xml:space="preserve">Remove hydrogen fuel from peaking plant fuel options. </t>
  </si>
  <si>
    <t>SCGHG in Dispatch</t>
  </si>
  <si>
    <t>Apply the Social Cost of Greenhouse Gases (SCGHG) as a dispatch cost to emitting resources in the long-term capacity expansion model, instead of as externality cost, which affects the total lifetime cost of any emitting resource.</t>
  </si>
  <si>
    <t>Notes</t>
  </si>
  <si>
    <t xml:space="preserve">1. All other portfolios analyzed in this Report use the Reference portfolio (Portfolio 1) as a baseline. This field describes the changes made to this baseline.  </t>
  </si>
  <si>
    <t>NPV Portfolio Cost, 2024-2045 ($ Billions)</t>
  </si>
  <si>
    <r>
      <t>Portfolio</t>
    </r>
    <r>
      <rPr>
        <vertAlign val="superscript"/>
        <sz val="11"/>
        <color theme="0"/>
        <rFont val="Arial"/>
        <family val="2"/>
      </rPr>
      <t>1</t>
    </r>
  </si>
  <si>
    <t>Portfolio Cost</t>
  </si>
  <si>
    <t>Social Cost of Greenhouse Gas</t>
  </si>
  <si>
    <t>Total Cost</t>
  </si>
  <si>
    <t>Change from Reference</t>
  </si>
  <si>
    <t>% Change from Reference</t>
  </si>
  <si>
    <t>1 Reference</t>
  </si>
  <si>
    <t>2 DSM Bundle 10</t>
  </si>
  <si>
    <t>3 DSM Bundle 7</t>
  </si>
  <si>
    <t>4 DER Solar</t>
  </si>
  <si>
    <t>5 DER Batteries</t>
  </si>
  <si>
    <t>6 MT Overbuild, PHES + All East Wind</t>
  </si>
  <si>
    <t>7 MT Overbuild, PHES + East, Central Wind</t>
  </si>
  <si>
    <t>8 PNW PHES</t>
  </si>
  <si>
    <t>9 Nuclear</t>
  </si>
  <si>
    <t>10 Restricted Thermal</t>
  </si>
  <si>
    <t>11 A1 Least Diversified w/ Nuclear</t>
  </si>
  <si>
    <t>11 A2 Diversified + PNW PHES</t>
  </si>
  <si>
    <t>11 A3 Diversified + DER Solar</t>
  </si>
  <si>
    <t>11 A4 Diversified + DER Batteries</t>
  </si>
  <si>
    <t>11 A5 Diversified + All DR Programs</t>
  </si>
  <si>
    <t>11 B1 Least Diversified w/o Nuclear</t>
  </si>
  <si>
    <t>11 B2 Most Diversified w/o Nuclear</t>
  </si>
  <si>
    <t>13 High Carbon Price</t>
  </si>
  <si>
    <t>14 No H2 Fuel</t>
  </si>
  <si>
    <t>15 SCGHG in Dispatch</t>
  </si>
  <si>
    <t>1. Portfolio 12 is omitted from this summary table because the model did not solve and no data are available. See the 'Portfolio Descriptions' worksheet for more information.</t>
  </si>
  <si>
    <r>
      <t>Annual Costs</t>
    </r>
    <r>
      <rPr>
        <b/>
        <vertAlign val="superscript"/>
        <sz val="12"/>
        <color theme="1"/>
        <rFont val="Arial"/>
        <family val="2"/>
      </rPr>
      <t>1</t>
    </r>
  </si>
  <si>
    <r>
      <t>Table 1. Annual Total Portfolio Costs ($ Billions)</t>
    </r>
    <r>
      <rPr>
        <b/>
        <i/>
        <vertAlign val="superscript"/>
        <sz val="12"/>
        <color theme="1"/>
        <rFont val="Arial"/>
        <family val="2"/>
      </rPr>
      <t>2</t>
    </r>
  </si>
  <si>
    <t>Portfolio</t>
  </si>
  <si>
    <r>
      <t>14 No H</t>
    </r>
    <r>
      <rPr>
        <vertAlign val="subscript"/>
        <sz val="10"/>
        <color theme="1"/>
        <rFont val="Arial"/>
        <family val="2"/>
      </rPr>
      <t>2</t>
    </r>
    <r>
      <rPr>
        <sz val="10"/>
        <color theme="1"/>
        <rFont val="Arial"/>
        <family val="2"/>
      </rPr>
      <t xml:space="preserve"> Fuel</t>
    </r>
  </si>
  <si>
    <t>Table 2. Annual Portfolio Costs (without Social Cost of Greenhouse Gas Costs; $ Billions)</t>
  </si>
  <si>
    <t>Table 3. Social Cost of Greenhouse Gas ($ Billions)</t>
  </si>
  <si>
    <r>
      <t>Table 4. Unbundled Renewable Energy Credits (REC) Costs ($ Millions)</t>
    </r>
    <r>
      <rPr>
        <b/>
        <i/>
        <vertAlign val="superscript"/>
        <sz val="12"/>
        <color theme="1"/>
        <rFont val="Arial"/>
        <family val="2"/>
      </rPr>
      <t>3</t>
    </r>
  </si>
  <si>
    <t>--</t>
  </si>
  <si>
    <t>1. Portfolio 12 is omitted from this worksheet because the model did not solve and no data are available. See the 'Portfolio Descriptions' worksheet for more information.</t>
  </si>
  <si>
    <t xml:space="preserve">2. Data in Table 1 are the sum of data in Tables 2 and 3. </t>
  </si>
  <si>
    <t xml:space="preserve">3. The Unbundled REC costs are incorporated into the data presented into Tables 1 and 2, above. </t>
  </si>
  <si>
    <t>Cumulative Resource Additions by 2045, Nameplate (MW)</t>
  </si>
  <si>
    <t>Conservation</t>
  </si>
  <si>
    <t>Demand Response</t>
  </si>
  <si>
    <t>DER Storage</t>
  </si>
  <si>
    <t>Emitting Peaking Capacity</t>
  </si>
  <si>
    <t>CETA Qualifying Peaking Capacity</t>
  </si>
  <si>
    <t>Wind</t>
  </si>
  <si>
    <t>Solar</t>
  </si>
  <si>
    <t>Green Direct</t>
  </si>
  <si>
    <t>Hybrid (Generation + Storage)</t>
  </si>
  <si>
    <t>Biomass</t>
  </si>
  <si>
    <t>Standalone Storage</t>
  </si>
  <si>
    <t>Total</t>
  </si>
  <si>
    <t>Cumulative Resource Additions (MW)</t>
  </si>
  <si>
    <t>Portfolio 12 is omitted from this worksheet because the model did not solve and no data are available. See the 'Portfolio Descriptions' worksheet for more information.</t>
  </si>
  <si>
    <t>Cumulative Builds (MW), Summarized</t>
  </si>
  <si>
    <t>Incremental Builds, Select Years</t>
  </si>
  <si>
    <t>Lookup Value for Builds Figure Data</t>
  </si>
  <si>
    <t>Cumulative Builds (MW)</t>
  </si>
  <si>
    <t>CCCT</t>
  </si>
  <si>
    <t>Frame Peaker</t>
  </si>
  <si>
    <t>Recip Peaker</t>
  </si>
  <si>
    <t>Frame Peaker NG/H2 Blend</t>
  </si>
  <si>
    <t>Recip Peaker NG/H2 Blend</t>
  </si>
  <si>
    <t>Frame Peaker Biodiesel</t>
  </si>
  <si>
    <t>WA Wind</t>
  </si>
  <si>
    <t>BC Wind</t>
  </si>
  <si>
    <t>MT Wind East</t>
  </si>
  <si>
    <t>MT Central Wind</t>
  </si>
  <si>
    <t>ID Wind</t>
  </si>
  <si>
    <t>WY East Wind</t>
  </si>
  <si>
    <t>WY West Wind</t>
  </si>
  <si>
    <t>Offshore Wind</t>
  </si>
  <si>
    <t>WA East Solar</t>
  </si>
  <si>
    <t>WA West Solar</t>
  </si>
  <si>
    <t>ID Solar</t>
  </si>
  <si>
    <t>WY East Solar</t>
  </si>
  <si>
    <t>WY West Solar</t>
  </si>
  <si>
    <t>Greendirect Wind</t>
  </si>
  <si>
    <t>Greendirect Solar</t>
  </si>
  <si>
    <t>Li-Ion 2hr</t>
  </si>
  <si>
    <t>Li-Ion 4hr</t>
  </si>
  <si>
    <t>Li-Ion 6hr</t>
  </si>
  <si>
    <t>MT PHES</t>
  </si>
  <si>
    <t>WA/OR PHES</t>
  </si>
  <si>
    <t>Wind + Battery</t>
  </si>
  <si>
    <t>Solar + Battery</t>
  </si>
  <si>
    <t>Wind + Solar + Battery</t>
  </si>
  <si>
    <t>PPA</t>
  </si>
  <si>
    <t>DER Solar Ground</t>
  </si>
  <si>
    <t>DER Solar Rooftop</t>
  </si>
  <si>
    <t xml:space="preserve">PSE DER Solar </t>
  </si>
  <si>
    <t>PSE DER Storage</t>
  </si>
  <si>
    <t>DSM DE</t>
  </si>
  <si>
    <t>DSM C&amp;S</t>
  </si>
  <si>
    <t>DSM PV</t>
  </si>
  <si>
    <t>DSM Conservation</t>
  </si>
  <si>
    <t>CEIP Solar</t>
  </si>
  <si>
    <t>CEIP Battery</t>
  </si>
  <si>
    <t>Year</t>
  </si>
  <si>
    <t>Demand Side Resources</t>
  </si>
  <si>
    <t>Distributed Energy Resources</t>
  </si>
  <si>
    <t>Supply Side Resources</t>
  </si>
  <si>
    <t>9 Advanced Nuclear (SMR)</t>
  </si>
  <si>
    <t>11 A1 Least Diversified w/ Adv. Nuclear</t>
  </si>
  <si>
    <t>11 B1 Least Diversified, No Adv. Nuclear</t>
  </si>
  <si>
    <t>11 B2 Most Diversified, No Adv. Nuclear</t>
  </si>
  <si>
    <t>Emissions, All Values in Millions of Short Tons</t>
  </si>
  <si>
    <t>Portfolio 12 is omitted from this summary table because the model did not solve and no data are available. See the 'Portfolio Descriptions' worksheet for more information.</t>
  </si>
  <si>
    <t>Existing Contract</t>
  </si>
  <si>
    <t>Existing Coal</t>
  </si>
  <si>
    <t>Existing Gas</t>
  </si>
  <si>
    <t>Market Purchases</t>
  </si>
  <si>
    <t>New Peaking Capacity</t>
  </si>
  <si>
    <t>Total (With Market Purchases)</t>
  </si>
  <si>
    <t>Total (Minus Market Purchases)</t>
  </si>
  <si>
    <t>12 100% Renewable/Non-Emitting by 2030 - A (No Biodiesel)</t>
  </si>
  <si>
    <t>Placeholder</t>
  </si>
  <si>
    <t>Chart Data for Annual Portfolio Cost - No SCGHG (2020 $1000)</t>
  </si>
  <si>
    <t>Chart Data for Resource Additions</t>
  </si>
  <si>
    <t>Chart Name</t>
  </si>
  <si>
    <t>Natural Gas Peaking Capacity</t>
  </si>
  <si>
    <t>Advanced Nuclear (SMRs)</t>
  </si>
  <si>
    <t>6 MT PHES + East Wind</t>
  </si>
  <si>
    <t>7 MT PHES + East, Central Wind</t>
  </si>
  <si>
    <t xml:space="preserve">11 B1  </t>
  </si>
  <si>
    <t xml:space="preserve">11 B2  </t>
  </si>
  <si>
    <t>Chart Data for Annual PSE Emissions, in Millions of Short Tons</t>
  </si>
  <si>
    <t>Lookup values, do not edit</t>
  </si>
  <si>
    <t>B</t>
  </si>
  <si>
    <t>C</t>
  </si>
  <si>
    <t>D</t>
  </si>
  <si>
    <t>E</t>
  </si>
  <si>
    <t>F</t>
  </si>
  <si>
    <t>G</t>
  </si>
  <si>
    <t>H</t>
  </si>
  <si>
    <t>I</t>
  </si>
  <si>
    <t>J</t>
  </si>
  <si>
    <t>K</t>
  </si>
  <si>
    <t>L</t>
  </si>
  <si>
    <t>M</t>
  </si>
  <si>
    <t>N</t>
  </si>
  <si>
    <t>O</t>
  </si>
  <si>
    <t>P</t>
  </si>
  <si>
    <t>Q</t>
  </si>
  <si>
    <t>R</t>
  </si>
  <si>
    <t>S</t>
  </si>
  <si>
    <t>T</t>
  </si>
  <si>
    <t>U</t>
  </si>
  <si>
    <t>V</t>
  </si>
  <si>
    <t>W</t>
  </si>
  <si>
    <t>FOR FIG 8.14 - Emissions w/ Market Purchases Included</t>
  </si>
  <si>
    <t>FOR FIG 8.23 - Moved series to end of sensitivity list so the lines will be in foreground</t>
  </si>
  <si>
    <t>11 B2 Preferred Portfolio</t>
  </si>
  <si>
    <t>Reference Lines in Chart</t>
  </si>
  <si>
    <t>PSE 1990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</si>
</sst>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d\-mmm\-yy;@"/>
    <numFmt numFmtId="165" formatCode="0;\-0;\-;@"/>
    <numFmt numFmtId="166" formatCode="&quot;$&quot;#,##0.00"/>
    <numFmt numFmtId="167" formatCode="&quot;$&quot;#,##0.00000"/>
  </numFmts>
  <fonts count="35">
    <font>
      <sz val="11"/>
      <color theme="1"/>
      <name val="Calibri"/>
      <family val="2"/>
      <scheme val="minor"/>
    </font>
    <font>
      <sz val="10"/>
      <name val="Arial"/>
      <family val="2"/>
    </font>
    <font>
      <sz val="11"/>
      <color theme="1"/>
      <name val="Calibri"/>
      <family val="2"/>
      <scheme val="minor"/>
    </font>
    <font>
      <sz val="10"/>
      <color rgb="FF000000"/>
      <name val="Calibri"/>
      <family val="2"/>
    </font>
    <font>
      <sz val="11"/>
      <color rgb="FFFFFFFF"/>
      <name val="Arial"/>
      <family val="2"/>
    </font>
    <font>
      <b/>
      <sz val="10"/>
      <color theme="1"/>
      <name val="Arial"/>
      <family val="2"/>
    </font>
    <font>
      <sz val="10"/>
      <color theme="1"/>
      <name val="Arial"/>
      <family val="2"/>
    </font>
    <font>
      <sz val="11"/>
      <color theme="0"/>
      <name val="Arial"/>
      <family val="2"/>
    </font>
    <font>
      <sz val="11"/>
      <color theme="1"/>
      <name val="Calibri"/>
      <family val="2"/>
    </font>
    <font>
      <sz val="24"/>
      <color theme="1"/>
      <name val="Arial"/>
      <family val="2"/>
    </font>
    <font>
      <sz val="11"/>
      <color theme="1"/>
      <name val="Arial"/>
      <family val="2"/>
    </font>
    <font>
      <b/>
      <sz val="18"/>
      <color theme="1"/>
      <name val="Arial"/>
      <family val="2"/>
    </font>
    <font>
      <b/>
      <sz val="10"/>
      <color theme="0"/>
      <name val="Arial"/>
      <family val="2"/>
    </font>
    <font>
      <b/>
      <vertAlign val="superscript"/>
      <sz val="10"/>
      <color theme="0"/>
      <name val="Arial"/>
      <family val="2"/>
    </font>
    <font>
      <vertAlign val="subscript"/>
      <sz val="10"/>
      <color theme="1"/>
      <name val="Arial"/>
      <family val="2"/>
    </font>
    <font>
      <i/>
      <sz val="9"/>
      <color theme="1"/>
      <name val="Arial"/>
      <family val="2"/>
    </font>
    <font>
      <sz val="9"/>
      <color theme="1"/>
      <name val="Arial"/>
      <family val="2"/>
    </font>
    <font>
      <b/>
      <sz val="12"/>
      <color theme="1"/>
      <name val="Arial"/>
      <family val="2"/>
    </font>
    <font>
      <vertAlign val="superscript"/>
      <sz val="11"/>
      <color theme="0"/>
      <name val="Arial"/>
      <family val="2"/>
    </font>
    <font>
      <b/>
      <i/>
      <sz val="10"/>
      <color theme="1"/>
      <name val="Arial"/>
      <family val="2"/>
    </font>
    <font>
      <b/>
      <sz val="10"/>
      <color rgb="FFFFFFFF"/>
      <name val="Arial"/>
      <family val="2"/>
    </font>
    <font>
      <sz val="10"/>
      <color theme="0"/>
      <name val="Arial"/>
      <family val="2"/>
    </font>
    <font>
      <b/>
      <sz val="10"/>
      <name val="Arial"/>
      <family val="2"/>
    </font>
    <font>
      <b/>
      <sz val="10"/>
      <color rgb="FF25675E"/>
      <name val="Arial"/>
      <family val="2"/>
    </font>
    <font>
      <b/>
      <sz val="10"/>
      <color theme="5" tint="-0.499984740745262"/>
      <name val="Arial"/>
      <family val="2"/>
    </font>
    <font>
      <b/>
      <i/>
      <sz val="10"/>
      <name val="Arial"/>
      <family val="2"/>
    </font>
    <font>
      <b/>
      <sz val="12"/>
      <name val="Arial"/>
      <family val="2"/>
    </font>
    <font>
      <i/>
      <sz val="11"/>
      <color theme="0"/>
      <name val="Arial"/>
      <family val="2"/>
    </font>
    <font>
      <i/>
      <sz val="10"/>
      <name val="Arial"/>
      <family val="2"/>
    </font>
    <font>
      <b/>
      <vertAlign val="superscript"/>
      <sz val="12"/>
      <color theme="1"/>
      <name val="Arial"/>
      <family val="2"/>
    </font>
    <font>
      <b/>
      <i/>
      <sz val="12"/>
      <color theme="1"/>
      <name val="Arial"/>
      <family val="2"/>
    </font>
    <font>
      <b/>
      <i/>
      <vertAlign val="superscript"/>
      <sz val="12"/>
      <color theme="1"/>
      <name val="Arial"/>
      <family val="2"/>
    </font>
    <font>
      <sz val="14"/>
      <color theme="1"/>
      <name val="Arial"/>
      <family val="2"/>
    </font>
    <font>
      <sz val="10"/>
      <color theme="0" tint="-0.499984740745262"/>
      <name val="Arial"/>
      <family val="2"/>
    </font>
    <font>
      <b/>
      <sz val="10"/>
      <color theme="0" tint="-0.499984740745262"/>
      <name val="Arial"/>
      <family val="2"/>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0" tint="-0.249977111117893"/>
        <bgColor indexed="64"/>
      </patternFill>
    </fill>
    <fill>
      <patternFill patternType="solid">
        <fgColor theme="0"/>
        <bgColor indexed="64"/>
      </patternFill>
    </fill>
    <fill>
      <patternFill patternType="solid">
        <fgColor rgb="FF200D1C"/>
        <bgColor rgb="FF000000"/>
      </patternFill>
    </fill>
    <fill>
      <patternFill patternType="solid">
        <fgColor rgb="FF808080"/>
        <bgColor rgb="FF000000"/>
      </patternFill>
    </fill>
    <fill>
      <patternFill patternType="solid">
        <fgColor rgb="FFC3E7E3"/>
        <bgColor rgb="FF000000"/>
      </patternFill>
    </fill>
    <fill>
      <patternFill patternType="solid">
        <fgColor rgb="FFE45D48"/>
        <bgColor rgb="FF000000"/>
      </patternFill>
    </fill>
    <fill>
      <patternFill patternType="solid">
        <fgColor rgb="FF99DBD1"/>
        <bgColor rgb="FF000000"/>
      </patternFill>
    </fill>
    <fill>
      <patternFill patternType="solid">
        <fgColor rgb="FF004A53"/>
        <bgColor rgb="FF000000"/>
      </patternFill>
    </fill>
    <fill>
      <patternFill patternType="solid">
        <fgColor rgb="FF4D683E"/>
        <bgColor rgb="FF000000"/>
      </patternFill>
    </fill>
    <fill>
      <patternFill patternType="solid">
        <fgColor rgb="FF379B8C"/>
        <bgColor rgb="FF000000"/>
      </patternFill>
    </fill>
    <fill>
      <patternFill patternType="solid">
        <fgColor rgb="FF3F424B"/>
        <bgColor rgb="FF000000"/>
      </patternFill>
    </fill>
    <fill>
      <patternFill patternType="solid">
        <fgColor theme="5"/>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006671"/>
        <bgColor indexed="64"/>
      </patternFill>
    </fill>
    <fill>
      <patternFill patternType="solid">
        <fgColor rgb="FFD9D9D9"/>
        <bgColor rgb="FF000000"/>
      </patternFill>
    </fill>
    <fill>
      <patternFill patternType="solid">
        <fgColor theme="6"/>
        <bgColor indexed="64"/>
      </patternFill>
    </fill>
    <fill>
      <patternFill patternType="solid">
        <fgColor theme="7" tint="0.59999389629810485"/>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rgb="FFBFBFBF"/>
      </left>
      <right style="medium">
        <color rgb="FFBFBFBF"/>
      </right>
      <top style="medium">
        <color rgb="FFBFBFBF"/>
      </top>
      <bottom style="medium">
        <color rgb="FFBFBFBF"/>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right/>
      <top style="thin">
        <color indexed="64"/>
      </top>
      <bottom style="thin">
        <color indexed="64"/>
      </bottom>
      <diagonal/>
    </border>
    <border>
      <left style="thin">
        <color indexed="64"/>
      </left>
      <right style="hair">
        <color auto="1"/>
      </right>
      <top/>
      <bottom/>
      <diagonal/>
    </border>
    <border>
      <left/>
      <right style="thin">
        <color indexed="64"/>
      </right>
      <top style="thin">
        <color indexed="64"/>
      </top>
      <bottom style="thin">
        <color indexed="64"/>
      </bottom>
      <diagonal/>
    </border>
    <border diagonalUp="1">
      <left/>
      <right/>
      <top/>
      <bottom/>
      <diagonal style="dashed">
        <color theme="0" tint="-0.499984740745262"/>
      </diagonal>
    </border>
    <border diagonalUp="1">
      <left/>
      <right style="thin">
        <color indexed="64"/>
      </right>
      <top/>
      <bottom/>
      <diagonal style="dashed">
        <color theme="0" tint="-0.499984740745262"/>
      </diagonal>
    </border>
    <border diagonalUp="1">
      <left/>
      <right/>
      <top/>
      <bottom style="thin">
        <color indexed="64"/>
      </bottom>
      <diagonal style="dashed">
        <color theme="0" tint="-0.499984740745262"/>
      </diagonal>
    </border>
    <border diagonalUp="1">
      <left/>
      <right style="thin">
        <color indexed="64"/>
      </right>
      <top/>
      <bottom style="thin">
        <color indexed="64"/>
      </bottom>
      <diagonal style="dashed">
        <color theme="0" tint="-0.499984740745262"/>
      </diagonal>
    </border>
  </borders>
  <cellStyleXfs count="10">
    <xf numFmtId="0" fontId="0" fillId="0" borderId="0"/>
    <xf numFmtId="43" fontId="1" fillId="0" borderId="0"/>
    <xf numFmtId="164" fontId="2" fillId="0" borderId="0"/>
    <xf numFmtId="43" fontId="1"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49" fontId="3" fillId="0" borderId="12">
      <alignment horizontal="left" vertical="center" wrapText="1" readingOrder="1"/>
    </xf>
    <xf numFmtId="166" fontId="3" fillId="0" borderId="13">
      <alignment horizontal="right" vertical="center" wrapText="1" readingOrder="1"/>
    </xf>
    <xf numFmtId="44" fontId="2" fillId="0" borderId="0" applyFont="0" applyFill="0" applyBorder="0" applyAlignment="0" applyProtection="0"/>
    <xf numFmtId="9" fontId="2" fillId="0" borderId="0"/>
  </cellStyleXfs>
  <cellXfs count="153">
    <xf numFmtId="0" fontId="0" fillId="0" borderId="0" xfId="0"/>
    <xf numFmtId="3" fontId="6" fillId="0" borderId="6" xfId="0" applyNumberFormat="1" applyFont="1" applyBorder="1" applyAlignment="1">
      <alignment horizontal="right"/>
    </xf>
    <xf numFmtId="0" fontId="9" fillId="6" borderId="1" xfId="0" applyFont="1" applyFill="1" applyBorder="1"/>
    <xf numFmtId="0" fontId="10" fillId="6" borderId="2" xfId="0" applyFont="1" applyFill="1" applyBorder="1"/>
    <xf numFmtId="0" fontId="10" fillId="6" borderId="3" xfId="0" applyFont="1" applyFill="1" applyBorder="1"/>
    <xf numFmtId="0" fontId="10" fillId="0" borderId="0" xfId="0" applyFont="1"/>
    <xf numFmtId="0" fontId="10" fillId="6" borderId="4" xfId="0" applyFont="1" applyFill="1" applyBorder="1"/>
    <xf numFmtId="0" fontId="10" fillId="6" borderId="5" xfId="0" applyFont="1" applyFill="1" applyBorder="1"/>
    <xf numFmtId="14" fontId="11" fillId="6" borderId="4" xfId="0" applyNumberFormat="1" applyFont="1" applyFill="1" applyBorder="1"/>
    <xf numFmtId="0" fontId="12" fillId="19" borderId="6" xfId="0" applyFont="1" applyFill="1" applyBorder="1" applyAlignment="1">
      <alignment horizontal="center" vertical="center"/>
    </xf>
    <xf numFmtId="0" fontId="12" fillId="19" borderId="6" xfId="0" applyFont="1" applyFill="1" applyBorder="1" applyAlignment="1">
      <alignment horizontal="center" vertical="center" wrapText="1"/>
    </xf>
    <xf numFmtId="0" fontId="6" fillId="0" borderId="0" xfId="0" applyFont="1"/>
    <xf numFmtId="0" fontId="1" fillId="0" borderId="6" xfId="0" applyFont="1" applyBorder="1" applyAlignment="1">
      <alignment horizontal="right" vertical="center" indent="1"/>
    </xf>
    <xf numFmtId="0" fontId="1" fillId="0" borderId="6" xfId="0" applyFont="1" applyBorder="1" applyAlignment="1">
      <alignment horizontal="left" vertical="center" indent="1"/>
    </xf>
    <xf numFmtId="0" fontId="1" fillId="0" borderId="6"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6" xfId="0" applyFont="1" applyBorder="1" applyAlignment="1">
      <alignment horizontal="right" vertical="center" indent="1"/>
    </xf>
    <xf numFmtId="0" fontId="6" fillId="0" borderId="6" xfId="0" applyFont="1" applyBorder="1" applyAlignment="1">
      <alignment horizontal="left" vertical="center" indent="1"/>
    </xf>
    <xf numFmtId="0" fontId="15" fillId="0" borderId="0" xfId="0" applyFont="1" applyAlignment="1">
      <alignment horizontal="left"/>
    </xf>
    <xf numFmtId="0" fontId="16" fillId="0" borderId="0" xfId="0" applyFont="1"/>
    <xf numFmtId="0" fontId="16" fillId="0" borderId="0" xfId="0" applyFont="1" applyAlignment="1">
      <alignment wrapText="1"/>
    </xf>
    <xf numFmtId="0" fontId="6" fillId="0" borderId="0" xfId="0" applyFont="1" applyAlignment="1">
      <alignment horizontal="right"/>
    </xf>
    <xf numFmtId="0" fontId="6" fillId="0" borderId="0" xfId="0" applyFont="1" applyAlignment="1">
      <alignment wrapText="1"/>
    </xf>
    <xf numFmtId="0" fontId="17" fillId="0" borderId="8" xfId="0" applyFont="1" applyBorder="1"/>
    <xf numFmtId="0" fontId="6" fillId="0" borderId="8" xfId="0" applyFont="1" applyBorder="1"/>
    <xf numFmtId="0" fontId="6" fillId="0" borderId="9" xfId="0" applyFont="1" applyBorder="1"/>
    <xf numFmtId="0" fontId="7" fillId="4" borderId="6" xfId="0" applyFont="1" applyFill="1" applyBorder="1" applyAlignment="1">
      <alignment horizontal="center" wrapText="1"/>
    </xf>
    <xf numFmtId="0" fontId="6" fillId="0" borderId="6" xfId="8" applyNumberFormat="1" applyFont="1" applyFill="1" applyBorder="1" applyAlignment="1">
      <alignment horizontal="left"/>
    </xf>
    <xf numFmtId="3" fontId="8" fillId="0" borderId="6" xfId="0" applyNumberFormat="1" applyFont="1" applyBorder="1" applyAlignment="1">
      <alignment horizontal="right"/>
    </xf>
    <xf numFmtId="0" fontId="15" fillId="0" borderId="0" xfId="0" applyFont="1"/>
    <xf numFmtId="0" fontId="17" fillId="0" borderId="0" xfId="0" applyFont="1"/>
    <xf numFmtId="0" fontId="19" fillId="0" borderId="1" xfId="0" applyFont="1" applyBorder="1"/>
    <xf numFmtId="0" fontId="6" fillId="0" borderId="2" xfId="0" applyFont="1" applyBorder="1"/>
    <xf numFmtId="0" fontId="5" fillId="0" borderId="2" xfId="0" applyFont="1" applyBorder="1"/>
    <xf numFmtId="0" fontId="20" fillId="7" borderId="6"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20" fillId="13" borderId="6" xfId="0" applyFont="1" applyFill="1" applyBorder="1" applyAlignment="1">
      <alignment horizontal="center" vertical="center" wrapText="1"/>
    </xf>
    <xf numFmtId="0" fontId="20" fillId="14" borderId="11" xfId="0" applyFont="1" applyFill="1" applyBorder="1" applyAlignment="1">
      <alignment horizontal="center" vertical="center" wrapText="1"/>
    </xf>
    <xf numFmtId="0" fontId="6" fillId="15" borderId="15" xfId="0" applyFont="1" applyFill="1" applyBorder="1" applyAlignment="1">
      <alignment horizontal="center" vertical="center" wrapText="1"/>
    </xf>
    <xf numFmtId="0" fontId="21" fillId="0" borderId="0" xfId="0" applyFont="1" applyAlignment="1">
      <alignment horizontal="center" vertical="center" wrapText="1"/>
    </xf>
    <xf numFmtId="0" fontId="12" fillId="4" borderId="6"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17" borderId="6" xfId="0" applyFont="1" applyFill="1" applyBorder="1" applyAlignment="1">
      <alignment horizontal="center" vertical="center" wrapText="1"/>
    </xf>
    <xf numFmtId="0" fontId="22" fillId="16" borderId="7" xfId="0" applyFont="1" applyFill="1" applyBorder="1" applyAlignment="1">
      <alignment horizontal="center" vertical="center" wrapText="1"/>
    </xf>
    <xf numFmtId="0" fontId="22" fillId="18" borderId="7" xfId="0" applyFont="1" applyFill="1" applyBorder="1" applyAlignment="1">
      <alignment horizontal="center" vertical="center" wrapText="1"/>
    </xf>
    <xf numFmtId="0" fontId="22" fillId="16" borderId="6" xfId="0" applyFont="1" applyFill="1" applyBorder="1" applyAlignment="1">
      <alignment horizontal="center" vertical="center" wrapText="1"/>
    </xf>
    <xf numFmtId="0" fontId="22" fillId="18" borderId="6" xfId="0" applyFont="1" applyFill="1" applyBorder="1" applyAlignment="1">
      <alignment horizontal="center" vertical="center" wrapText="1"/>
    </xf>
    <xf numFmtId="0" fontId="23" fillId="20" borderId="6" xfId="0" applyFont="1" applyFill="1" applyBorder="1" applyAlignment="1">
      <alignment horizontal="center"/>
    </xf>
    <xf numFmtId="165" fontId="6" fillId="20" borderId="6" xfId="0" applyNumberFormat="1" applyFont="1" applyFill="1" applyBorder="1" applyAlignment="1">
      <alignment horizontal="center"/>
    </xf>
    <xf numFmtId="165" fontId="6" fillId="0" borderId="0" xfId="0" applyNumberFormat="1" applyFont="1" applyAlignment="1">
      <alignment horizontal="center"/>
    </xf>
    <xf numFmtId="0" fontId="24" fillId="3" borderId="6" xfId="0" applyFont="1" applyFill="1" applyBorder="1" applyAlignment="1">
      <alignment horizontal="center"/>
    </xf>
    <xf numFmtId="1" fontId="6" fillId="5" borderId="6" xfId="0" applyNumberFormat="1" applyFont="1" applyFill="1" applyBorder="1" applyAlignment="1">
      <alignment horizontal="right"/>
    </xf>
    <xf numFmtId="1" fontId="6" fillId="3" borderId="6" xfId="0" applyNumberFormat="1" applyFont="1" applyFill="1" applyBorder="1" applyAlignment="1">
      <alignment horizontal="right"/>
    </xf>
    <xf numFmtId="3" fontId="6" fillId="3" borderId="6" xfId="0" applyNumberFormat="1" applyFont="1" applyFill="1" applyBorder="1" applyAlignment="1">
      <alignment horizontal="right"/>
    </xf>
    <xf numFmtId="0" fontId="23" fillId="0" borderId="6" xfId="0" applyFont="1" applyBorder="1" applyAlignment="1">
      <alignment horizontal="center"/>
    </xf>
    <xf numFmtId="165" fontId="6" fillId="0" borderId="6" xfId="0" applyNumberFormat="1" applyFont="1" applyBorder="1" applyAlignment="1">
      <alignment horizontal="center"/>
    </xf>
    <xf numFmtId="0" fontId="24" fillId="0" borderId="6" xfId="0" applyFont="1" applyBorder="1" applyAlignment="1">
      <alignment horizontal="center"/>
    </xf>
    <xf numFmtId="1" fontId="6" fillId="2" borderId="6" xfId="0" applyNumberFormat="1" applyFont="1" applyFill="1" applyBorder="1" applyAlignment="1">
      <alignment horizontal="right"/>
    </xf>
    <xf numFmtId="1" fontId="6" fillId="0" borderId="6" xfId="0" applyNumberFormat="1" applyFont="1" applyBorder="1" applyAlignment="1">
      <alignment horizontal="right"/>
    </xf>
    <xf numFmtId="0" fontId="24" fillId="5" borderId="6" xfId="0" applyFont="1" applyFill="1" applyBorder="1" applyAlignment="1">
      <alignment horizontal="center"/>
    </xf>
    <xf numFmtId="3" fontId="6" fillId="5" borderId="6" xfId="0" applyNumberFormat="1" applyFont="1" applyFill="1" applyBorder="1" applyAlignment="1">
      <alignment horizontal="right"/>
    </xf>
    <xf numFmtId="0" fontId="24" fillId="0" borderId="2" xfId="0" applyFont="1" applyBorder="1" applyAlignment="1">
      <alignment horizontal="center"/>
    </xf>
    <xf numFmtId="3" fontId="6" fillId="0" borderId="2" xfId="0" applyNumberFormat="1" applyFont="1" applyBorder="1" applyAlignment="1">
      <alignment horizontal="right"/>
    </xf>
    <xf numFmtId="0" fontId="25" fillId="0" borderId="1" xfId="0" applyFont="1" applyBorder="1"/>
    <xf numFmtId="0" fontId="1" fillId="0" borderId="2" xfId="0" applyFont="1" applyBorder="1"/>
    <xf numFmtId="165" fontId="6" fillId="0" borderId="0" xfId="0" applyNumberFormat="1" applyFont="1"/>
    <xf numFmtId="0" fontId="24" fillId="5" borderId="0" xfId="0" applyFont="1" applyFill="1" applyAlignment="1">
      <alignment horizontal="center"/>
    </xf>
    <xf numFmtId="3" fontId="6" fillId="5" borderId="0" xfId="0" applyNumberFormat="1" applyFont="1" applyFill="1" applyAlignment="1">
      <alignment horizontal="right"/>
    </xf>
    <xf numFmtId="0" fontId="26" fillId="0" borderId="0" xfId="0" applyFont="1"/>
    <xf numFmtId="0" fontId="1" fillId="0" borderId="0" xfId="0" applyFont="1"/>
    <xf numFmtId="0" fontId="27" fillId="4" borderId="6" xfId="0" applyFont="1" applyFill="1" applyBorder="1"/>
    <xf numFmtId="0" fontId="21" fillId="4" borderId="6" xfId="0" applyFont="1" applyFill="1" applyBorder="1" applyAlignment="1">
      <alignment horizontal="center"/>
    </xf>
    <xf numFmtId="0" fontId="1" fillId="0" borderId="6" xfId="0" applyFont="1" applyBorder="1" applyAlignment="1">
      <alignment horizontal="left" indent="1"/>
    </xf>
    <xf numFmtId="4" fontId="1" fillId="0" borderId="6" xfId="0" applyNumberFormat="1" applyFont="1" applyBorder="1"/>
    <xf numFmtId="0" fontId="22" fillId="0" borderId="6" xfId="0" applyFont="1" applyBorder="1" applyAlignment="1">
      <alignment horizontal="left" indent="1"/>
    </xf>
    <xf numFmtId="0" fontId="25" fillId="0" borderId="0" xfId="0" applyFont="1"/>
    <xf numFmtId="0" fontId="22" fillId="0" borderId="0" xfId="0" applyFont="1" applyAlignment="1">
      <alignment horizontal="left" indent="1"/>
    </xf>
    <xf numFmtId="4" fontId="1" fillId="0" borderId="0" xfId="0" applyNumberFormat="1" applyFont="1"/>
    <xf numFmtId="4" fontId="28" fillId="0" borderId="6" xfId="0" applyNumberFormat="1" applyFont="1" applyBorder="1"/>
    <xf numFmtId="0" fontId="7" fillId="4" borderId="6"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166" fontId="6" fillId="0" borderId="6" xfId="8" applyNumberFormat="1" applyFont="1" applyFill="1" applyBorder="1" applyAlignment="1">
      <alignment horizontal="right"/>
    </xf>
    <xf numFmtId="9" fontId="0" fillId="0" borderId="6" xfId="5" applyFont="1" applyBorder="1"/>
    <xf numFmtId="0" fontId="30" fillId="0" borderId="7" xfId="0" applyFont="1" applyBorder="1"/>
    <xf numFmtId="0" fontId="5" fillId="6" borderId="14" xfId="0" applyFont="1" applyFill="1" applyBorder="1"/>
    <xf numFmtId="0" fontId="6" fillId="6" borderId="14" xfId="0" applyFont="1" applyFill="1" applyBorder="1"/>
    <xf numFmtId="0" fontId="6" fillId="6" borderId="16" xfId="0" applyFont="1" applyFill="1" applyBorder="1"/>
    <xf numFmtId="0" fontId="7" fillId="4" borderId="11" xfId="0" applyFont="1" applyFill="1" applyBorder="1" applyAlignment="1">
      <alignment horizontal="center" wrapText="1"/>
    </xf>
    <xf numFmtId="166" fontId="6" fillId="0" borderId="0" xfId="0" applyNumberFormat="1" applyFont="1"/>
    <xf numFmtId="167" fontId="6" fillId="0" borderId="0" xfId="0" applyNumberFormat="1" applyFont="1"/>
    <xf numFmtId="0" fontId="15" fillId="0" borderId="0" xfId="8" applyNumberFormat="1" applyFont="1" applyFill="1" applyBorder="1" applyAlignment="1">
      <alignment horizontal="left"/>
    </xf>
    <xf numFmtId="0" fontId="32" fillId="0" borderId="0" xfId="0" applyFont="1"/>
    <xf numFmtId="0" fontId="5" fillId="0" borderId="0" xfId="0" applyFont="1"/>
    <xf numFmtId="0" fontId="22" fillId="0" borderId="0" xfId="0" applyFont="1" applyAlignment="1">
      <alignment horizontal="center"/>
    </xf>
    <xf numFmtId="164" fontId="6" fillId="0" borderId="0" xfId="2" applyFont="1"/>
    <xf numFmtId="43" fontId="6" fillId="0" borderId="0" xfId="2" applyNumberFormat="1" applyFont="1"/>
    <xf numFmtId="0" fontId="22" fillId="0" borderId="0" xfId="0" applyFont="1"/>
    <xf numFmtId="1" fontId="22" fillId="0" borderId="0" xfId="0" applyNumberFormat="1" applyFont="1" applyAlignment="1">
      <alignment horizontal="center"/>
    </xf>
    <xf numFmtId="4" fontId="6" fillId="0" borderId="0" xfId="0" applyNumberFormat="1" applyFont="1"/>
    <xf numFmtId="3" fontId="6" fillId="0" borderId="0" xfId="0" applyNumberFormat="1" applyFont="1"/>
    <xf numFmtId="0" fontId="33" fillId="3" borderId="4" xfId="0" applyFont="1" applyFill="1" applyBorder="1"/>
    <xf numFmtId="0" fontId="33" fillId="3" borderId="17" xfId="0" applyFont="1" applyFill="1" applyBorder="1"/>
    <xf numFmtId="0" fontId="33" fillId="3" borderId="18" xfId="0" applyFont="1" applyFill="1" applyBorder="1"/>
    <xf numFmtId="0" fontId="33" fillId="3" borderId="10" xfId="0" applyFont="1" applyFill="1" applyBorder="1"/>
    <xf numFmtId="0" fontId="33" fillId="3" borderId="19" xfId="0" applyFont="1" applyFill="1" applyBorder="1"/>
    <xf numFmtId="0" fontId="33" fillId="3" borderId="20" xfId="0" applyFont="1" applyFill="1" applyBorder="1"/>
    <xf numFmtId="0" fontId="33" fillId="3" borderId="1" xfId="0" applyFont="1" applyFill="1" applyBorder="1" applyAlignment="1">
      <alignment horizontal="right"/>
    </xf>
    <xf numFmtId="0" fontId="33" fillId="3" borderId="2" xfId="0" applyFont="1" applyFill="1" applyBorder="1" applyAlignment="1">
      <alignment horizontal="right"/>
    </xf>
    <xf numFmtId="0" fontId="33" fillId="3" borderId="3" xfId="0" applyFont="1" applyFill="1" applyBorder="1" applyAlignment="1">
      <alignment horizontal="right"/>
    </xf>
    <xf numFmtId="0" fontId="33" fillId="3" borderId="0" xfId="0" applyFont="1" applyFill="1"/>
    <xf numFmtId="0" fontId="34" fillId="3" borderId="0" xfId="0" applyFont="1" applyFill="1"/>
    <xf numFmtId="1" fontId="6" fillId="0" borderId="0" xfId="0" applyNumberFormat="1" applyFont="1"/>
    <xf numFmtId="0" fontId="22" fillId="0" borderId="0" xfId="0" applyFont="1" applyAlignment="1">
      <alignment horizontal="left" vertical="center" wrapText="1"/>
    </xf>
    <xf numFmtId="0" fontId="5" fillId="0" borderId="0" xfId="0" applyFont="1" applyAlignment="1">
      <alignment wrapText="1"/>
    </xf>
    <xf numFmtId="0" fontId="6" fillId="0" borderId="0" xfId="0" applyFont="1" applyAlignment="1">
      <alignment horizontal="center" wrapText="1"/>
    </xf>
    <xf numFmtId="0" fontId="5" fillId="0" borderId="0" xfId="0" applyFont="1" applyAlignment="1">
      <alignment horizontal="center" wrapText="1"/>
    </xf>
    <xf numFmtId="0" fontId="6" fillId="0" borderId="1" xfId="0" applyFont="1" applyBorder="1"/>
    <xf numFmtId="1" fontId="6" fillId="0" borderId="2" xfId="0" applyNumberFormat="1" applyFont="1" applyBorder="1" applyAlignment="1">
      <alignment horizontal="right" wrapText="1"/>
    </xf>
    <xf numFmtId="1" fontId="6" fillId="0" borderId="3" xfId="0" applyNumberFormat="1" applyFont="1" applyBorder="1" applyAlignment="1">
      <alignment horizontal="right" wrapText="1"/>
    </xf>
    <xf numFmtId="0" fontId="6" fillId="0" borderId="4" xfId="0" applyFont="1" applyBorder="1"/>
    <xf numFmtId="1" fontId="6" fillId="0" borderId="0" xfId="0" applyNumberFormat="1" applyFont="1" applyAlignment="1">
      <alignment horizontal="right" wrapText="1"/>
    </xf>
    <xf numFmtId="1" fontId="6" fillId="0" borderId="5" xfId="0" applyNumberFormat="1" applyFont="1" applyBorder="1" applyAlignment="1">
      <alignment horizontal="right" wrapText="1"/>
    </xf>
    <xf numFmtId="0" fontId="6" fillId="0" borderId="10" xfId="0" applyFont="1" applyBorder="1"/>
    <xf numFmtId="1" fontId="6" fillId="0" borderId="8" xfId="0" applyNumberFormat="1" applyFont="1" applyBorder="1" applyAlignment="1">
      <alignment horizontal="right" wrapText="1"/>
    </xf>
    <xf numFmtId="1" fontId="6" fillId="0" borderId="9" xfId="0" applyNumberFormat="1" applyFont="1" applyBorder="1" applyAlignment="1">
      <alignment horizontal="right" wrapText="1"/>
    </xf>
    <xf numFmtId="0" fontId="10" fillId="6" borderId="0" xfId="0" applyFont="1" applyFill="1"/>
    <xf numFmtId="0" fontId="10" fillId="0" borderId="0" xfId="0" applyFont="1" applyAlignment="1">
      <alignment vertical="center" wrapText="1"/>
    </xf>
    <xf numFmtId="0" fontId="6" fillId="6" borderId="0" xfId="0" applyFont="1" applyFill="1" applyAlignment="1">
      <alignment horizontal="left" vertical="top" indent="3"/>
    </xf>
    <xf numFmtId="0" fontId="6" fillId="6" borderId="8" xfId="0" applyFont="1" applyFill="1" applyBorder="1" applyAlignment="1">
      <alignment horizontal="left" vertical="top" indent="3"/>
    </xf>
    <xf numFmtId="0" fontId="10" fillId="22" borderId="4" xfId="0" applyFont="1" applyFill="1" applyBorder="1" applyAlignment="1">
      <alignment horizontal="center" vertical="center" textRotation="90" wrapText="1"/>
    </xf>
    <xf numFmtId="0" fontId="10" fillId="22" borderId="10" xfId="0" applyFont="1" applyFill="1" applyBorder="1" applyAlignment="1">
      <alignment horizontal="center" vertical="center" textRotation="90" wrapText="1"/>
    </xf>
    <xf numFmtId="0" fontId="1" fillId="6" borderId="0" xfId="0" applyFont="1" applyFill="1" applyAlignment="1">
      <alignment horizontal="left" vertical="center" wrapText="1"/>
    </xf>
    <xf numFmtId="0" fontId="1" fillId="6" borderId="5"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5" xfId="0" applyFont="1" applyFill="1" applyBorder="1" applyAlignment="1">
      <alignment horizontal="left" vertical="center" wrapText="1"/>
    </xf>
    <xf numFmtId="0" fontId="7" fillId="4" borderId="4" xfId="0" applyFont="1" applyFill="1" applyBorder="1" applyAlignment="1">
      <alignment horizontal="center" vertical="center" textRotation="90"/>
    </xf>
    <xf numFmtId="0" fontId="6" fillId="6" borderId="0" xfId="0" applyFont="1" applyFill="1" applyAlignment="1">
      <alignment horizontal="left" vertical="center"/>
    </xf>
    <xf numFmtId="0" fontId="6" fillId="6" borderId="5" xfId="0" applyFont="1" applyFill="1" applyBorder="1" applyAlignment="1">
      <alignment horizontal="left" vertical="center"/>
    </xf>
    <xf numFmtId="0" fontId="10" fillId="16" borderId="4" xfId="0" applyFont="1" applyFill="1" applyBorder="1" applyAlignment="1">
      <alignment horizontal="center" vertical="center" textRotation="90"/>
    </xf>
    <xf numFmtId="0" fontId="10" fillId="21" borderId="4" xfId="0" applyFont="1" applyFill="1" applyBorder="1" applyAlignment="1">
      <alignment horizontal="center" vertical="center" textRotation="90"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6" borderId="0" xfId="0" applyFont="1" applyFill="1" applyAlignment="1">
      <alignment horizontal="left" vertical="top" wrapText="1"/>
    </xf>
    <xf numFmtId="0" fontId="6" fillId="6" borderId="5" xfId="0" applyFont="1" applyFill="1" applyBorder="1" applyAlignment="1">
      <alignment horizontal="left" vertical="top" wrapText="1"/>
    </xf>
  </cellXfs>
  <cellStyles count="10">
    <cellStyle name="3_RowTitle" xfId="6" xr:uid="{00000000-0005-0000-0000-000000000000}"/>
    <cellStyle name="4_Currency" xfId="7" xr:uid="{00000000-0005-0000-0000-000001000000}"/>
    <cellStyle name="Comma 2" xfId="1" xr:uid="{00000000-0005-0000-0000-000002000000}"/>
    <cellStyle name="Comma 2 2 2" xfId="3" xr:uid="{00000000-0005-0000-0000-000003000000}"/>
    <cellStyle name="Currency" xfId="8" builtinId="4"/>
    <cellStyle name="Currency 2 3" xfId="4" xr:uid="{00000000-0005-0000-0000-000005000000}"/>
    <cellStyle name="Normal" xfId="0" builtinId="0"/>
    <cellStyle name="Normal 3" xfId="2" xr:uid="{00000000-0005-0000-0000-000007000000}"/>
    <cellStyle name="Percent" xfId="5" builtinId="5"/>
    <cellStyle name="Percent 2" xfId="9" xr:uid="{00000000-0005-0000-0000-000009000000}"/>
  </cellStyles>
  <dxfs count="0"/>
  <tableStyles count="0" defaultTableStyle="TableStyleMedium2" defaultPivotStyle="PivotStyleLight16"/>
  <colors>
    <mruColors>
      <color rgb="FFFFFF00"/>
      <color rgb="FFEEC696"/>
      <color rgb="FFC05CAA"/>
      <color rgb="FFCC99FF"/>
      <color rgb="FF8A889A"/>
      <color rgb="FF668B53"/>
      <color rgb="FFBDDDC0"/>
      <color rgb="FF595959"/>
      <color rgb="FFFF6699"/>
      <color rgb="FFF68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4.xml"/><Relationship Id="rId18" Type="http://schemas.openxmlformats.org/officeDocument/2006/relationships/chartsheet" Target="chartsheets/sheet9.xml"/><Relationship Id="rId26" Type="http://schemas.openxmlformats.org/officeDocument/2006/relationships/chartsheet" Target="chartsheets/sheet12.xml"/><Relationship Id="rId39" Type="http://schemas.openxmlformats.org/officeDocument/2006/relationships/customXml" Target="../customXml/item4.xml"/><Relationship Id="rId21" Type="http://schemas.openxmlformats.org/officeDocument/2006/relationships/worksheet" Target="worksheets/sheet1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chartsheet" Target="chartsheets/sheet3.xml"/><Relationship Id="rId17" Type="http://schemas.openxmlformats.org/officeDocument/2006/relationships/chartsheet" Target="chartsheets/sheet8.xml"/><Relationship Id="rId25" Type="http://schemas.openxmlformats.org/officeDocument/2006/relationships/chartsheet" Target="chartsheets/sheet11.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hartsheet" Target="chartsheets/sheet7.xml"/><Relationship Id="rId20" Type="http://schemas.openxmlformats.org/officeDocument/2006/relationships/worksheet" Target="worksheets/sheet1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24" Type="http://schemas.openxmlformats.org/officeDocument/2006/relationships/worksheet" Target="worksheets/sheet1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hartsheet" Target="chartsheets/sheet6.xml"/><Relationship Id="rId23" Type="http://schemas.openxmlformats.org/officeDocument/2006/relationships/worksheet" Target="worksheets/sheet13.xml"/><Relationship Id="rId28" Type="http://schemas.openxmlformats.org/officeDocument/2006/relationships/chartsheet" Target="chartsheets/sheet14.xml"/><Relationship Id="rId36" Type="http://schemas.openxmlformats.org/officeDocument/2006/relationships/customXml" Target="../customXml/item1.xml"/><Relationship Id="rId10" Type="http://schemas.openxmlformats.org/officeDocument/2006/relationships/chartsheet" Target="chartsheets/sheet1.xml"/><Relationship Id="rId19" Type="http://schemas.openxmlformats.org/officeDocument/2006/relationships/chartsheet" Target="chartsheets/sheet10.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5.xml"/><Relationship Id="rId22" Type="http://schemas.openxmlformats.org/officeDocument/2006/relationships/worksheet" Target="worksheets/sheet12.xml"/><Relationship Id="rId27" Type="http://schemas.openxmlformats.org/officeDocument/2006/relationships/chartsheet" Target="chartsheets/sheet13.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0" i="0" u="none" strike="noStrike" baseline="0">
                <a:effectLst/>
              </a:rPr>
              <a:t>Figure 8.14: CO</a:t>
            </a:r>
            <a:r>
              <a:rPr lang="en-US" sz="1600" b="0" i="0" u="none" strike="noStrike" baseline="-25000">
                <a:effectLst/>
              </a:rPr>
              <a:t>2</a:t>
            </a:r>
            <a:r>
              <a:rPr lang="en-US" sz="1600" b="0" i="0" u="none" strike="noStrike" baseline="0">
                <a:effectLst/>
              </a:rPr>
              <a:t> Emissions – Reference Portfolio </a:t>
            </a:r>
            <a:endParaRPr lang="en-US" sz="1600"/>
          </a:p>
        </c:rich>
      </c:tx>
      <c:layout>
        <c:manualLayout>
          <c:xMode val="edge"/>
          <c:yMode val="edge"/>
          <c:x val="0.2727390735146254"/>
          <c:y val="2.0224173014455983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378422362074544E-2"/>
          <c:y val="2.2246590315901583E-2"/>
          <c:w val="0.90150222659353685"/>
          <c:h val="0.78463739968730561"/>
        </c:manualLayout>
      </c:layout>
      <c:lineChart>
        <c:grouping val="standard"/>
        <c:varyColors val="0"/>
        <c:ser>
          <c:idx val="0"/>
          <c:order val="0"/>
          <c:tx>
            <c:v>Emissions</c:v>
          </c:tx>
          <c:spPr>
            <a:ln w="28575" cap="rnd">
              <a:solidFill>
                <a:schemeClr val="accent1"/>
              </a:solidFill>
              <a:prstDash val="dash"/>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Fig_DATA_Emissions_NoMarket!$B$4:$W$4</c:f>
              <c:numCache>
                <c:formatCode>#,##0.00</c:formatCode>
                <c:ptCount val="22"/>
                <c:pt idx="0">
                  <c:v>5.8452302098787907</c:v>
                </c:pt>
                <c:pt idx="1">
                  <c:v>5.2017276873227702</c:v>
                </c:pt>
                <c:pt idx="2">
                  <c:v>2.8250493452951595</c:v>
                </c:pt>
                <c:pt idx="3">
                  <c:v>3.0297109191834726</c:v>
                </c:pt>
                <c:pt idx="4">
                  <c:v>2.7774970101307823</c:v>
                </c:pt>
                <c:pt idx="5">
                  <c:v>3.0686125850164672</c:v>
                </c:pt>
                <c:pt idx="6">
                  <c:v>1.8876541655313588</c:v>
                </c:pt>
                <c:pt idx="7">
                  <c:v>1.86372052762774</c:v>
                </c:pt>
                <c:pt idx="8">
                  <c:v>1.6941790339484426</c:v>
                </c:pt>
                <c:pt idx="9">
                  <c:v>1.5704461892089854</c:v>
                </c:pt>
                <c:pt idx="10">
                  <c:v>1.3865154221584075</c:v>
                </c:pt>
                <c:pt idx="11">
                  <c:v>1.0182340914321262</c:v>
                </c:pt>
                <c:pt idx="12">
                  <c:v>0.94064519007181147</c:v>
                </c:pt>
                <c:pt idx="13">
                  <c:v>0.90681353890937122</c:v>
                </c:pt>
                <c:pt idx="14">
                  <c:v>0.61836715824937905</c:v>
                </c:pt>
                <c:pt idx="15">
                  <c:v>0.55215069191677868</c:v>
                </c:pt>
                <c:pt idx="16">
                  <c:v>0.47357182433523315</c:v>
                </c:pt>
                <c:pt idx="17">
                  <c:v>0.45206534306677093</c:v>
                </c:pt>
                <c:pt idx="18">
                  <c:v>0.43655882326151746</c:v>
                </c:pt>
                <c:pt idx="19">
                  <c:v>0.3967840125261794</c:v>
                </c:pt>
                <c:pt idx="20">
                  <c:v>0.36732837422925702</c:v>
                </c:pt>
                <c:pt idx="21">
                  <c:v>6.1209158949886433E-2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6252-438E-800B-BF743F0071FA}"/>
            </c:ext>
          </c:extLst>
        </c:ser>
        <c:ser>
          <c:idx val="30"/>
          <c:order val="21"/>
          <c:tx>
            <c:v>PSE 1990 Emissions</c:v>
          </c:tx>
          <c:spPr>
            <a:ln w="28575" cap="rnd">
              <a:solidFill>
                <a:schemeClr val="accent1">
                  <a:lumMod val="50000"/>
                </a:schemeClr>
              </a:solidFill>
              <a:prstDash val="sysDot"/>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Fig_DATA_Emissions_NoMarket!$B$33:$W$33</c:f>
              <c:numCache>
                <c:formatCode>_(* #,##0.00_);_(* \(#,##0.00\);_(* "-"??_);_(@_)</c:formatCode>
                <c:ptCount val="22"/>
                <c:pt idx="0">
                  <c:v>6.9460642630194904</c:v>
                </c:pt>
                <c:pt idx="1">
                  <c:v>6.9460642630194904</c:v>
                </c:pt>
                <c:pt idx="2">
                  <c:v>6.9460642630194904</c:v>
                </c:pt>
                <c:pt idx="3">
                  <c:v>6.9460642630194904</c:v>
                </c:pt>
                <c:pt idx="4">
                  <c:v>6.9460642630194904</c:v>
                </c:pt>
                <c:pt idx="5">
                  <c:v>6.9460642630194904</c:v>
                </c:pt>
                <c:pt idx="6">
                  <c:v>6.9460642630194904</c:v>
                </c:pt>
                <c:pt idx="7">
                  <c:v>6.9460642630194904</c:v>
                </c:pt>
                <c:pt idx="8">
                  <c:v>6.9460642630194904</c:v>
                </c:pt>
                <c:pt idx="9">
                  <c:v>6.9460642630194904</c:v>
                </c:pt>
                <c:pt idx="10">
                  <c:v>6.9460642630194904</c:v>
                </c:pt>
                <c:pt idx="11">
                  <c:v>6.9460642630194904</c:v>
                </c:pt>
                <c:pt idx="12">
                  <c:v>6.9460642630194904</c:v>
                </c:pt>
                <c:pt idx="13">
                  <c:v>6.9460642630194904</c:v>
                </c:pt>
                <c:pt idx="14">
                  <c:v>6.9460642630194904</c:v>
                </c:pt>
                <c:pt idx="15">
                  <c:v>6.9460642630194904</c:v>
                </c:pt>
                <c:pt idx="16">
                  <c:v>6.9460642630194904</c:v>
                </c:pt>
                <c:pt idx="17">
                  <c:v>6.9460642630194904</c:v>
                </c:pt>
                <c:pt idx="18">
                  <c:v>6.9460642630194904</c:v>
                </c:pt>
                <c:pt idx="19">
                  <c:v>6.9460642630194904</c:v>
                </c:pt>
                <c:pt idx="20">
                  <c:v>6.9460642630194904</c:v>
                </c:pt>
                <c:pt idx="21">
                  <c:v>6.9460642630194904</c:v>
                </c:pt>
              </c:numCache>
            </c:numRef>
          </c:val>
          <c:smooth val="0"/>
          <c:extLst>
            <c:ext xmlns:c16="http://schemas.microsoft.com/office/drawing/2014/chart" uri="{C3380CC4-5D6E-409C-BE32-E72D297353CC}">
              <c16:uniqueId val="{00000018-6252-438E-800B-BF743F0071FA}"/>
            </c:ext>
          </c:extLst>
        </c:ser>
        <c:ser>
          <c:idx val="17"/>
          <c:order val="23"/>
          <c:tx>
            <c:v>Emissions, Including Market Purchases</c:v>
          </c:tx>
          <c:spPr>
            <a:ln w="28575" cap="rnd">
              <a:solidFill>
                <a:schemeClr val="accent1"/>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Fig_DATA_Emissions_NoMarket!$B$26:$W$26</c:f>
              <c:numCache>
                <c:formatCode>#,##0.00</c:formatCode>
                <c:ptCount val="22"/>
                <c:pt idx="0">
                  <c:v>6.8462170090935697</c:v>
                </c:pt>
                <c:pt idx="1">
                  <c:v>5.985790054374525</c:v>
                </c:pt>
                <c:pt idx="2">
                  <c:v>4.1311368930196242</c:v>
                </c:pt>
                <c:pt idx="3">
                  <c:v>4.2143964807227601</c:v>
                </c:pt>
                <c:pt idx="4">
                  <c:v>3.8125195338715647</c:v>
                </c:pt>
                <c:pt idx="5">
                  <c:v>3.6578697757760259</c:v>
                </c:pt>
                <c:pt idx="6">
                  <c:v>2.4051210499168261</c:v>
                </c:pt>
                <c:pt idx="7">
                  <c:v>2.3930216287763812</c:v>
                </c:pt>
                <c:pt idx="8">
                  <c:v>2.140474578521927</c:v>
                </c:pt>
                <c:pt idx="9">
                  <c:v>1.9798160233980429</c:v>
                </c:pt>
                <c:pt idx="10">
                  <c:v>1.7747012394126425</c:v>
                </c:pt>
                <c:pt idx="11">
                  <c:v>1.4057288061311206</c:v>
                </c:pt>
                <c:pt idx="12">
                  <c:v>1.2780936929109377</c:v>
                </c:pt>
                <c:pt idx="13">
                  <c:v>1.176884705935918</c:v>
                </c:pt>
                <c:pt idx="14">
                  <c:v>0.81489447600366716</c:v>
                </c:pt>
                <c:pt idx="15">
                  <c:v>0.71372336411735426</c:v>
                </c:pt>
                <c:pt idx="16">
                  <c:v>0.65754320411292</c:v>
                </c:pt>
                <c:pt idx="17">
                  <c:v>0.63578099532957155</c:v>
                </c:pt>
                <c:pt idx="18">
                  <c:v>0.72755126481384369</c:v>
                </c:pt>
                <c:pt idx="19">
                  <c:v>0.81096404694844748</c:v>
                </c:pt>
                <c:pt idx="20">
                  <c:v>0.72203908646004267</c:v>
                </c:pt>
                <c:pt idx="21">
                  <c:v>0.54046651699969328</c:v>
                </c:pt>
              </c:numCache>
            </c:numRef>
          </c:val>
          <c:smooth val="0"/>
          <c:extLst>
            <c:ext xmlns:c16="http://schemas.microsoft.com/office/drawing/2014/chart" uri="{C3380CC4-5D6E-409C-BE32-E72D297353CC}">
              <c16:uniqueId val="{0000001E-6252-438E-800B-BF743F0071FA}"/>
            </c:ext>
          </c:extLst>
        </c:ser>
        <c:dLbls>
          <c:showLegendKey val="0"/>
          <c:showVal val="0"/>
          <c:showCatName val="0"/>
          <c:showSerName val="0"/>
          <c:showPercent val="0"/>
          <c:showBubbleSize val="0"/>
        </c:dLbls>
        <c:smooth val="0"/>
        <c:axId val="880252120"/>
        <c:axId val="880248512"/>
        <c:extLst>
          <c:ext xmlns:c15="http://schemas.microsoft.com/office/drawing/2012/chart" uri="{02D57815-91ED-43cb-92C2-25804820EDAC}">
            <c15:filteredLineSeries>
              <c15:ser>
                <c:idx val="1"/>
                <c:order val="1"/>
                <c:tx>
                  <c:strRef>
                    <c:extLst>
                      <c:ext uri="{02D57815-91ED-43cb-92C2-25804820EDAC}">
                        <c15:formulaRef>
                          <c15:sqref>Fig_DATA_Emissions_NoMarket!$A$5</c15:sqref>
                        </c15:formulaRef>
                      </c:ext>
                    </c:extLst>
                    <c:strCache>
                      <c:ptCount val="1"/>
                      <c:pt idx="0">
                        <c:v>2 DSM Bundle 10</c:v>
                      </c:pt>
                    </c:strCache>
                  </c:strRef>
                </c:tx>
                <c:spPr>
                  <a:ln w="19050" cap="rnd">
                    <a:solidFill>
                      <a:schemeClr val="bg2">
                        <a:lumMod val="50000"/>
                        <a:alpha val="50000"/>
                      </a:schemeClr>
                    </a:solidFill>
                    <a:prstDash val="lgDash"/>
                    <a:round/>
                  </a:ln>
                  <a:effectLst/>
                </c:spPr>
                <c:marker>
                  <c:symbol val="none"/>
                </c:marker>
                <c:cat>
                  <c:numRef>
                    <c:extLst>
                      <c:ex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c:ext uri="{02D57815-91ED-43cb-92C2-25804820EDAC}">
                        <c15:formulaRef>
                          <c15:sqref>Fig_DATA_Emissions_NoMarket!$B$5:$W$5</c15:sqref>
                        </c15:formulaRef>
                      </c:ext>
                    </c:extLst>
                    <c:numCache>
                      <c:formatCode>#,##0.00</c:formatCode>
                      <c:ptCount val="22"/>
                      <c:pt idx="0">
                        <c:v>5.4663284552706362</c:v>
                      </c:pt>
                      <c:pt idx="1">
                        <c:v>5.1913375490042233</c:v>
                      </c:pt>
                      <c:pt idx="2">
                        <c:v>2.6756779087297606</c:v>
                      </c:pt>
                      <c:pt idx="3">
                        <c:v>2.9475829587342535</c:v>
                      </c:pt>
                      <c:pt idx="4">
                        <c:v>2.9832682256459191</c:v>
                      </c:pt>
                      <c:pt idx="5">
                        <c:v>2.5947949056951782</c:v>
                      </c:pt>
                      <c:pt idx="6">
                        <c:v>1.8475827750370795</c:v>
                      </c:pt>
                      <c:pt idx="7">
                        <c:v>1.7249857043755283</c:v>
                      </c:pt>
                      <c:pt idx="8">
                        <c:v>1.5995686131630507</c:v>
                      </c:pt>
                      <c:pt idx="9">
                        <c:v>1.3585640738103333</c:v>
                      </c:pt>
                      <c:pt idx="10">
                        <c:v>1.2571404152673924</c:v>
                      </c:pt>
                      <c:pt idx="11">
                        <c:v>0.86651583533942445</c:v>
                      </c:pt>
                      <c:pt idx="12">
                        <c:v>0.80888530706819406</c:v>
                      </c:pt>
                      <c:pt idx="13">
                        <c:v>0.78235890750701909</c:v>
                      </c:pt>
                      <c:pt idx="14">
                        <c:v>0.5892705217941413</c:v>
                      </c:pt>
                      <c:pt idx="15">
                        <c:v>0.54003123137865572</c:v>
                      </c:pt>
                      <c:pt idx="16">
                        <c:v>0.43848328378059653</c:v>
                      </c:pt>
                      <c:pt idx="17">
                        <c:v>0.40568261000781514</c:v>
                      </c:pt>
                      <c:pt idx="18">
                        <c:v>0.39959765879545711</c:v>
                      </c:pt>
                      <c:pt idx="19">
                        <c:v>0.34664553438393214</c:v>
                      </c:pt>
                      <c:pt idx="20">
                        <c:v>0.34820259796611447</c:v>
                      </c:pt>
                      <c:pt idx="21">
                        <c:v>6.1442836966454473E-2</c:v>
                      </c:pt>
                    </c:numCache>
                  </c:numRef>
                </c:val>
                <c:smooth val="0"/>
                <c:extLst>
                  <c:ext xmlns:c16="http://schemas.microsoft.com/office/drawing/2014/chart" uri="{C3380CC4-5D6E-409C-BE32-E72D297353CC}">
                    <c16:uniqueId val="{00000000-6252-438E-800B-BF743F0071F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Fig_DATA_Emissions_NoMarket!$A$6</c15:sqref>
                        </c15:formulaRef>
                      </c:ext>
                    </c:extLst>
                    <c:strCache>
                      <c:ptCount val="1"/>
                      <c:pt idx="0">
                        <c:v>3 DSM Bundle 7</c:v>
                      </c:pt>
                    </c:strCache>
                  </c:strRef>
                </c:tx>
                <c:spPr>
                  <a:ln w="19050" cap="rnd">
                    <a:solidFill>
                      <a:schemeClr val="accent4">
                        <a:lumMod val="40000"/>
                        <a:lumOff val="60000"/>
                        <a:alpha val="50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Fig_DATA_Emissions_NoMarket!$B$6:$W$6</c15:sqref>
                        </c15:formulaRef>
                      </c:ext>
                    </c:extLst>
                    <c:numCache>
                      <c:formatCode>#,##0.00</c:formatCode>
                      <c:ptCount val="22"/>
                      <c:pt idx="0">
                        <c:v>5.474112120477546</c:v>
                      </c:pt>
                      <c:pt idx="1">
                        <c:v>4.7645368322518085</c:v>
                      </c:pt>
                      <c:pt idx="2">
                        <c:v>2.1213546501619498</c:v>
                      </c:pt>
                      <c:pt idx="3">
                        <c:v>2.5995910956971446</c:v>
                      </c:pt>
                      <c:pt idx="4">
                        <c:v>2.3794195558766322</c:v>
                      </c:pt>
                      <c:pt idx="5">
                        <c:v>2.7142803193304319</c:v>
                      </c:pt>
                      <c:pt idx="6">
                        <c:v>1.9060117293076089</c:v>
                      </c:pt>
                      <c:pt idx="7">
                        <c:v>1.7068776493237132</c:v>
                      </c:pt>
                      <c:pt idx="8">
                        <c:v>1.5686406122373135</c:v>
                      </c:pt>
                      <c:pt idx="9">
                        <c:v>1.348692185221646</c:v>
                      </c:pt>
                      <c:pt idx="10">
                        <c:v>1.2839309856876218</c:v>
                      </c:pt>
                      <c:pt idx="11">
                        <c:v>0.94658162310612881</c:v>
                      </c:pt>
                      <c:pt idx="12">
                        <c:v>0.96433460904245383</c:v>
                      </c:pt>
                      <c:pt idx="13">
                        <c:v>0.89110351752520434</c:v>
                      </c:pt>
                      <c:pt idx="14">
                        <c:v>0.58653453023496205</c:v>
                      </c:pt>
                      <c:pt idx="15">
                        <c:v>0.50012552119424325</c:v>
                      </c:pt>
                      <c:pt idx="16">
                        <c:v>0.40654018534007796</c:v>
                      </c:pt>
                      <c:pt idx="17">
                        <c:v>0.41240384746837189</c:v>
                      </c:pt>
                      <c:pt idx="18">
                        <c:v>0.38626274462473209</c:v>
                      </c:pt>
                      <c:pt idx="19">
                        <c:v>0.32882002845635533</c:v>
                      </c:pt>
                      <c:pt idx="20">
                        <c:v>0.34416025430271707</c:v>
                      </c:pt>
                      <c:pt idx="21">
                        <c:v>4.7405525705590923E-2</c:v>
                      </c:pt>
                    </c:numCache>
                  </c:numRef>
                </c:val>
                <c:smooth val="0"/>
                <c:extLst xmlns:c15="http://schemas.microsoft.com/office/drawing/2012/chart">
                  <c:ext xmlns:c16="http://schemas.microsoft.com/office/drawing/2014/chart" uri="{C3380CC4-5D6E-409C-BE32-E72D297353CC}">
                    <c16:uniqueId val="{00000001-6252-438E-800B-BF743F0071F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Fig_DATA_Emissions_NoMarket!$A$7</c15:sqref>
                        </c15:formulaRef>
                      </c:ext>
                    </c:extLst>
                    <c:strCache>
                      <c:ptCount val="1"/>
                      <c:pt idx="0">
                        <c:v>4 DER Solar</c:v>
                      </c:pt>
                    </c:strCache>
                  </c:strRef>
                </c:tx>
                <c:spPr>
                  <a:ln w="19050" cap="rnd">
                    <a:solidFill>
                      <a:schemeClr val="accent5">
                        <a:lumMod val="50000"/>
                        <a:alpha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Fig_DATA_Emissions_NoMarket!$B$7:$W$7</c15:sqref>
                        </c15:formulaRef>
                      </c:ext>
                    </c:extLst>
                    <c:numCache>
                      <c:formatCode>#,##0.00</c:formatCode>
                      <c:ptCount val="22"/>
                      <c:pt idx="0">
                        <c:v>5.4833225595644599</c:v>
                      </c:pt>
                      <c:pt idx="1">
                        <c:v>4.9979498227226946</c:v>
                      </c:pt>
                      <c:pt idx="2">
                        <c:v>2.4212436492502372</c:v>
                      </c:pt>
                      <c:pt idx="3">
                        <c:v>2.5389482448670657</c:v>
                      </c:pt>
                      <c:pt idx="4">
                        <c:v>2.5769350399159388</c:v>
                      </c:pt>
                      <c:pt idx="5">
                        <c:v>2.994099900324084</c:v>
                      </c:pt>
                      <c:pt idx="6">
                        <c:v>2.1264989935429384</c:v>
                      </c:pt>
                      <c:pt idx="7">
                        <c:v>1.8630653508401567</c:v>
                      </c:pt>
                      <c:pt idx="8">
                        <c:v>1.6401860718286061</c:v>
                      </c:pt>
                      <c:pt idx="9">
                        <c:v>1.5000451410234474</c:v>
                      </c:pt>
                      <c:pt idx="10">
                        <c:v>1.3890020911639098</c:v>
                      </c:pt>
                      <c:pt idx="11">
                        <c:v>1.0363293238059905</c:v>
                      </c:pt>
                      <c:pt idx="12">
                        <c:v>0.96863612651275233</c:v>
                      </c:pt>
                      <c:pt idx="13">
                        <c:v>0.90337106223644614</c:v>
                      </c:pt>
                      <c:pt idx="14">
                        <c:v>0.69867675622191427</c:v>
                      </c:pt>
                      <c:pt idx="15">
                        <c:v>0.56233929281164374</c:v>
                      </c:pt>
                      <c:pt idx="16">
                        <c:v>0.47175838902166189</c:v>
                      </c:pt>
                      <c:pt idx="17">
                        <c:v>0.47665598215703903</c:v>
                      </c:pt>
                      <c:pt idx="18">
                        <c:v>0.42472322652962602</c:v>
                      </c:pt>
                      <c:pt idx="19">
                        <c:v>0.34845748275387073</c:v>
                      </c:pt>
                      <c:pt idx="20">
                        <c:v>0.37419197525820791</c:v>
                      </c:pt>
                      <c:pt idx="21">
                        <c:v>7.996389997407799E-2</c:v>
                      </c:pt>
                    </c:numCache>
                  </c:numRef>
                </c:val>
                <c:smooth val="0"/>
                <c:extLst xmlns:c15="http://schemas.microsoft.com/office/drawing/2012/chart">
                  <c:ext xmlns:c16="http://schemas.microsoft.com/office/drawing/2014/chart" uri="{C3380CC4-5D6E-409C-BE32-E72D297353CC}">
                    <c16:uniqueId val="{00000002-6252-438E-800B-BF743F0071F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Fig_DATA_Emissions_NoMarket!$A$8</c15:sqref>
                        </c15:formulaRef>
                      </c:ext>
                    </c:extLst>
                    <c:strCache>
                      <c:ptCount val="1"/>
                      <c:pt idx="0">
                        <c:v>5 DER Batteries</c:v>
                      </c:pt>
                    </c:strCache>
                  </c:strRef>
                </c:tx>
                <c:spPr>
                  <a:ln w="19050" cap="rnd">
                    <a:solidFill>
                      <a:schemeClr val="accent5">
                        <a:lumMod val="60000"/>
                        <a:lumOff val="40000"/>
                        <a:alpha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Fig_DATA_Emissions_NoMarket!$B$8:$W$8</c15:sqref>
                        </c15:formulaRef>
                      </c:ext>
                    </c:extLst>
                    <c:numCache>
                      <c:formatCode>#,##0.00</c:formatCode>
                      <c:ptCount val="22"/>
                      <c:pt idx="0">
                        <c:v>5.7424101237581855</c:v>
                      </c:pt>
                      <c:pt idx="1">
                        <c:v>5.1764191976020504</c:v>
                      </c:pt>
                      <c:pt idx="2">
                        <c:v>2.6304801599313898</c:v>
                      </c:pt>
                      <c:pt idx="3">
                        <c:v>2.9143975224549568</c:v>
                      </c:pt>
                      <c:pt idx="4">
                        <c:v>2.8647169346302945</c:v>
                      </c:pt>
                      <c:pt idx="5">
                        <c:v>3.0056310656854426</c:v>
                      </c:pt>
                      <c:pt idx="6">
                        <c:v>2.0832939921562508</c:v>
                      </c:pt>
                      <c:pt idx="7">
                        <c:v>1.8708441294071902</c:v>
                      </c:pt>
                      <c:pt idx="8">
                        <c:v>1.6795979289268936</c:v>
                      </c:pt>
                      <c:pt idx="9">
                        <c:v>1.653469795036135</c:v>
                      </c:pt>
                      <c:pt idx="10">
                        <c:v>1.5571223137212522</c:v>
                      </c:pt>
                      <c:pt idx="11">
                        <c:v>1.0889777387169806</c:v>
                      </c:pt>
                      <c:pt idx="12">
                        <c:v>0.97113473981546361</c:v>
                      </c:pt>
                      <c:pt idx="13">
                        <c:v>0.87713224485308527</c:v>
                      </c:pt>
                      <c:pt idx="14">
                        <c:v>0.66021238958579698</c:v>
                      </c:pt>
                      <c:pt idx="15">
                        <c:v>0.58272323532700621</c:v>
                      </c:pt>
                      <c:pt idx="16">
                        <c:v>0.42492328363184217</c:v>
                      </c:pt>
                      <c:pt idx="17">
                        <c:v>0.39941848587547402</c:v>
                      </c:pt>
                      <c:pt idx="18">
                        <c:v>0.40751296324534203</c:v>
                      </c:pt>
                      <c:pt idx="19">
                        <c:v>0.35372637381037064</c:v>
                      </c:pt>
                      <c:pt idx="20">
                        <c:v>0.35930966733201469</c:v>
                      </c:pt>
                      <c:pt idx="21">
                        <c:v>4.1143016580593106E-2</c:v>
                      </c:pt>
                    </c:numCache>
                  </c:numRef>
                </c:val>
                <c:smooth val="0"/>
                <c:extLst xmlns:c15="http://schemas.microsoft.com/office/drawing/2012/chart">
                  <c:ext xmlns:c16="http://schemas.microsoft.com/office/drawing/2014/chart" uri="{C3380CC4-5D6E-409C-BE32-E72D297353CC}">
                    <c16:uniqueId val="{00000003-6252-438E-800B-BF743F0071F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Fig_DATA_Emissions_NoMarket!$A$9</c15:sqref>
                        </c15:formulaRef>
                      </c:ext>
                    </c:extLst>
                    <c:strCache>
                      <c:ptCount val="1"/>
                      <c:pt idx="0">
                        <c:v>6 MT Overbuild, PHES + All East Wind</c:v>
                      </c:pt>
                    </c:strCache>
                  </c:strRef>
                </c:tx>
                <c:spPr>
                  <a:ln w="19050" cap="rnd">
                    <a:solidFill>
                      <a:schemeClr val="tx2">
                        <a:alpha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Fig_DATA_Emissions_NoMarket!$B$9:$W$9</c15:sqref>
                        </c15:formulaRef>
                      </c:ext>
                    </c:extLst>
                    <c:numCache>
                      <c:formatCode>#,##0.00</c:formatCode>
                      <c:ptCount val="22"/>
                      <c:pt idx="0">
                        <c:v>5.7622976260164869</c:v>
                      </c:pt>
                      <c:pt idx="1">
                        <c:v>5.1543085020887176</c:v>
                      </c:pt>
                      <c:pt idx="2">
                        <c:v>2.2534633554269949</c:v>
                      </c:pt>
                      <c:pt idx="3">
                        <c:v>2.3267255366590276</c:v>
                      </c:pt>
                      <c:pt idx="4">
                        <c:v>2.3419012161960842</c:v>
                      </c:pt>
                      <c:pt idx="5">
                        <c:v>2.7173498774155975</c:v>
                      </c:pt>
                      <c:pt idx="6">
                        <c:v>1.9218965225325428</c:v>
                      </c:pt>
                      <c:pt idx="7">
                        <c:v>1.8269268710576312</c:v>
                      </c:pt>
                      <c:pt idx="8">
                        <c:v>1.7396098575508081</c:v>
                      </c:pt>
                      <c:pt idx="9">
                        <c:v>1.5992729161463743</c:v>
                      </c:pt>
                      <c:pt idx="10">
                        <c:v>1.3284992025191251</c:v>
                      </c:pt>
                      <c:pt idx="11">
                        <c:v>0.96114235121248726</c:v>
                      </c:pt>
                      <c:pt idx="12">
                        <c:v>0.95997246396608005</c:v>
                      </c:pt>
                      <c:pt idx="13">
                        <c:v>0.82510217887374826</c:v>
                      </c:pt>
                      <c:pt idx="14">
                        <c:v>0.63244966512970047</c:v>
                      </c:pt>
                      <c:pt idx="15">
                        <c:v>0.52625964440633144</c:v>
                      </c:pt>
                      <c:pt idx="16">
                        <c:v>0.45116381087429158</c:v>
                      </c:pt>
                      <c:pt idx="17">
                        <c:v>0.44622756096517069</c:v>
                      </c:pt>
                      <c:pt idx="18">
                        <c:v>0.4327761267959393</c:v>
                      </c:pt>
                      <c:pt idx="19">
                        <c:v>0.40153777686007841</c:v>
                      </c:pt>
                      <c:pt idx="20">
                        <c:v>0.39318980423348748</c:v>
                      </c:pt>
                      <c:pt idx="21">
                        <c:v>6.0465696833269966E-2</c:v>
                      </c:pt>
                    </c:numCache>
                  </c:numRef>
                </c:val>
                <c:smooth val="0"/>
                <c:extLst xmlns:c15="http://schemas.microsoft.com/office/drawing/2012/chart">
                  <c:ext xmlns:c16="http://schemas.microsoft.com/office/drawing/2014/chart" uri="{C3380CC4-5D6E-409C-BE32-E72D297353CC}">
                    <c16:uniqueId val="{00000004-6252-438E-800B-BF743F0071F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Fig_DATA_Emissions_NoMarket!$A$10</c15:sqref>
                        </c15:formulaRef>
                      </c:ext>
                    </c:extLst>
                    <c:strCache>
                      <c:ptCount val="1"/>
                      <c:pt idx="0">
                        <c:v>7 MT Overbuild, PHES + East, Central Wind</c:v>
                      </c:pt>
                    </c:strCache>
                  </c:strRef>
                </c:tx>
                <c:spPr>
                  <a:ln w="19050" cap="rnd">
                    <a:solidFill>
                      <a:schemeClr val="tx2">
                        <a:lumMod val="60000"/>
                        <a:lumOff val="40000"/>
                        <a:alpha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Fig_DATA_Emissions_NoMarket!$B$10:$W$10</c15:sqref>
                        </c15:formulaRef>
                      </c:ext>
                    </c:extLst>
                    <c:numCache>
                      <c:formatCode>#,##0.00</c:formatCode>
                      <c:ptCount val="22"/>
                      <c:pt idx="0">
                        <c:v>5.4725641929419666</c:v>
                      </c:pt>
                      <c:pt idx="1">
                        <c:v>5.0932853544078718</c:v>
                      </c:pt>
                      <c:pt idx="2">
                        <c:v>2.0371950579645315</c:v>
                      </c:pt>
                      <c:pt idx="3">
                        <c:v>2.5433689271180424</c:v>
                      </c:pt>
                      <c:pt idx="4">
                        <c:v>2.675808461760421</c:v>
                      </c:pt>
                      <c:pt idx="5">
                        <c:v>2.7933532616522099</c:v>
                      </c:pt>
                      <c:pt idx="6">
                        <c:v>1.9441164259159855</c:v>
                      </c:pt>
                      <c:pt idx="7">
                        <c:v>1.7743884831669556</c:v>
                      </c:pt>
                      <c:pt idx="8">
                        <c:v>1.6379478624306287</c:v>
                      </c:pt>
                      <c:pt idx="9">
                        <c:v>1.4199783093889349</c:v>
                      </c:pt>
                      <c:pt idx="10">
                        <c:v>1.3307741083966946</c:v>
                      </c:pt>
                      <c:pt idx="11">
                        <c:v>0.99459642811292048</c:v>
                      </c:pt>
                      <c:pt idx="12">
                        <c:v>0.77354801767617554</c:v>
                      </c:pt>
                      <c:pt idx="13">
                        <c:v>0.71957860127488127</c:v>
                      </c:pt>
                      <c:pt idx="14">
                        <c:v>0.48667632475619171</c:v>
                      </c:pt>
                      <c:pt idx="15">
                        <c:v>0.44892954637607263</c:v>
                      </c:pt>
                      <c:pt idx="16">
                        <c:v>0.36636848403439748</c:v>
                      </c:pt>
                      <c:pt idx="17">
                        <c:v>0.38591911043710547</c:v>
                      </c:pt>
                      <c:pt idx="18">
                        <c:v>0.34924955948669267</c:v>
                      </c:pt>
                      <c:pt idx="19">
                        <c:v>0.31502352174431109</c:v>
                      </c:pt>
                      <c:pt idx="20">
                        <c:v>0.33185254269459558</c:v>
                      </c:pt>
                      <c:pt idx="21">
                        <c:v>5.6327715810742918E-2</c:v>
                      </c:pt>
                    </c:numCache>
                  </c:numRef>
                </c:val>
                <c:smooth val="0"/>
                <c:extLst xmlns:c15="http://schemas.microsoft.com/office/drawing/2012/chart">
                  <c:ext xmlns:c16="http://schemas.microsoft.com/office/drawing/2014/chart" uri="{C3380CC4-5D6E-409C-BE32-E72D297353CC}">
                    <c16:uniqueId val="{00000005-6252-438E-800B-BF743F0071F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Fig_DATA_Emissions_NoMarket!$A$11</c15:sqref>
                        </c15:formulaRef>
                      </c:ext>
                    </c:extLst>
                    <c:strCache>
                      <c:ptCount val="1"/>
                      <c:pt idx="0">
                        <c:v>8 PNW PHES</c:v>
                      </c:pt>
                    </c:strCache>
                  </c:strRef>
                </c:tx>
                <c:spPr>
                  <a:ln w="19050" cap="rnd">
                    <a:solidFill>
                      <a:schemeClr val="tx2">
                        <a:lumMod val="20000"/>
                        <a:lumOff val="80000"/>
                        <a:alpha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Fig_DATA_Emissions_NoMarket!$B$11:$W$11</c15:sqref>
                        </c15:formulaRef>
                      </c:ext>
                    </c:extLst>
                    <c:numCache>
                      <c:formatCode>#,##0.00</c:formatCode>
                      <c:ptCount val="22"/>
                      <c:pt idx="0">
                        <c:v>5.4492223082827209</c:v>
                      </c:pt>
                      <c:pt idx="1">
                        <c:v>4.9705925903160786</c:v>
                      </c:pt>
                      <c:pt idx="2">
                        <c:v>2.6624549720041442</c:v>
                      </c:pt>
                      <c:pt idx="3">
                        <c:v>3.0870283046815192</c:v>
                      </c:pt>
                      <c:pt idx="4">
                        <c:v>2.8368624099720909</c:v>
                      </c:pt>
                      <c:pt idx="5">
                        <c:v>3.0260603833563104</c:v>
                      </c:pt>
                      <c:pt idx="6">
                        <c:v>1.9656023081620484</c:v>
                      </c:pt>
                      <c:pt idx="7">
                        <c:v>1.7313792913194836</c:v>
                      </c:pt>
                      <c:pt idx="8">
                        <c:v>1.5466861126050113</c:v>
                      </c:pt>
                      <c:pt idx="9">
                        <c:v>1.4292480639185159</c:v>
                      </c:pt>
                      <c:pt idx="10">
                        <c:v>1.3259598669006518</c:v>
                      </c:pt>
                      <c:pt idx="11">
                        <c:v>0.95943206433717876</c:v>
                      </c:pt>
                      <c:pt idx="12">
                        <c:v>0.97646265669321042</c:v>
                      </c:pt>
                      <c:pt idx="13">
                        <c:v>0.89227308124571436</c:v>
                      </c:pt>
                      <c:pt idx="14">
                        <c:v>0.61327526693986234</c:v>
                      </c:pt>
                      <c:pt idx="15">
                        <c:v>0.51839032677277563</c:v>
                      </c:pt>
                      <c:pt idx="16">
                        <c:v>0.44413298442883165</c:v>
                      </c:pt>
                      <c:pt idx="17">
                        <c:v>0.42007947504607884</c:v>
                      </c:pt>
                      <c:pt idx="18">
                        <c:v>0.40686270889330095</c:v>
                      </c:pt>
                      <c:pt idx="19">
                        <c:v>0.3722171857664302</c:v>
                      </c:pt>
                      <c:pt idx="20">
                        <c:v>0.35581399817592146</c:v>
                      </c:pt>
                      <c:pt idx="21">
                        <c:v>3.535327143020317E-2</c:v>
                      </c:pt>
                    </c:numCache>
                  </c:numRef>
                </c:val>
                <c:smooth val="0"/>
                <c:extLst xmlns:c15="http://schemas.microsoft.com/office/drawing/2012/chart">
                  <c:ext xmlns:c16="http://schemas.microsoft.com/office/drawing/2014/chart" uri="{C3380CC4-5D6E-409C-BE32-E72D297353CC}">
                    <c16:uniqueId val="{00000006-6252-438E-800B-BF743F0071F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Fig_DATA_Emissions_NoMarket!$A$12</c15:sqref>
                        </c15:formulaRef>
                      </c:ext>
                    </c:extLst>
                    <c:strCache>
                      <c:ptCount val="1"/>
                      <c:pt idx="0">
                        <c:v>9 Advanced Nuclear (SMR)</c:v>
                      </c:pt>
                    </c:strCache>
                  </c:strRef>
                </c:tx>
                <c:spPr>
                  <a:ln w="19050" cap="rnd">
                    <a:solidFill>
                      <a:schemeClr val="accent1">
                        <a:lumMod val="60000"/>
                        <a:lumOff val="40000"/>
                        <a:alpha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Fig_DATA_Emissions_NoMarket!$B$12:$W$12</c15:sqref>
                        </c15:formulaRef>
                      </c:ext>
                    </c:extLst>
                    <c:numCache>
                      <c:formatCode>#,##0.00</c:formatCode>
                      <c:ptCount val="22"/>
                      <c:pt idx="0">
                        <c:v>5.473089054444614</c:v>
                      </c:pt>
                      <c:pt idx="1">
                        <c:v>5.0564530455239032</c:v>
                      </c:pt>
                      <c:pt idx="2">
                        <c:v>2.752493106846063</c:v>
                      </c:pt>
                      <c:pt idx="3">
                        <c:v>2.9681819029481211</c:v>
                      </c:pt>
                      <c:pt idx="4">
                        <c:v>2.7076250540150597</c:v>
                      </c:pt>
                      <c:pt idx="5">
                        <c:v>2.7735657670233032</c:v>
                      </c:pt>
                      <c:pt idx="6">
                        <c:v>1.872707740764874</c:v>
                      </c:pt>
                      <c:pt idx="7">
                        <c:v>1.6490694047284387</c:v>
                      </c:pt>
                      <c:pt idx="8">
                        <c:v>1.2908584090048756</c:v>
                      </c:pt>
                      <c:pt idx="9">
                        <c:v>1.2042519255860653</c:v>
                      </c:pt>
                      <c:pt idx="10">
                        <c:v>1.1706246038326822</c:v>
                      </c:pt>
                      <c:pt idx="11">
                        <c:v>0.91033160703435478</c:v>
                      </c:pt>
                      <c:pt idx="12">
                        <c:v>0.9672818740248621</c:v>
                      </c:pt>
                      <c:pt idx="13">
                        <c:v>0.89706856470766994</c:v>
                      </c:pt>
                      <c:pt idx="14">
                        <c:v>0.59697851924245238</c:v>
                      </c:pt>
                      <c:pt idx="15">
                        <c:v>0.50847104648064134</c:v>
                      </c:pt>
                      <c:pt idx="16">
                        <c:v>0.41335007381727462</c:v>
                      </c:pt>
                      <c:pt idx="17">
                        <c:v>0.39569627152676001</c:v>
                      </c:pt>
                      <c:pt idx="18">
                        <c:v>0.37735654172555178</c:v>
                      </c:pt>
                      <c:pt idx="19">
                        <c:v>0.33113503926863286</c:v>
                      </c:pt>
                      <c:pt idx="20">
                        <c:v>0.32620071517266647</c:v>
                      </c:pt>
                      <c:pt idx="21">
                        <c:v>4.1843064631225835E-2</c:v>
                      </c:pt>
                    </c:numCache>
                  </c:numRef>
                </c:val>
                <c:smooth val="0"/>
                <c:extLst xmlns:c15="http://schemas.microsoft.com/office/drawing/2012/chart">
                  <c:ext xmlns:c16="http://schemas.microsoft.com/office/drawing/2014/chart" uri="{C3380CC4-5D6E-409C-BE32-E72D297353CC}">
                    <c16:uniqueId val="{00000007-6252-438E-800B-BF743F0071F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Fig_DATA_Emissions_NoMarket!$A$13</c15:sqref>
                        </c15:formulaRef>
                      </c:ext>
                    </c:extLst>
                    <c:strCache>
                      <c:ptCount val="1"/>
                      <c:pt idx="0">
                        <c:v>10 Restricted Thermal</c:v>
                      </c:pt>
                    </c:strCache>
                  </c:strRef>
                </c:tx>
                <c:spPr>
                  <a:ln w="19050" cap="rnd">
                    <a:solidFill>
                      <a:schemeClr val="accent4">
                        <a:lumMod val="50000"/>
                        <a:alpha val="50000"/>
                      </a:schemeClr>
                    </a:solidFill>
                    <a:prstDash val="lgDash"/>
                    <a:round/>
                  </a:ln>
                  <a:effectLst/>
                </c:spPr>
                <c:marker>
                  <c:symbol val="none"/>
                </c:marker>
                <c:dLbls>
                  <c:dLbl>
                    <c:idx val="7"/>
                    <c:layout>
                      <c:manualLayout>
                        <c:x val="-0.13153759685745348"/>
                        <c:y val="8.6615037166297162E-2"/>
                      </c:manualLayout>
                    </c:layout>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6252-438E-800B-BF743F0071F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Fig_DATA_Emissions_NoMarket!$B$13:$W$13</c15:sqref>
                        </c15:formulaRef>
                      </c:ext>
                    </c:extLst>
                    <c:numCache>
                      <c:formatCode>#,##0.00</c:formatCode>
                      <c:ptCount val="22"/>
                      <c:pt idx="0">
                        <c:v>5.4544906871889722</c:v>
                      </c:pt>
                      <c:pt idx="1">
                        <c:v>4.830936781973258</c:v>
                      </c:pt>
                      <c:pt idx="2">
                        <c:v>1.9590772229768911</c:v>
                      </c:pt>
                      <c:pt idx="3">
                        <c:v>2.2009693088147895</c:v>
                      </c:pt>
                      <c:pt idx="4">
                        <c:v>1.8302424848257006</c:v>
                      </c:pt>
                      <c:pt idx="5">
                        <c:v>1.5264104872494038</c:v>
                      </c:pt>
                      <c:pt idx="6">
                        <c:v>1.2021411174470062</c:v>
                      </c:pt>
                      <c:pt idx="7">
                        <c:v>1.1845867943582433</c:v>
                      </c:pt>
                      <c:pt idx="8">
                        <c:v>1.1100916525265105</c:v>
                      </c:pt>
                      <c:pt idx="9">
                        <c:v>1.0013096729951452</c:v>
                      </c:pt>
                      <c:pt idx="10">
                        <c:v>0.94308207482734574</c:v>
                      </c:pt>
                      <c:pt idx="11">
                        <c:v>0.72587930282507218</c:v>
                      </c:pt>
                      <c:pt idx="12">
                        <c:v>0.62721346369527353</c:v>
                      </c:pt>
                      <c:pt idx="13">
                        <c:v>0.60673972571570145</c:v>
                      </c:pt>
                      <c:pt idx="14">
                        <c:v>0.42422923082958131</c:v>
                      </c:pt>
                      <c:pt idx="15">
                        <c:v>0.39386777342014373</c:v>
                      </c:pt>
                      <c:pt idx="16">
                        <c:v>0.31486634300047933</c:v>
                      </c:pt>
                      <c:pt idx="17">
                        <c:v>0.30551778538270458</c:v>
                      </c:pt>
                      <c:pt idx="18">
                        <c:v>0.30545335591440725</c:v>
                      </c:pt>
                      <c:pt idx="19">
                        <c:v>0.27847835060487891</c:v>
                      </c:pt>
                      <c:pt idx="20">
                        <c:v>0.25327863858058414</c:v>
                      </c:pt>
                      <c:pt idx="21">
                        <c:v>3.5223270086986946E-2</c:v>
                      </c:pt>
                    </c:numCache>
                  </c:numRef>
                </c:val>
                <c:smooth val="0"/>
                <c:extLst xmlns:c15="http://schemas.microsoft.com/office/drawing/2012/chart">
                  <c:ext xmlns:c16="http://schemas.microsoft.com/office/drawing/2014/chart" uri="{C3380CC4-5D6E-409C-BE32-E72D297353CC}">
                    <c16:uniqueId val="{00000009-6252-438E-800B-BF743F0071F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Fig_DATA_Emissions_NoMarket!$A$14</c15:sqref>
                        </c15:formulaRef>
                      </c:ext>
                    </c:extLst>
                    <c:strCache>
                      <c:ptCount val="1"/>
                      <c:pt idx="0">
                        <c:v>11 A1 Least Diversified w/ Adv. Nuclear</c:v>
                      </c:pt>
                    </c:strCache>
                  </c:strRef>
                </c:tx>
                <c:spPr>
                  <a:ln w="19050" cap="rnd">
                    <a:solidFill>
                      <a:schemeClr val="accent5">
                        <a:alpha val="50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Fig_DATA_Emissions_NoMarket!$B$14:$W$14</c15:sqref>
                        </c15:formulaRef>
                      </c:ext>
                    </c:extLst>
                    <c:numCache>
                      <c:formatCode>#,##0.00</c:formatCode>
                      <c:ptCount val="22"/>
                      <c:pt idx="0">
                        <c:v>5.5093348148429948</c:v>
                      </c:pt>
                      <c:pt idx="1">
                        <c:v>4.9194828348015003</c:v>
                      </c:pt>
                      <c:pt idx="2">
                        <c:v>1.843548706440179</c:v>
                      </c:pt>
                      <c:pt idx="3">
                        <c:v>2.4037722658631595</c:v>
                      </c:pt>
                      <c:pt idx="4">
                        <c:v>2.272057653014083</c:v>
                      </c:pt>
                      <c:pt idx="5">
                        <c:v>2.6974414515936154</c:v>
                      </c:pt>
                      <c:pt idx="6">
                        <c:v>1.886553486963706</c:v>
                      </c:pt>
                      <c:pt idx="7">
                        <c:v>1.8410435130849074</c:v>
                      </c:pt>
                      <c:pt idx="8">
                        <c:v>1.4239959772854414</c:v>
                      </c:pt>
                      <c:pt idx="9">
                        <c:v>1.319028116596602</c:v>
                      </c:pt>
                      <c:pt idx="10">
                        <c:v>1.2028277308405586</c:v>
                      </c:pt>
                      <c:pt idx="11">
                        <c:v>0.9635643233390172</c:v>
                      </c:pt>
                      <c:pt idx="12">
                        <c:v>0.98554361942619861</c:v>
                      </c:pt>
                      <c:pt idx="13">
                        <c:v>0.88166481712539668</c:v>
                      </c:pt>
                      <c:pt idx="14">
                        <c:v>0.61253411172434569</c:v>
                      </c:pt>
                      <c:pt idx="15">
                        <c:v>0.49144186891309738</c:v>
                      </c:pt>
                      <c:pt idx="16">
                        <c:v>0.39411305550714582</c:v>
                      </c:pt>
                      <c:pt idx="17">
                        <c:v>0.37370856386975781</c:v>
                      </c:pt>
                      <c:pt idx="18">
                        <c:v>0.36815030983481933</c:v>
                      </c:pt>
                      <c:pt idx="19">
                        <c:v>0.31940086621011765</c:v>
                      </c:pt>
                      <c:pt idx="20">
                        <c:v>0.33029989781896474</c:v>
                      </c:pt>
                      <c:pt idx="21">
                        <c:v>5.1622500726496545E-2</c:v>
                      </c:pt>
                    </c:numCache>
                  </c:numRef>
                </c:val>
                <c:smooth val="0"/>
                <c:extLst xmlns:c15="http://schemas.microsoft.com/office/drawing/2012/chart">
                  <c:ext xmlns:c16="http://schemas.microsoft.com/office/drawing/2014/chart" uri="{C3380CC4-5D6E-409C-BE32-E72D297353CC}">
                    <c16:uniqueId val="{0000000A-6252-438E-800B-BF743F0071F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Fig_DATA_Emissions_NoMarket!$A$15</c15:sqref>
                        </c15:formulaRef>
                      </c:ext>
                    </c:extLst>
                    <c:strCache>
                      <c:ptCount val="1"/>
                      <c:pt idx="0">
                        <c:v>11 A2 Diversified + PNW PHES</c:v>
                      </c:pt>
                    </c:strCache>
                  </c:strRef>
                </c:tx>
                <c:spPr>
                  <a:ln w="19050" cap="rnd">
                    <a:solidFill>
                      <a:schemeClr val="accent6">
                        <a:lumMod val="75000"/>
                        <a:alpha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Fig_DATA_Emissions_NoMarket!$B$15:$W$15</c15:sqref>
                        </c15:formulaRef>
                      </c:ext>
                    </c:extLst>
                    <c:numCache>
                      <c:formatCode>#,##0.00</c:formatCode>
                      <c:ptCount val="22"/>
                      <c:pt idx="0">
                        <c:v>5.4777244060000063</c:v>
                      </c:pt>
                      <c:pt idx="1">
                        <c:v>5.0489750488465042</c:v>
                      </c:pt>
                      <c:pt idx="2">
                        <c:v>2.216532721290795</c:v>
                      </c:pt>
                      <c:pt idx="3">
                        <c:v>2.7779787110535894</c:v>
                      </c:pt>
                      <c:pt idx="4">
                        <c:v>2.4462408420399622</c:v>
                      </c:pt>
                      <c:pt idx="5">
                        <c:v>2.8689175632440365</c:v>
                      </c:pt>
                      <c:pt idx="6">
                        <c:v>2.034906742152482</c:v>
                      </c:pt>
                      <c:pt idx="7">
                        <c:v>1.7700429838993781</c:v>
                      </c:pt>
                      <c:pt idx="8">
                        <c:v>1.3371289702797498</c:v>
                      </c:pt>
                      <c:pt idx="9">
                        <c:v>1.2722586295152971</c:v>
                      </c:pt>
                      <c:pt idx="10">
                        <c:v>1.1931258297448424</c:v>
                      </c:pt>
                      <c:pt idx="11">
                        <c:v>0.91994887799157765</c:v>
                      </c:pt>
                      <c:pt idx="12">
                        <c:v>0.99733126439990494</c:v>
                      </c:pt>
                      <c:pt idx="13">
                        <c:v>0.86923385767065242</c:v>
                      </c:pt>
                      <c:pt idx="14">
                        <c:v>0.58765177541198454</c:v>
                      </c:pt>
                      <c:pt idx="15">
                        <c:v>0.50903995601269858</c:v>
                      </c:pt>
                      <c:pt idx="16">
                        <c:v>0.39157321943015755</c:v>
                      </c:pt>
                      <c:pt idx="17">
                        <c:v>0.37877642136287792</c:v>
                      </c:pt>
                      <c:pt idx="18">
                        <c:v>0.3553572265925945</c:v>
                      </c:pt>
                      <c:pt idx="19">
                        <c:v>0.3158947426815355</c:v>
                      </c:pt>
                      <c:pt idx="20">
                        <c:v>0.32895011763521587</c:v>
                      </c:pt>
                      <c:pt idx="21">
                        <c:v>5.1612588048809194E-2</c:v>
                      </c:pt>
                    </c:numCache>
                  </c:numRef>
                </c:val>
                <c:smooth val="0"/>
                <c:extLst xmlns:c15="http://schemas.microsoft.com/office/drawing/2012/chart">
                  <c:ext xmlns:c16="http://schemas.microsoft.com/office/drawing/2014/chart" uri="{C3380CC4-5D6E-409C-BE32-E72D297353CC}">
                    <c16:uniqueId val="{0000000B-6252-438E-800B-BF743F0071F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Fig_DATA_Emissions_NoMarket!$A$16</c15:sqref>
                        </c15:formulaRef>
                      </c:ext>
                    </c:extLst>
                    <c:strCache>
                      <c:ptCount val="1"/>
                      <c:pt idx="0">
                        <c:v>11 A3 Diversified + DER Solar</c:v>
                      </c:pt>
                    </c:strCache>
                  </c:strRef>
                </c:tx>
                <c:spPr>
                  <a:ln w="19050" cap="rnd">
                    <a:solidFill>
                      <a:schemeClr val="accent3">
                        <a:alpha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Fig_DATA_Emissions_NoMarket!$B$16:$W$16</c15:sqref>
                        </c15:formulaRef>
                      </c:ext>
                    </c:extLst>
                    <c:numCache>
                      <c:formatCode>#,##0.00</c:formatCode>
                      <c:ptCount val="22"/>
                      <c:pt idx="0">
                        <c:v>5.4853525531405092</c:v>
                      </c:pt>
                      <c:pt idx="1">
                        <c:v>5.0657651708248883</c:v>
                      </c:pt>
                      <c:pt idx="2">
                        <c:v>2.2153283228113336</c:v>
                      </c:pt>
                      <c:pt idx="3">
                        <c:v>2.3292813420045171</c:v>
                      </c:pt>
                      <c:pt idx="4">
                        <c:v>2.3332670061482386</c:v>
                      </c:pt>
                      <c:pt idx="5">
                        <c:v>2.6381828921453732</c:v>
                      </c:pt>
                      <c:pt idx="6">
                        <c:v>1.9136809452213477</c:v>
                      </c:pt>
                      <c:pt idx="7">
                        <c:v>1.8677789208714701</c:v>
                      </c:pt>
                      <c:pt idx="8">
                        <c:v>1.4110297935829725</c:v>
                      </c:pt>
                      <c:pt idx="9">
                        <c:v>1.3346420014995566</c:v>
                      </c:pt>
                      <c:pt idx="10">
                        <c:v>1.2002098020787959</c:v>
                      </c:pt>
                      <c:pt idx="11">
                        <c:v>0.81740258657489284</c:v>
                      </c:pt>
                      <c:pt idx="12">
                        <c:v>0.86951320625213235</c:v>
                      </c:pt>
                      <c:pt idx="13">
                        <c:v>0.84104308675148565</c:v>
                      </c:pt>
                      <c:pt idx="14">
                        <c:v>0.59340205349375796</c:v>
                      </c:pt>
                      <c:pt idx="15">
                        <c:v>0.51355860550045596</c:v>
                      </c:pt>
                      <c:pt idx="16">
                        <c:v>0.41814935222418315</c:v>
                      </c:pt>
                      <c:pt idx="17">
                        <c:v>0.41332118919101773</c:v>
                      </c:pt>
                      <c:pt idx="18">
                        <c:v>0.36460513025347729</c:v>
                      </c:pt>
                      <c:pt idx="19">
                        <c:v>0.32112128179817429</c:v>
                      </c:pt>
                      <c:pt idx="20">
                        <c:v>0.30861530936785664</c:v>
                      </c:pt>
                      <c:pt idx="21">
                        <c:v>6.3650677055094751E-2</c:v>
                      </c:pt>
                    </c:numCache>
                  </c:numRef>
                </c:val>
                <c:smooth val="0"/>
                <c:extLst xmlns:c15="http://schemas.microsoft.com/office/drawing/2012/chart">
                  <c:ext xmlns:c16="http://schemas.microsoft.com/office/drawing/2014/chart" uri="{C3380CC4-5D6E-409C-BE32-E72D297353CC}">
                    <c16:uniqueId val="{0000000C-6252-438E-800B-BF743F0071F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Fig_DATA_Emissions_NoMarket!$A$17</c15:sqref>
                        </c15:formulaRef>
                      </c:ext>
                    </c:extLst>
                    <c:strCache>
                      <c:ptCount val="1"/>
                      <c:pt idx="0">
                        <c:v>11 A4 Diversified + DER Batteries</c:v>
                      </c:pt>
                    </c:strCache>
                  </c:strRef>
                </c:tx>
                <c:spPr>
                  <a:ln w="19050" cap="rnd">
                    <a:solidFill>
                      <a:schemeClr val="accent1">
                        <a:alpha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Fig_DATA_Emissions_NoMarket!$B$17:$W$17</c15:sqref>
                        </c15:formulaRef>
                      </c:ext>
                    </c:extLst>
                    <c:numCache>
                      <c:formatCode>#,##0.00</c:formatCode>
                      <c:ptCount val="22"/>
                      <c:pt idx="0">
                        <c:v>5.6711956086367259</c:v>
                      </c:pt>
                      <c:pt idx="1">
                        <c:v>5.35128210877577</c:v>
                      </c:pt>
                      <c:pt idx="2">
                        <c:v>2.3489746210214779</c:v>
                      </c:pt>
                      <c:pt idx="3">
                        <c:v>2.7808217098939214</c:v>
                      </c:pt>
                      <c:pt idx="4">
                        <c:v>2.53519289385881</c:v>
                      </c:pt>
                      <c:pt idx="5">
                        <c:v>2.5242243471014278</c:v>
                      </c:pt>
                      <c:pt idx="6">
                        <c:v>1.93750511121872</c:v>
                      </c:pt>
                      <c:pt idx="7">
                        <c:v>1.7410928812134614</c:v>
                      </c:pt>
                      <c:pt idx="8">
                        <c:v>1.3087581486740674</c:v>
                      </c:pt>
                      <c:pt idx="9">
                        <c:v>1.2453799487899768</c:v>
                      </c:pt>
                      <c:pt idx="10">
                        <c:v>1.1555504344030147</c:v>
                      </c:pt>
                      <c:pt idx="11">
                        <c:v>0.88595790285000664</c:v>
                      </c:pt>
                      <c:pt idx="12">
                        <c:v>0.94746546448459124</c:v>
                      </c:pt>
                      <c:pt idx="13">
                        <c:v>0.80804194051648348</c:v>
                      </c:pt>
                      <c:pt idx="14">
                        <c:v>0.51661775062910587</c:v>
                      </c:pt>
                      <c:pt idx="15">
                        <c:v>0.41795701931095119</c:v>
                      </c:pt>
                      <c:pt idx="16">
                        <c:v>0.30011754391162332</c:v>
                      </c:pt>
                      <c:pt idx="17">
                        <c:v>0.28714242374089294</c:v>
                      </c:pt>
                      <c:pt idx="18">
                        <c:v>0.3002379084963363</c:v>
                      </c:pt>
                      <c:pt idx="19">
                        <c:v>0.24960981354312203</c:v>
                      </c:pt>
                      <c:pt idx="20">
                        <c:v>0.26346968191431297</c:v>
                      </c:pt>
                      <c:pt idx="21">
                        <c:v>3.6778375027001098E-2</c:v>
                      </c:pt>
                    </c:numCache>
                  </c:numRef>
                </c:val>
                <c:smooth val="0"/>
                <c:extLst xmlns:c15="http://schemas.microsoft.com/office/drawing/2012/chart">
                  <c:ext xmlns:c16="http://schemas.microsoft.com/office/drawing/2014/chart" uri="{C3380CC4-5D6E-409C-BE32-E72D297353CC}">
                    <c16:uniqueId val="{0000000D-6252-438E-800B-BF743F0071FA}"/>
                  </c:ext>
                </c:extLst>
              </c15:ser>
            </c15:filteredLineSeries>
            <c15:filteredLineSeries>
              <c15:ser>
                <c:idx val="38"/>
                <c:order val="14"/>
                <c:tx>
                  <c:strRef>
                    <c:extLst xmlns:c15="http://schemas.microsoft.com/office/drawing/2012/chart">
                      <c:ext xmlns:c15="http://schemas.microsoft.com/office/drawing/2012/chart" uri="{02D57815-91ED-43cb-92C2-25804820EDAC}">
                        <c15:formulaRef>
                          <c15:sqref>Fig_DATA_Emissions_NoMarket!$A$18</c15:sqref>
                        </c15:formulaRef>
                      </c:ext>
                    </c:extLst>
                    <c:strCache>
                      <c:ptCount val="1"/>
                      <c:pt idx="0">
                        <c:v>11 A5 Diversified + All DR Programs</c:v>
                      </c:pt>
                    </c:strCache>
                  </c:strRef>
                </c:tx>
                <c:spPr>
                  <a:ln w="19050" cap="rnd">
                    <a:solidFill>
                      <a:schemeClr val="accent4">
                        <a:alpha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Fig_DATA_Emissions_NoMarket!$B$18:$W$18</c15:sqref>
                        </c15:formulaRef>
                      </c:ext>
                    </c:extLst>
                    <c:numCache>
                      <c:formatCode>#,##0.00</c:formatCode>
                      <c:ptCount val="22"/>
                      <c:pt idx="0">
                        <c:v>5.4423464612215646</c:v>
                      </c:pt>
                      <c:pt idx="1">
                        <c:v>5.1165912786513577</c:v>
                      </c:pt>
                      <c:pt idx="2">
                        <c:v>2.0618820627710504</c:v>
                      </c:pt>
                      <c:pt idx="3">
                        <c:v>2.6321714802491458</c:v>
                      </c:pt>
                      <c:pt idx="4">
                        <c:v>2.2899498471088653</c:v>
                      </c:pt>
                      <c:pt idx="5">
                        <c:v>2.5862516905157347</c:v>
                      </c:pt>
                      <c:pt idx="6">
                        <c:v>1.8235777102149475</c:v>
                      </c:pt>
                      <c:pt idx="7">
                        <c:v>1.7333153860363677</c:v>
                      </c:pt>
                      <c:pt idx="8">
                        <c:v>1.2998654206066695</c:v>
                      </c:pt>
                      <c:pt idx="9">
                        <c:v>1.21906779164157</c:v>
                      </c:pt>
                      <c:pt idx="10">
                        <c:v>1.1131267673192746</c:v>
                      </c:pt>
                      <c:pt idx="11">
                        <c:v>0.83056467694848024</c:v>
                      </c:pt>
                      <c:pt idx="12">
                        <c:v>0.87195589399533668</c:v>
                      </c:pt>
                      <c:pt idx="13">
                        <c:v>0.84612782991128932</c:v>
                      </c:pt>
                      <c:pt idx="14">
                        <c:v>0.49092503140319271</c:v>
                      </c:pt>
                      <c:pt idx="15">
                        <c:v>0.45892181917689079</c:v>
                      </c:pt>
                      <c:pt idx="16">
                        <c:v>0.37247244188030293</c:v>
                      </c:pt>
                      <c:pt idx="17">
                        <c:v>0.38012259671578319</c:v>
                      </c:pt>
                      <c:pt idx="18">
                        <c:v>0.35185392894675704</c:v>
                      </c:pt>
                      <c:pt idx="19">
                        <c:v>0.29072487118283646</c:v>
                      </c:pt>
                      <c:pt idx="20">
                        <c:v>0.29503564900084289</c:v>
                      </c:pt>
                      <c:pt idx="21">
                        <c:v>4.7243347675120784E-2</c:v>
                      </c:pt>
                    </c:numCache>
                  </c:numRef>
                </c:val>
                <c:smooth val="0"/>
                <c:extLst xmlns:c15="http://schemas.microsoft.com/office/drawing/2012/chart">
                  <c:ext xmlns:c16="http://schemas.microsoft.com/office/drawing/2014/chart" uri="{C3380CC4-5D6E-409C-BE32-E72D297353CC}">
                    <c16:uniqueId val="{0000000E-6252-438E-800B-BF743F0071F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Fig_DATA_Emissions_NoMarket!$A$19</c15:sqref>
                        </c15:formulaRef>
                      </c:ext>
                    </c:extLst>
                    <c:strCache>
                      <c:ptCount val="1"/>
                      <c:pt idx="0">
                        <c:v>11 B1 Least Diversified, No Adv. Nuclear</c:v>
                      </c:pt>
                    </c:strCache>
                  </c:strRef>
                </c:tx>
                <c:spPr>
                  <a:ln w="19050" cap="rnd">
                    <a:solidFill>
                      <a:schemeClr val="accent4">
                        <a:alpha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Fig_DATA_Emissions_NoMarket!$B$19:$W$19</c15:sqref>
                        </c15:formulaRef>
                      </c:ext>
                    </c:extLst>
                    <c:numCache>
                      <c:formatCode>#,##0.00</c:formatCode>
                      <c:ptCount val="22"/>
                      <c:pt idx="0">
                        <c:v>5.7726265238741528</c:v>
                      </c:pt>
                      <c:pt idx="1">
                        <c:v>5.1631617704733426</c:v>
                      </c:pt>
                      <c:pt idx="2">
                        <c:v>2.2050791146433033</c:v>
                      </c:pt>
                      <c:pt idx="3">
                        <c:v>2.6697458950135502</c:v>
                      </c:pt>
                      <c:pt idx="4">
                        <c:v>2.5093627375477747</c:v>
                      </c:pt>
                      <c:pt idx="5">
                        <c:v>2.6885736134588498</c:v>
                      </c:pt>
                      <c:pt idx="6">
                        <c:v>2.0140314420292666</c:v>
                      </c:pt>
                      <c:pt idx="7">
                        <c:v>1.7742981626307626</c:v>
                      </c:pt>
                      <c:pt idx="8">
                        <c:v>1.5941771036562999</c:v>
                      </c:pt>
                      <c:pt idx="9">
                        <c:v>1.4238226754745473</c:v>
                      </c:pt>
                      <c:pt idx="10">
                        <c:v>1.3026997004848475</c:v>
                      </c:pt>
                      <c:pt idx="11">
                        <c:v>0.91697127376837206</c:v>
                      </c:pt>
                      <c:pt idx="12">
                        <c:v>0.98234642062134059</c:v>
                      </c:pt>
                      <c:pt idx="13">
                        <c:v>0.77697828415115355</c:v>
                      </c:pt>
                      <c:pt idx="14">
                        <c:v>0.49720168699812473</c:v>
                      </c:pt>
                      <c:pt idx="15">
                        <c:v>0.46539713497337398</c:v>
                      </c:pt>
                      <c:pt idx="16">
                        <c:v>0.4165688442523735</c:v>
                      </c:pt>
                      <c:pt idx="17">
                        <c:v>0.37885330729731448</c:v>
                      </c:pt>
                      <c:pt idx="18">
                        <c:v>0.37726203496566824</c:v>
                      </c:pt>
                      <c:pt idx="19">
                        <c:v>0.33853450657463913</c:v>
                      </c:pt>
                      <c:pt idx="20">
                        <c:v>0.34942562899830659</c:v>
                      </c:pt>
                      <c:pt idx="21">
                        <c:v>4.2567905666142658E-2</c:v>
                      </c:pt>
                    </c:numCache>
                  </c:numRef>
                </c:val>
                <c:smooth val="0"/>
                <c:extLst xmlns:c15="http://schemas.microsoft.com/office/drawing/2012/chart">
                  <c:ext xmlns:c16="http://schemas.microsoft.com/office/drawing/2014/chart" uri="{C3380CC4-5D6E-409C-BE32-E72D297353CC}">
                    <c16:uniqueId val="{0000000F-6252-438E-800B-BF743F0071F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Fig_DATA_Emissions_NoMarket!$A$20</c15:sqref>
                        </c15:formulaRef>
                      </c:ext>
                    </c:extLst>
                    <c:strCache>
                      <c:ptCount val="1"/>
                      <c:pt idx="0">
                        <c:v>11 B2 Most Diversified, No Adv. Nuclear</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Fig_DATA_Emissions_NoMarket!$B$20:$W$20</c15:sqref>
                        </c15:formulaRef>
                      </c:ext>
                    </c:extLst>
                    <c:numCache>
                      <c:formatCode>#,##0.00</c:formatCode>
                      <c:ptCount val="22"/>
                      <c:pt idx="0">
                        <c:v>5.4584608508394847</c:v>
                      </c:pt>
                      <c:pt idx="1">
                        <c:v>5.2176566384740859</c:v>
                      </c:pt>
                      <c:pt idx="2">
                        <c:v>2.1424808342134636</c:v>
                      </c:pt>
                      <c:pt idx="3">
                        <c:v>2.7749413952271729</c:v>
                      </c:pt>
                      <c:pt idx="4">
                        <c:v>2.6350837529896696</c:v>
                      </c:pt>
                      <c:pt idx="5">
                        <c:v>2.6807177018548765</c:v>
                      </c:pt>
                      <c:pt idx="6">
                        <c:v>1.9404958198437945</c:v>
                      </c:pt>
                      <c:pt idx="7">
                        <c:v>1.7442720660596085</c:v>
                      </c:pt>
                      <c:pt idx="8">
                        <c:v>1.5979133995895951</c:v>
                      </c:pt>
                      <c:pt idx="9">
                        <c:v>1.4464508771665665</c:v>
                      </c:pt>
                      <c:pt idx="10">
                        <c:v>1.2554363946843869</c:v>
                      </c:pt>
                      <c:pt idx="11">
                        <c:v>0.88889140307310033</c:v>
                      </c:pt>
                      <c:pt idx="12">
                        <c:v>0.92068559540313988</c:v>
                      </c:pt>
                      <c:pt idx="13">
                        <c:v>0.8438046795881905</c:v>
                      </c:pt>
                      <c:pt idx="14">
                        <c:v>0.55137635453834255</c:v>
                      </c:pt>
                      <c:pt idx="15">
                        <c:v>0.47695848349164255</c:v>
                      </c:pt>
                      <c:pt idx="16">
                        <c:v>0.40994766366498181</c:v>
                      </c:pt>
                      <c:pt idx="17">
                        <c:v>0.40088234814373891</c:v>
                      </c:pt>
                      <c:pt idx="18">
                        <c:v>0.40498809300699967</c:v>
                      </c:pt>
                      <c:pt idx="19">
                        <c:v>0.33809454177926185</c:v>
                      </c:pt>
                      <c:pt idx="20">
                        <c:v>0.33111690213404715</c:v>
                      </c:pt>
                      <c:pt idx="21">
                        <c:v>6.9565305385582199E-2</c:v>
                      </c:pt>
                    </c:numCache>
                  </c:numRef>
                </c:val>
                <c:smooth val="0"/>
                <c:extLst xmlns:c15="http://schemas.microsoft.com/office/drawing/2012/chart">
                  <c:ext xmlns:c16="http://schemas.microsoft.com/office/drawing/2014/chart" uri="{C3380CC4-5D6E-409C-BE32-E72D297353CC}">
                    <c16:uniqueId val="{0000001D-6252-438E-800B-BF743F0071FA}"/>
                  </c:ext>
                </c:extLst>
              </c15:ser>
            </c15:filteredLineSeries>
            <c15:filteredLineSeries>
              <c15:ser>
                <c:idx val="18"/>
                <c:order val="17"/>
                <c:tx>
                  <c:strRef>
                    <c:extLst xmlns:c15="http://schemas.microsoft.com/office/drawing/2012/chart">
                      <c:ext xmlns:c15="http://schemas.microsoft.com/office/drawing/2012/chart" uri="{02D57815-91ED-43cb-92C2-25804820EDAC}">
                        <c15:formulaRef>
                          <c15:sqref>Fig_DATA_Emissions_NoMarket!$A$21</c15:sqref>
                        </c15:formulaRef>
                      </c:ext>
                    </c:extLst>
                    <c:strCache>
                      <c:ptCount val="1"/>
                      <c:pt idx="0">
                        <c:v>13 High Carbon Price</c:v>
                      </c:pt>
                    </c:strCache>
                  </c:strRef>
                </c:tx>
                <c:spPr>
                  <a:ln w="19050" cap="rnd">
                    <a:solidFill>
                      <a:schemeClr val="accent4">
                        <a:alpha val="50000"/>
                      </a:schemeClr>
                    </a:solidFill>
                    <a:round/>
                  </a:ln>
                  <a:effectLst/>
                </c:spPr>
                <c:marker>
                  <c:symbol val="none"/>
                </c:marker>
                <c:dLbls>
                  <c:dLbl>
                    <c:idx val="7"/>
                    <c:layout>
                      <c:manualLayout>
                        <c:x val="5.345762964539038E-2"/>
                        <c:y val="9.6727123673525151E-2"/>
                      </c:manualLayout>
                    </c:layout>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6252-438E-800B-BF743F0071F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Fig_DATA_Emissions_NoMarket!$B$21:$W$21</c15:sqref>
                        </c15:formulaRef>
                      </c:ext>
                    </c:extLst>
                    <c:numCache>
                      <c:formatCode>#,##0.00</c:formatCode>
                      <c:ptCount val="22"/>
                      <c:pt idx="0">
                        <c:v>5.4488610158480295</c:v>
                      </c:pt>
                      <c:pt idx="1">
                        <c:v>4.9011601284648094</c:v>
                      </c:pt>
                      <c:pt idx="2">
                        <c:v>2.295419608967034</c:v>
                      </c:pt>
                      <c:pt idx="3">
                        <c:v>2.4837974422662055</c:v>
                      </c:pt>
                      <c:pt idx="4">
                        <c:v>2.2867267959584194</c:v>
                      </c:pt>
                      <c:pt idx="5">
                        <c:v>2.3337849021191701</c:v>
                      </c:pt>
                      <c:pt idx="6">
                        <c:v>1.559160241707104</c:v>
                      </c:pt>
                      <c:pt idx="7">
                        <c:v>1.4100789193414742</c:v>
                      </c:pt>
                      <c:pt idx="8">
                        <c:v>1.3398624412158449</c:v>
                      </c:pt>
                      <c:pt idx="9">
                        <c:v>1.1884780235743646</c:v>
                      </c:pt>
                      <c:pt idx="10">
                        <c:v>1.1762922465366008</c:v>
                      </c:pt>
                      <c:pt idx="11">
                        <c:v>0.89150365178239954</c:v>
                      </c:pt>
                      <c:pt idx="12">
                        <c:v>0.91813207288297538</c:v>
                      </c:pt>
                      <c:pt idx="13">
                        <c:v>0.75398762626495863</c:v>
                      </c:pt>
                      <c:pt idx="14">
                        <c:v>0.55789914264515705</c:v>
                      </c:pt>
                      <c:pt idx="15">
                        <c:v>0.451435024736626</c:v>
                      </c:pt>
                      <c:pt idx="16">
                        <c:v>0.45942529863248094</c:v>
                      </c:pt>
                      <c:pt idx="17">
                        <c:v>0.4288703631889918</c:v>
                      </c:pt>
                      <c:pt idx="18">
                        <c:v>0.37145967104460698</c:v>
                      </c:pt>
                      <c:pt idx="19">
                        <c:v>0.34496356795464589</c:v>
                      </c:pt>
                      <c:pt idx="20">
                        <c:v>0.33299879216282036</c:v>
                      </c:pt>
                      <c:pt idx="21">
                        <c:v>7.7501833517948704E-2</c:v>
                      </c:pt>
                    </c:numCache>
                  </c:numRef>
                </c:val>
                <c:smooth val="0"/>
                <c:extLst xmlns:c15="http://schemas.microsoft.com/office/drawing/2012/chart">
                  <c:ext xmlns:c16="http://schemas.microsoft.com/office/drawing/2014/chart" uri="{C3380CC4-5D6E-409C-BE32-E72D297353CC}">
                    <c16:uniqueId val="{00000011-6252-438E-800B-BF743F0071FA}"/>
                  </c:ext>
                </c:extLst>
              </c15:ser>
            </c15:filteredLineSeries>
            <c15:filteredLineSeries>
              <c15:ser>
                <c:idx val="19"/>
                <c:order val="18"/>
                <c:tx>
                  <c:strRef>
                    <c:extLst xmlns:c15="http://schemas.microsoft.com/office/drawing/2012/chart">
                      <c:ext xmlns:c15="http://schemas.microsoft.com/office/drawing/2012/chart" uri="{02D57815-91ED-43cb-92C2-25804820EDAC}">
                        <c15:formulaRef>
                          <c15:sqref>Fig_DATA_Emissions_NoMarket!$A$22</c15:sqref>
                        </c15:formulaRef>
                      </c:ext>
                    </c:extLst>
                    <c:strCache>
                      <c:ptCount val="1"/>
                      <c:pt idx="0">
                        <c:v>14 No H2 Fuel</c:v>
                      </c:pt>
                    </c:strCache>
                  </c:strRef>
                </c:tx>
                <c:spPr>
                  <a:ln w="19050" cap="rnd">
                    <a:solidFill>
                      <a:schemeClr val="accent6">
                        <a:lumMod val="50000"/>
                        <a:alpha val="50000"/>
                      </a:schemeClr>
                    </a:solidFill>
                    <a:round/>
                  </a:ln>
                  <a:effectLst/>
                </c:spPr>
                <c:marker>
                  <c:symbol val="none"/>
                </c:marker>
                <c:dLbls>
                  <c:dLbl>
                    <c:idx val="15"/>
                    <c:layout>
                      <c:manualLayout>
                        <c:x val="-7.768050269298174E-2"/>
                        <c:y val="-9.5402201472893078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4217267621150712"/>
                            <c:h val="4.31685769220847E-2"/>
                          </c:manualLayout>
                        </c15:layout>
                      </c:ext>
                      <c:ext xmlns:c16="http://schemas.microsoft.com/office/drawing/2014/chart" uri="{C3380CC4-5D6E-409C-BE32-E72D297353CC}">
                        <c16:uniqueId val="{00000012-6252-438E-800B-BF743F0071F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Fig_DATA_Emissions_NoMarket!$B$22:$W$22</c15:sqref>
                        </c15:formulaRef>
                      </c:ext>
                    </c:extLst>
                    <c:numCache>
                      <c:formatCode>#,##0.00</c:formatCode>
                      <c:ptCount val="22"/>
                      <c:pt idx="0">
                        <c:v>5.7368602157356641</c:v>
                      </c:pt>
                      <c:pt idx="1">
                        <c:v>5.3927461641138006</c:v>
                      </c:pt>
                      <c:pt idx="2">
                        <c:v>2.8686441134119218</c:v>
                      </c:pt>
                      <c:pt idx="3">
                        <c:v>3.2053244370241414</c:v>
                      </c:pt>
                      <c:pt idx="4">
                        <c:v>3.2477901663345699</c:v>
                      </c:pt>
                      <c:pt idx="5">
                        <c:v>3.5585836427466409</c:v>
                      </c:pt>
                      <c:pt idx="6">
                        <c:v>3.0821877317085544</c:v>
                      </c:pt>
                      <c:pt idx="7">
                        <c:v>2.8057358946724213</c:v>
                      </c:pt>
                      <c:pt idx="8">
                        <c:v>2.4315303894530396</c:v>
                      </c:pt>
                      <c:pt idx="9">
                        <c:v>2.3931986544380464</c:v>
                      </c:pt>
                      <c:pt idx="10">
                        <c:v>2.2589976235240248</c:v>
                      </c:pt>
                      <c:pt idx="11">
                        <c:v>2.3791196791059295</c:v>
                      </c:pt>
                      <c:pt idx="12">
                        <c:v>2.4820313345213991</c:v>
                      </c:pt>
                      <c:pt idx="13">
                        <c:v>2.5748130272504604</c:v>
                      </c:pt>
                      <c:pt idx="14">
                        <c:v>2.4471255746987071</c:v>
                      </c:pt>
                      <c:pt idx="15">
                        <c:v>2.4620719319730644</c:v>
                      </c:pt>
                      <c:pt idx="16">
                        <c:v>2.3662606834151374</c:v>
                      </c:pt>
                      <c:pt idx="17">
                        <c:v>2.4686617938788564</c:v>
                      </c:pt>
                      <c:pt idx="18">
                        <c:v>2.7837229296210442</c:v>
                      </c:pt>
                      <c:pt idx="19">
                        <c:v>2.8809311525117551</c:v>
                      </c:pt>
                      <c:pt idx="20">
                        <c:v>3.0086690715851887</c:v>
                      </c:pt>
                      <c:pt idx="21">
                        <c:v>2.5588474346017378</c:v>
                      </c:pt>
                    </c:numCache>
                  </c:numRef>
                </c:val>
                <c:smooth val="0"/>
                <c:extLst xmlns:c15="http://schemas.microsoft.com/office/drawing/2012/chart">
                  <c:ext xmlns:c16="http://schemas.microsoft.com/office/drawing/2014/chart" uri="{C3380CC4-5D6E-409C-BE32-E72D297353CC}">
                    <c16:uniqueId val="{00000013-6252-438E-800B-BF743F0071FA}"/>
                  </c:ext>
                </c:extLst>
              </c15:ser>
            </c15:filteredLineSeries>
            <c15:filteredLineSeries>
              <c15:ser>
                <c:idx val="20"/>
                <c:order val="19"/>
                <c:tx>
                  <c:strRef>
                    <c:extLst xmlns:c15="http://schemas.microsoft.com/office/drawing/2012/chart">
                      <c:ext xmlns:c15="http://schemas.microsoft.com/office/drawing/2012/chart" uri="{02D57815-91ED-43cb-92C2-25804820EDAC}">
                        <c15:formulaRef>
                          <c15:sqref>Fig_DATA_Emissions_NoMarket!$A$23</c15:sqref>
                        </c15:formulaRef>
                      </c:ext>
                    </c:extLst>
                    <c:strCache>
                      <c:ptCount val="1"/>
                      <c:pt idx="0">
                        <c:v>15 SCGHG in Dispatch</c:v>
                      </c:pt>
                    </c:strCache>
                  </c:strRef>
                </c:tx>
                <c:spPr>
                  <a:ln w="19050" cap="rnd">
                    <a:solidFill>
                      <a:schemeClr val="bg1">
                        <a:lumMod val="75000"/>
                        <a:alpha val="50000"/>
                      </a:schemeClr>
                    </a:solidFill>
                    <a:prstDash val="lgDash"/>
                    <a:round/>
                  </a:ln>
                  <a:effectLst/>
                </c:spPr>
                <c:marker>
                  <c:symbol val="none"/>
                </c:marker>
                <c:dLbls>
                  <c:dLbl>
                    <c:idx val="3"/>
                    <c:layout>
                      <c:manualLayout>
                        <c:x val="-0.12055451490676507"/>
                        <c:y val="6.2346029548949834E-2"/>
                      </c:manualLayout>
                    </c:layout>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6252-438E-800B-BF743F0071F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Fig_DATA_Emissions_NoMarket!$B$23:$W$23</c15:sqref>
                        </c15:formulaRef>
                      </c:ext>
                    </c:extLst>
                    <c:numCache>
                      <c:formatCode>#,##0.00</c:formatCode>
                      <c:ptCount val="22"/>
                      <c:pt idx="0">
                        <c:v>5.4889285909670482</c:v>
                      </c:pt>
                      <c:pt idx="1">
                        <c:v>4.5955846175124657</c:v>
                      </c:pt>
                      <c:pt idx="2">
                        <c:v>1.9809819644262932</c:v>
                      </c:pt>
                      <c:pt idx="3">
                        <c:v>1.9686934931833751</c:v>
                      </c:pt>
                      <c:pt idx="4">
                        <c:v>1.7290473068742891</c:v>
                      </c:pt>
                      <c:pt idx="5">
                        <c:v>2.1380669843523745</c:v>
                      </c:pt>
                      <c:pt idx="6">
                        <c:v>1.736275729322726</c:v>
                      </c:pt>
                      <c:pt idx="7">
                        <c:v>1.6907367678342999</c:v>
                      </c:pt>
                      <c:pt idx="8">
                        <c:v>1.4415203066140894</c:v>
                      </c:pt>
                      <c:pt idx="9">
                        <c:v>1.384903628311946</c:v>
                      </c:pt>
                      <c:pt idx="10">
                        <c:v>1.3233967248793121</c:v>
                      </c:pt>
                      <c:pt idx="11">
                        <c:v>1.0961297726818384</c:v>
                      </c:pt>
                      <c:pt idx="12">
                        <c:v>0.68635530864971772</c:v>
                      </c:pt>
                      <c:pt idx="13">
                        <c:v>0.73442488547128937</c:v>
                      </c:pt>
                      <c:pt idx="14">
                        <c:v>0.51807679801832507</c:v>
                      </c:pt>
                      <c:pt idx="15">
                        <c:v>0.47883231803556542</c:v>
                      </c:pt>
                      <c:pt idx="16">
                        <c:v>0.4209679010668182</c:v>
                      </c:pt>
                      <c:pt idx="17">
                        <c:v>0.40590879756329656</c:v>
                      </c:pt>
                      <c:pt idx="18">
                        <c:v>0.40532386662270714</c:v>
                      </c:pt>
                      <c:pt idx="19">
                        <c:v>0.37058413186812927</c:v>
                      </c:pt>
                      <c:pt idx="20">
                        <c:v>0.35490267318199209</c:v>
                      </c:pt>
                      <c:pt idx="21">
                        <c:v>0.17315837622955108</c:v>
                      </c:pt>
                    </c:numCache>
                  </c:numRef>
                </c:val>
                <c:smooth val="0"/>
                <c:extLst xmlns:c15="http://schemas.microsoft.com/office/drawing/2012/chart">
                  <c:ext xmlns:c16="http://schemas.microsoft.com/office/drawing/2014/chart" uri="{C3380CC4-5D6E-409C-BE32-E72D297353CC}">
                    <c16:uniqueId val="{00000015-6252-438E-800B-BF743F0071FA}"/>
                  </c:ext>
                </c:extLst>
              </c15:ser>
            </c15:filteredLineSeries>
            <c15:filteredLineSeries>
              <c15:ser>
                <c:idx val="21"/>
                <c:order val="20"/>
                <c:tx>
                  <c:strRef>
                    <c:extLst xmlns:c15="http://schemas.microsoft.com/office/drawing/2012/chart">
                      <c:ext xmlns:c15="http://schemas.microsoft.com/office/drawing/2012/chart" uri="{02D57815-91ED-43cb-92C2-25804820EDAC}">
                        <c15:formulaRef>
                          <c15:sqref>Fig_DATA_Emissions_NoMarket!$A$29</c15:sqref>
                        </c15:formulaRef>
                      </c:ext>
                    </c:extLst>
                    <c:strCache>
                      <c:ptCount val="1"/>
                      <c:pt idx="0">
                        <c:v>1 Reference</c:v>
                      </c:pt>
                    </c:strCache>
                  </c:strRef>
                </c:tx>
                <c:spPr>
                  <a:ln w="38100" cap="rnd">
                    <a:solidFill>
                      <a:schemeClr val="accent1"/>
                    </a:solidFill>
                    <a:prstDash val="sysDash"/>
                    <a:round/>
                  </a:ln>
                  <a:effectLst/>
                </c:spPr>
                <c:marker>
                  <c:symbol val="none"/>
                </c:marker>
                <c:dLbls>
                  <c:dLbl>
                    <c:idx val="5"/>
                    <c:layout>
                      <c:manualLayout>
                        <c:x val="5.7132080139367193E-2"/>
                        <c:y val="-4.0797252824775539E-2"/>
                      </c:manualLayout>
                    </c:layout>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6252-438E-800B-BF743F0071FA}"/>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Fig_DATA_Emissions_NoMarket!$B$29:$W$29</c15:sqref>
                        </c15:formulaRef>
                      </c:ext>
                    </c:extLst>
                    <c:numCache>
                      <c:formatCode>#,##0.00</c:formatCode>
                      <c:ptCount val="22"/>
                      <c:pt idx="0">
                        <c:v>5.8452302098787907</c:v>
                      </c:pt>
                      <c:pt idx="1">
                        <c:v>5.2017276873227702</c:v>
                      </c:pt>
                      <c:pt idx="2">
                        <c:v>2.8250493452951595</c:v>
                      </c:pt>
                      <c:pt idx="3">
                        <c:v>3.0297109191834726</c:v>
                      </c:pt>
                      <c:pt idx="4">
                        <c:v>2.7774970101307823</c:v>
                      </c:pt>
                      <c:pt idx="5">
                        <c:v>3.0686125850164672</c:v>
                      </c:pt>
                      <c:pt idx="6">
                        <c:v>1.8876541655313588</c:v>
                      </c:pt>
                      <c:pt idx="7">
                        <c:v>1.86372052762774</c:v>
                      </c:pt>
                      <c:pt idx="8">
                        <c:v>1.6941790339484426</c:v>
                      </c:pt>
                      <c:pt idx="9">
                        <c:v>1.5704461892089854</c:v>
                      </c:pt>
                      <c:pt idx="10">
                        <c:v>1.3865154221584075</c:v>
                      </c:pt>
                      <c:pt idx="11">
                        <c:v>1.0182340914321262</c:v>
                      </c:pt>
                      <c:pt idx="12">
                        <c:v>0.94064519007181147</c:v>
                      </c:pt>
                      <c:pt idx="13">
                        <c:v>0.90681353890937122</c:v>
                      </c:pt>
                      <c:pt idx="14">
                        <c:v>0.61836715824937905</c:v>
                      </c:pt>
                      <c:pt idx="15">
                        <c:v>0.55215069191677868</c:v>
                      </c:pt>
                      <c:pt idx="16">
                        <c:v>0.47357182433523315</c:v>
                      </c:pt>
                      <c:pt idx="17">
                        <c:v>0.45206534306677093</c:v>
                      </c:pt>
                      <c:pt idx="18">
                        <c:v>0.43655882326151746</c:v>
                      </c:pt>
                      <c:pt idx="19">
                        <c:v>0.3967840125261794</c:v>
                      </c:pt>
                      <c:pt idx="20">
                        <c:v>0.36732837422925702</c:v>
                      </c:pt>
                      <c:pt idx="21">
                        <c:v>6.1209158949886433E-2</c:v>
                      </c:pt>
                    </c:numCache>
                  </c:numRef>
                </c:val>
                <c:smooth val="0"/>
                <c:extLst xmlns:c15="http://schemas.microsoft.com/office/drawing/2012/chart">
                  <c:ext xmlns:c16="http://schemas.microsoft.com/office/drawing/2014/chart" uri="{C3380CC4-5D6E-409C-BE32-E72D297353CC}">
                    <c16:uniqueId val="{00000017-6252-438E-800B-BF743F0071FA}"/>
                  </c:ext>
                </c:extLst>
              </c15:ser>
            </c15:filteredLineSeries>
            <c15:filteredLineSeries>
              <c15:ser>
                <c:idx val="14"/>
                <c:order val="22"/>
                <c:tx>
                  <c:strRef>
                    <c:extLst xmlns:c15="http://schemas.microsoft.com/office/drawing/2012/chart">
                      <c:ext xmlns:c15="http://schemas.microsoft.com/office/drawing/2012/chart" uri="{02D57815-91ED-43cb-92C2-25804820EDAC}">
                        <c15:formulaRef>
                          <c15:sqref>Fig_DATA_Emissions_NoMarket!$A$30</c15:sqref>
                        </c15:formulaRef>
                      </c:ext>
                    </c:extLst>
                    <c:strCache>
                      <c:ptCount val="1"/>
                      <c:pt idx="0">
                        <c:v>11 B2 Preferred Portfolio</c:v>
                      </c:pt>
                    </c:strCache>
                  </c:strRef>
                </c:tx>
                <c:spPr>
                  <a:ln w="38100" cap="rnd">
                    <a:solidFill>
                      <a:schemeClr val="accent2"/>
                    </a:solidFill>
                    <a:round/>
                  </a:ln>
                  <a:effectLst/>
                </c:spPr>
                <c:marker>
                  <c:symbol val="none"/>
                </c:marker>
                <c:dLbls>
                  <c:dLbl>
                    <c:idx val="3"/>
                    <c:layout>
                      <c:manualLayout>
                        <c:x val="1.3155559699176218E-2"/>
                        <c:y val="-0.13417719624167981"/>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6252-438E-800B-BF743F0071F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Fig_DATA_Emissions_NoMarket!$B$30:$W$30</c15:sqref>
                        </c15:formulaRef>
                      </c:ext>
                    </c:extLst>
                    <c:numCache>
                      <c:formatCode>#,##0.00</c:formatCode>
                      <c:ptCount val="22"/>
                      <c:pt idx="0">
                        <c:v>5.4584608508394847</c:v>
                      </c:pt>
                      <c:pt idx="1">
                        <c:v>5.2176566384740859</c:v>
                      </c:pt>
                      <c:pt idx="2">
                        <c:v>2.1424808342134636</c:v>
                      </c:pt>
                      <c:pt idx="3">
                        <c:v>2.7749413952271729</c:v>
                      </c:pt>
                      <c:pt idx="4">
                        <c:v>2.6350837529896696</c:v>
                      </c:pt>
                      <c:pt idx="5">
                        <c:v>2.6807177018548765</c:v>
                      </c:pt>
                      <c:pt idx="6">
                        <c:v>1.9404958198437945</c:v>
                      </c:pt>
                      <c:pt idx="7">
                        <c:v>1.7442720660596085</c:v>
                      </c:pt>
                      <c:pt idx="8">
                        <c:v>1.5979133995895951</c:v>
                      </c:pt>
                      <c:pt idx="9">
                        <c:v>1.4464508771665665</c:v>
                      </c:pt>
                      <c:pt idx="10">
                        <c:v>1.2554363946843869</c:v>
                      </c:pt>
                      <c:pt idx="11">
                        <c:v>0.88889140307310033</c:v>
                      </c:pt>
                      <c:pt idx="12">
                        <c:v>0.92068559540313988</c:v>
                      </c:pt>
                      <c:pt idx="13">
                        <c:v>0.8438046795881905</c:v>
                      </c:pt>
                      <c:pt idx="14">
                        <c:v>0.55137635453834255</c:v>
                      </c:pt>
                      <c:pt idx="15">
                        <c:v>0.47695848349164255</c:v>
                      </c:pt>
                      <c:pt idx="16">
                        <c:v>0.40994766366498181</c:v>
                      </c:pt>
                      <c:pt idx="17">
                        <c:v>0.40088234814373891</c:v>
                      </c:pt>
                      <c:pt idx="18">
                        <c:v>0.40498809300699967</c:v>
                      </c:pt>
                      <c:pt idx="19">
                        <c:v>0.33809454177926185</c:v>
                      </c:pt>
                      <c:pt idx="20">
                        <c:v>0.33111690213404715</c:v>
                      </c:pt>
                      <c:pt idx="21">
                        <c:v>6.9565305385582199E-2</c:v>
                      </c:pt>
                    </c:numCache>
                  </c:numRef>
                </c:val>
                <c:smooth val="0"/>
                <c:extLst xmlns:c15="http://schemas.microsoft.com/office/drawing/2012/chart">
                  <c:ext xmlns:c16="http://schemas.microsoft.com/office/drawing/2014/chart" uri="{C3380CC4-5D6E-409C-BE32-E72D297353CC}">
                    <c16:uniqueId val="{0000001B-6252-438E-800B-BF743F0071FA}"/>
                  </c:ext>
                </c:extLst>
              </c15:ser>
            </c15:filteredLineSeries>
          </c:ext>
        </c:extLst>
      </c:lineChart>
      <c:dateAx>
        <c:axId val="880252120"/>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Year</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80248512"/>
        <c:crosses val="autoZero"/>
        <c:auto val="0"/>
        <c:lblOffset val="100"/>
        <c:baseTimeUnit val="days"/>
      </c:dateAx>
      <c:valAx>
        <c:axId val="880248512"/>
        <c:scaling>
          <c:orientation val="minMax"/>
          <c:max val="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PSE </a:t>
                </a:r>
                <a:r>
                  <a:rPr lang="en-US" sz="1400" b="0" i="0" u="none" strike="noStrike" baseline="0">
                    <a:effectLst/>
                  </a:rPr>
                  <a:t>CO</a:t>
                </a:r>
                <a:r>
                  <a:rPr lang="en-US" sz="1400" b="0" i="0" u="none" strike="noStrike" baseline="-25000">
                    <a:effectLst/>
                  </a:rPr>
                  <a:t>2eq </a:t>
                </a:r>
                <a:r>
                  <a:rPr lang="en-US" sz="1400"/>
                  <a:t>Emissions (Millions Short Tons)</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80252120"/>
        <c:crosses val="autoZero"/>
        <c:crossBetween val="between"/>
      </c:valAx>
      <c:spPr>
        <a:noFill/>
        <a:ln>
          <a:noFill/>
          <a:prstDash val="solid"/>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a:t>
            </a:r>
            <a:r>
              <a:rPr lang="en-US" baseline="0"/>
              <a:t> 8.15: Annual Portfolio Costs - Resource Alternatives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Fig_DATA_Cost_NoSCGHG!$A$4</c:f>
              <c:strCache>
                <c:ptCount val="1"/>
                <c:pt idx="0">
                  <c:v>1 Reference</c:v>
                </c:pt>
              </c:strCache>
            </c:strRef>
          </c:tx>
          <c:spPr>
            <a:ln w="28575" cap="rnd">
              <a:solidFill>
                <a:schemeClr val="accent1"/>
              </a:solidFill>
              <a:prstDash val="sysDash"/>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Fig_DATA_Cost_NoSCGHG!$B$4:$W$4</c:f>
              <c:numCache>
                <c:formatCode>#,##0</c:formatCode>
                <c:ptCount val="22"/>
                <c:pt idx="0">
                  <c:v>1205997.1585826874</c:v>
                </c:pt>
                <c:pt idx="1">
                  <c:v>1325897.6203708649</c:v>
                </c:pt>
                <c:pt idx="2">
                  <c:v>1209971.1456222534</c:v>
                </c:pt>
                <c:pt idx="3">
                  <c:v>1266488.3457336426</c:v>
                </c:pt>
                <c:pt idx="4">
                  <c:v>1274957.8426971436</c:v>
                </c:pt>
                <c:pt idx="5">
                  <c:v>1298681.8577270508</c:v>
                </c:pt>
                <c:pt idx="6">
                  <c:v>1322226.7484207153</c:v>
                </c:pt>
                <c:pt idx="7">
                  <c:v>1346146.1868256964</c:v>
                </c:pt>
                <c:pt idx="8">
                  <c:v>1383069.4107041359</c:v>
                </c:pt>
                <c:pt idx="9">
                  <c:v>1385134.0251541138</c:v>
                </c:pt>
                <c:pt idx="10">
                  <c:v>1402005.0544509888</c:v>
                </c:pt>
                <c:pt idx="11">
                  <c:v>1591167.0892410278</c:v>
                </c:pt>
                <c:pt idx="12">
                  <c:v>1655611.0880889893</c:v>
                </c:pt>
                <c:pt idx="13">
                  <c:v>1855312.2738342285</c:v>
                </c:pt>
                <c:pt idx="14">
                  <c:v>2011610.0214996338</c:v>
                </c:pt>
                <c:pt idx="15">
                  <c:v>2133633.2529373169</c:v>
                </c:pt>
                <c:pt idx="16">
                  <c:v>2342603.8668441772</c:v>
                </c:pt>
                <c:pt idx="17">
                  <c:v>2390207.2591438293</c:v>
                </c:pt>
                <c:pt idx="18">
                  <c:v>2377186.243522644</c:v>
                </c:pt>
                <c:pt idx="19">
                  <c:v>2484178.3842506409</c:v>
                </c:pt>
                <c:pt idx="20">
                  <c:v>2516894.6481246948</c:v>
                </c:pt>
                <c:pt idx="21">
                  <c:v>2668253.5866355896</c:v>
                </c:pt>
              </c:numCache>
            </c:numRef>
          </c:val>
          <c:smooth val="0"/>
          <c:extLst>
            <c:ext xmlns:c16="http://schemas.microsoft.com/office/drawing/2014/chart" uri="{C3380CC4-5D6E-409C-BE32-E72D297353CC}">
              <c16:uniqueId val="{00000000-53F1-40D1-B235-EF6225E9C346}"/>
            </c:ext>
          </c:extLst>
        </c:ser>
        <c:ser>
          <c:idx val="1"/>
          <c:order val="1"/>
          <c:tx>
            <c:strRef>
              <c:f>Fig_DATA_Cost_NoSCGHG!$A$5</c:f>
              <c:strCache>
                <c:ptCount val="1"/>
                <c:pt idx="0">
                  <c:v>2 DSM Bundle 10</c:v>
                </c:pt>
              </c:strCache>
              <c:extLst xmlns:c15="http://schemas.microsoft.com/office/drawing/2012/chart"/>
            </c:strRef>
          </c:tx>
          <c:spPr>
            <a:ln w="28575" cap="rnd">
              <a:solidFill>
                <a:schemeClr val="bg2">
                  <a:lumMod val="50000"/>
                </a:schemeClr>
              </a:solidFill>
              <a:prstDash val="lgDash"/>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Fig_DATA_Cost_NoSCGHG!$B$5:$W$5</c:f>
              <c:numCache>
                <c:formatCode>#,##0</c:formatCode>
                <c:ptCount val="22"/>
                <c:pt idx="0">
                  <c:v>1267881.542432785</c:v>
                </c:pt>
                <c:pt idx="1">
                  <c:v>1371195.2534885406</c:v>
                </c:pt>
                <c:pt idx="2">
                  <c:v>1282183.4912033081</c:v>
                </c:pt>
                <c:pt idx="3">
                  <c:v>1374775.2738342285</c:v>
                </c:pt>
                <c:pt idx="4">
                  <c:v>1432879.2012786865</c:v>
                </c:pt>
                <c:pt idx="5">
                  <c:v>1449760.3448181152</c:v>
                </c:pt>
                <c:pt idx="6">
                  <c:v>1495569.8547954401</c:v>
                </c:pt>
                <c:pt idx="7">
                  <c:v>1523520.2521329371</c:v>
                </c:pt>
                <c:pt idx="8">
                  <c:v>1543411.5720825195</c:v>
                </c:pt>
                <c:pt idx="9">
                  <c:v>1583579.9443283081</c:v>
                </c:pt>
                <c:pt idx="10">
                  <c:v>1463388.3531265259</c:v>
                </c:pt>
                <c:pt idx="11">
                  <c:v>1594273.484588623</c:v>
                </c:pt>
                <c:pt idx="12">
                  <c:v>1758923.2599563599</c:v>
                </c:pt>
                <c:pt idx="13">
                  <c:v>1941519.5167160034</c:v>
                </c:pt>
                <c:pt idx="14">
                  <c:v>1990772.5969696045</c:v>
                </c:pt>
                <c:pt idx="15">
                  <c:v>2164537.2065811157</c:v>
                </c:pt>
                <c:pt idx="16">
                  <c:v>2306232.5606613159</c:v>
                </c:pt>
                <c:pt idx="17">
                  <c:v>2350187.6522407532</c:v>
                </c:pt>
                <c:pt idx="18">
                  <c:v>2387145.6095199585</c:v>
                </c:pt>
                <c:pt idx="19">
                  <c:v>2543682.0184326172</c:v>
                </c:pt>
                <c:pt idx="20">
                  <c:v>2578970.4990615845</c:v>
                </c:pt>
                <c:pt idx="21">
                  <c:v>2637214.8778266907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53F1-40D1-B235-EF6225E9C346}"/>
            </c:ext>
          </c:extLst>
        </c:ser>
        <c:ser>
          <c:idx val="2"/>
          <c:order val="2"/>
          <c:tx>
            <c:strRef>
              <c:f>Fig_DATA_Cost_NoSCGHG!$A$6</c:f>
              <c:strCache>
                <c:ptCount val="1"/>
                <c:pt idx="0">
                  <c:v>3 DSM Bundle 7</c:v>
                </c:pt>
              </c:strCache>
              <c:extLst xmlns:c15="http://schemas.microsoft.com/office/drawing/2012/chart"/>
            </c:strRef>
          </c:tx>
          <c:spPr>
            <a:ln w="28575" cap="rnd">
              <a:solidFill>
                <a:schemeClr val="accent4">
                  <a:lumMod val="40000"/>
                  <a:lumOff val="60000"/>
                </a:schemeClr>
              </a:solidFill>
              <a:prstDash val="lgDash"/>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Fig_DATA_Cost_NoSCGHG!$B$6:$W$6</c:f>
              <c:numCache>
                <c:formatCode>#,##0</c:formatCode>
                <c:ptCount val="22"/>
                <c:pt idx="0">
                  <c:v>1254402.9914989471</c:v>
                </c:pt>
                <c:pt idx="1">
                  <c:v>1336131.9766178131</c:v>
                </c:pt>
                <c:pt idx="2">
                  <c:v>1267633.5766983032</c:v>
                </c:pt>
                <c:pt idx="3">
                  <c:v>1334353.9225234985</c:v>
                </c:pt>
                <c:pt idx="4">
                  <c:v>1357746.850112915</c:v>
                </c:pt>
                <c:pt idx="5">
                  <c:v>1383702.7932128906</c:v>
                </c:pt>
                <c:pt idx="6">
                  <c:v>1380106.5967209083</c:v>
                </c:pt>
                <c:pt idx="7">
                  <c:v>1427506.724029541</c:v>
                </c:pt>
                <c:pt idx="8">
                  <c:v>1453833.1195755005</c:v>
                </c:pt>
                <c:pt idx="9">
                  <c:v>1499888.673576355</c:v>
                </c:pt>
                <c:pt idx="10">
                  <c:v>1410377.4728469849</c:v>
                </c:pt>
                <c:pt idx="11">
                  <c:v>1603939.9506225586</c:v>
                </c:pt>
                <c:pt idx="12">
                  <c:v>1699199.9880142212</c:v>
                </c:pt>
                <c:pt idx="13">
                  <c:v>1845521.2388839722</c:v>
                </c:pt>
                <c:pt idx="14">
                  <c:v>2013102.0749969482</c:v>
                </c:pt>
                <c:pt idx="15">
                  <c:v>2059395.9777603147</c:v>
                </c:pt>
                <c:pt idx="16">
                  <c:v>2195961.7935714722</c:v>
                </c:pt>
                <c:pt idx="17">
                  <c:v>2317068.5468940735</c:v>
                </c:pt>
                <c:pt idx="18">
                  <c:v>2339773.4723129272</c:v>
                </c:pt>
                <c:pt idx="19">
                  <c:v>2497266.2279052734</c:v>
                </c:pt>
                <c:pt idx="20">
                  <c:v>2502595.8550186157</c:v>
                </c:pt>
                <c:pt idx="21">
                  <c:v>2591230.9666938782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3F1-40D1-B235-EF6225E9C346}"/>
            </c:ext>
          </c:extLst>
        </c:ser>
        <c:ser>
          <c:idx val="3"/>
          <c:order val="3"/>
          <c:tx>
            <c:strRef>
              <c:f>Fig_DATA_Cost_NoSCGHG!$A$7</c:f>
              <c:strCache>
                <c:ptCount val="1"/>
                <c:pt idx="0">
                  <c:v>4 DER Solar</c:v>
                </c:pt>
              </c:strCache>
              <c:extLst xmlns:c15="http://schemas.microsoft.com/office/drawing/2012/chart"/>
            </c:strRef>
          </c:tx>
          <c:spPr>
            <a:ln w="28575" cap="rnd">
              <a:solidFill>
                <a:schemeClr val="accent5">
                  <a:lumMod val="50000"/>
                </a:schemeClr>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Fig_DATA_Cost_NoSCGHG!$B$7:$W$7</c:f>
              <c:numCache>
                <c:formatCode>#,##0</c:formatCode>
                <c:ptCount val="22"/>
                <c:pt idx="0">
                  <c:v>1235954.0048809052</c:v>
                </c:pt>
                <c:pt idx="1">
                  <c:v>1298104.657705307</c:v>
                </c:pt>
                <c:pt idx="2">
                  <c:v>1237659.1605377197</c:v>
                </c:pt>
                <c:pt idx="3">
                  <c:v>1290476.102142334</c:v>
                </c:pt>
                <c:pt idx="4">
                  <c:v>1329920.8007049561</c:v>
                </c:pt>
                <c:pt idx="5">
                  <c:v>1345009.0948028564</c:v>
                </c:pt>
                <c:pt idx="6">
                  <c:v>1339777.1039969854</c:v>
                </c:pt>
                <c:pt idx="7">
                  <c:v>1401917.3834133726</c:v>
                </c:pt>
                <c:pt idx="8">
                  <c:v>1453833.8649101257</c:v>
                </c:pt>
                <c:pt idx="9">
                  <c:v>1488274.260383606</c:v>
                </c:pt>
                <c:pt idx="10">
                  <c:v>1473258.1670074463</c:v>
                </c:pt>
                <c:pt idx="11">
                  <c:v>1654565.1865005493</c:v>
                </c:pt>
                <c:pt idx="12">
                  <c:v>1743619.3696899414</c:v>
                </c:pt>
                <c:pt idx="13">
                  <c:v>1944036.8357925415</c:v>
                </c:pt>
                <c:pt idx="14">
                  <c:v>2025778.6188812256</c:v>
                </c:pt>
                <c:pt idx="15">
                  <c:v>2102168.041721344</c:v>
                </c:pt>
                <c:pt idx="16">
                  <c:v>2252975.1311721802</c:v>
                </c:pt>
                <c:pt idx="17">
                  <c:v>2365057.0488052368</c:v>
                </c:pt>
                <c:pt idx="18">
                  <c:v>2460304.9337921143</c:v>
                </c:pt>
                <c:pt idx="19">
                  <c:v>2582916.3288421631</c:v>
                </c:pt>
                <c:pt idx="20">
                  <c:v>2669977.2723140717</c:v>
                </c:pt>
                <c:pt idx="21">
                  <c:v>2739587.9293365479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8-53F1-40D1-B235-EF6225E9C346}"/>
            </c:ext>
          </c:extLst>
        </c:ser>
        <c:ser>
          <c:idx val="4"/>
          <c:order val="4"/>
          <c:tx>
            <c:strRef>
              <c:f>Fig_DATA_Cost_NoSCGHG!$A$8</c:f>
              <c:strCache>
                <c:ptCount val="1"/>
                <c:pt idx="0">
                  <c:v>5 DER Batteries</c:v>
                </c:pt>
              </c:strCache>
              <c:extLst xmlns:c15="http://schemas.microsoft.com/office/drawing/2012/chart"/>
            </c:strRef>
          </c:tx>
          <c:spPr>
            <a:ln w="28575" cap="rnd">
              <a:solidFill>
                <a:schemeClr val="accent5">
                  <a:lumMod val="60000"/>
                  <a:lumOff val="40000"/>
                </a:schemeClr>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Fig_DATA_Cost_NoSCGHG!$B$8:$W$8</c:f>
              <c:numCache>
                <c:formatCode>#,##0</c:formatCode>
                <c:ptCount val="22"/>
                <c:pt idx="0">
                  <c:v>1159075.642408371</c:v>
                </c:pt>
                <c:pt idx="1">
                  <c:v>1232930.8928623199</c:v>
                </c:pt>
                <c:pt idx="2">
                  <c:v>1158745.6499862671</c:v>
                </c:pt>
                <c:pt idx="3">
                  <c:v>1248385.550567627</c:v>
                </c:pt>
                <c:pt idx="4">
                  <c:v>1299058.1035003662</c:v>
                </c:pt>
                <c:pt idx="5">
                  <c:v>1331865.0488586426</c:v>
                </c:pt>
                <c:pt idx="6">
                  <c:v>1336524.4963077891</c:v>
                </c:pt>
                <c:pt idx="7">
                  <c:v>1392106.4371883771</c:v>
                </c:pt>
                <c:pt idx="8">
                  <c:v>1408766.7110600122</c:v>
                </c:pt>
                <c:pt idx="9">
                  <c:v>1426461.1508215987</c:v>
                </c:pt>
                <c:pt idx="10">
                  <c:v>1412147.6211151236</c:v>
                </c:pt>
                <c:pt idx="11">
                  <c:v>1608322.5157775879</c:v>
                </c:pt>
                <c:pt idx="12">
                  <c:v>1659269.7827835083</c:v>
                </c:pt>
                <c:pt idx="13">
                  <c:v>1890253.2363815308</c:v>
                </c:pt>
                <c:pt idx="14">
                  <c:v>1973188.6465301514</c:v>
                </c:pt>
                <c:pt idx="15">
                  <c:v>2083768.665687561</c:v>
                </c:pt>
                <c:pt idx="16">
                  <c:v>2269744.9190597534</c:v>
                </c:pt>
                <c:pt idx="17">
                  <c:v>2397702.0094184875</c:v>
                </c:pt>
                <c:pt idx="18">
                  <c:v>2374584.8374252319</c:v>
                </c:pt>
                <c:pt idx="19">
                  <c:v>2455632.6072387695</c:v>
                </c:pt>
                <c:pt idx="20">
                  <c:v>2434255.0989151001</c:v>
                </c:pt>
                <c:pt idx="21">
                  <c:v>2612380.7053413391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53F1-40D1-B235-EF6225E9C346}"/>
            </c:ext>
          </c:extLst>
        </c:ser>
        <c:ser>
          <c:idx val="5"/>
          <c:order val="5"/>
          <c:tx>
            <c:strRef>
              <c:f>Fig_DATA_Cost_NoSCGHG!$A$9</c:f>
              <c:strCache>
                <c:ptCount val="1"/>
                <c:pt idx="0">
                  <c:v>6 MT Overbuild, PHES + All East Wind</c:v>
                </c:pt>
              </c:strCache>
              <c:extLst xmlns:c15="http://schemas.microsoft.com/office/drawing/2012/chart"/>
            </c:strRef>
          </c:tx>
          <c:spPr>
            <a:ln w="28575" cap="rnd">
              <a:solidFill>
                <a:schemeClr val="tx2"/>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Fig_DATA_Cost_NoSCGHG!$B$9:$W$9</c:f>
              <c:numCache>
                <c:formatCode>#,##0</c:formatCode>
                <c:ptCount val="22"/>
                <c:pt idx="0">
                  <c:v>1159943.6712169647</c:v>
                </c:pt>
                <c:pt idx="1">
                  <c:v>1238011.2004795074</c:v>
                </c:pt>
                <c:pt idx="2">
                  <c:v>1255331.0302047729</c:v>
                </c:pt>
                <c:pt idx="3">
                  <c:v>1278778.819732666</c:v>
                </c:pt>
                <c:pt idx="4">
                  <c:v>1304286.4244842529</c:v>
                </c:pt>
                <c:pt idx="5">
                  <c:v>1338307.2417907715</c:v>
                </c:pt>
                <c:pt idx="6">
                  <c:v>1321141.5247602107</c:v>
                </c:pt>
                <c:pt idx="7">
                  <c:v>1355458.6940267684</c:v>
                </c:pt>
                <c:pt idx="8">
                  <c:v>1396728.7701729066</c:v>
                </c:pt>
                <c:pt idx="9">
                  <c:v>1418515.8432846069</c:v>
                </c:pt>
                <c:pt idx="10">
                  <c:v>1418970.1933670044</c:v>
                </c:pt>
                <c:pt idx="11">
                  <c:v>1655274.813293457</c:v>
                </c:pt>
                <c:pt idx="12">
                  <c:v>1728166.1027297974</c:v>
                </c:pt>
                <c:pt idx="13">
                  <c:v>2010574.10912323</c:v>
                </c:pt>
                <c:pt idx="14">
                  <c:v>2096243.6207427979</c:v>
                </c:pt>
                <c:pt idx="15">
                  <c:v>2167767.3606643677</c:v>
                </c:pt>
                <c:pt idx="16">
                  <c:v>2369698.9631271362</c:v>
                </c:pt>
                <c:pt idx="17">
                  <c:v>2418701.473285675</c:v>
                </c:pt>
                <c:pt idx="18">
                  <c:v>2351294.7815170288</c:v>
                </c:pt>
                <c:pt idx="19">
                  <c:v>2487647.9867553711</c:v>
                </c:pt>
                <c:pt idx="20">
                  <c:v>2574436.6818008423</c:v>
                </c:pt>
                <c:pt idx="21">
                  <c:v>2684185.3763618469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3F1-40D1-B235-EF6225E9C346}"/>
            </c:ext>
          </c:extLst>
        </c:ser>
        <c:ser>
          <c:idx val="6"/>
          <c:order val="6"/>
          <c:tx>
            <c:strRef>
              <c:f>Fig_DATA_Cost_NoSCGHG!$A$10</c:f>
              <c:strCache>
                <c:ptCount val="1"/>
                <c:pt idx="0">
                  <c:v>7 MT Overbuild, PHES + East, Central Wind</c:v>
                </c:pt>
              </c:strCache>
              <c:extLst xmlns:c15="http://schemas.microsoft.com/office/drawing/2012/chart"/>
            </c:strRef>
          </c:tx>
          <c:spPr>
            <a:ln w="28575" cap="rnd">
              <a:solidFill>
                <a:schemeClr val="tx2">
                  <a:lumMod val="60000"/>
                  <a:lumOff val="40000"/>
                </a:schemeClr>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Fig_DATA_Cost_NoSCGHG!$B$10:$W$10</c:f>
              <c:numCache>
                <c:formatCode>#,##0</c:formatCode>
                <c:ptCount val="22"/>
                <c:pt idx="0">
                  <c:v>1231913.2667675018</c:v>
                </c:pt>
                <c:pt idx="1">
                  <c:v>1283164.5442905426</c:v>
                </c:pt>
                <c:pt idx="2">
                  <c:v>1306368.4569625854</c:v>
                </c:pt>
                <c:pt idx="3">
                  <c:v>1364959.4442443848</c:v>
                </c:pt>
                <c:pt idx="4">
                  <c:v>1394858.3312530518</c:v>
                </c:pt>
                <c:pt idx="5">
                  <c:v>1386468.3836364746</c:v>
                </c:pt>
                <c:pt idx="6">
                  <c:v>1388486.4996035465</c:v>
                </c:pt>
                <c:pt idx="7">
                  <c:v>1431350.9346694946</c:v>
                </c:pt>
                <c:pt idx="8">
                  <c:v>1455304.7233161926</c:v>
                </c:pt>
                <c:pt idx="9">
                  <c:v>1511731.9663391113</c:v>
                </c:pt>
                <c:pt idx="10">
                  <c:v>1489701.3306350708</c:v>
                </c:pt>
                <c:pt idx="11">
                  <c:v>1637628.7147827148</c:v>
                </c:pt>
                <c:pt idx="12">
                  <c:v>1845254.9562454224</c:v>
                </c:pt>
                <c:pt idx="13">
                  <c:v>1996326.3192062378</c:v>
                </c:pt>
                <c:pt idx="14">
                  <c:v>2035304.3079681394</c:v>
                </c:pt>
                <c:pt idx="15">
                  <c:v>2121723.2917251587</c:v>
                </c:pt>
                <c:pt idx="16">
                  <c:v>2317118.771446228</c:v>
                </c:pt>
                <c:pt idx="17">
                  <c:v>2388671.5128364563</c:v>
                </c:pt>
                <c:pt idx="18">
                  <c:v>2423099.8967514038</c:v>
                </c:pt>
                <c:pt idx="19">
                  <c:v>2526653.6286010742</c:v>
                </c:pt>
                <c:pt idx="20">
                  <c:v>2527964.243812561</c:v>
                </c:pt>
                <c:pt idx="21">
                  <c:v>2640306.2249946594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3F1-40D1-B235-EF6225E9C346}"/>
            </c:ext>
          </c:extLst>
        </c:ser>
        <c:ser>
          <c:idx val="7"/>
          <c:order val="7"/>
          <c:tx>
            <c:strRef>
              <c:f>Fig_DATA_Cost_NoSCGHG!$A$11</c:f>
              <c:strCache>
                <c:ptCount val="1"/>
                <c:pt idx="0">
                  <c:v>8 PNW PHES</c:v>
                </c:pt>
              </c:strCache>
              <c:extLst xmlns:c15="http://schemas.microsoft.com/office/drawing/2012/chart"/>
            </c:strRef>
          </c:tx>
          <c:spPr>
            <a:ln w="28575" cap="rnd">
              <a:solidFill>
                <a:schemeClr val="tx2">
                  <a:lumMod val="20000"/>
                  <a:lumOff val="80000"/>
                </a:schemeClr>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Fig_DATA_Cost_NoSCGHG!$B$11:$W$11</c:f>
              <c:numCache>
                <c:formatCode>#,##0</c:formatCode>
                <c:ptCount val="22"/>
                <c:pt idx="0">
                  <c:v>1235891.4672374725</c:v>
                </c:pt>
                <c:pt idx="1">
                  <c:v>1300042.2900485992</c:v>
                </c:pt>
                <c:pt idx="2">
                  <c:v>1297124.010887146</c:v>
                </c:pt>
                <c:pt idx="3">
                  <c:v>1372863.8823242188</c:v>
                </c:pt>
                <c:pt idx="4">
                  <c:v>1385395.3912811279</c:v>
                </c:pt>
                <c:pt idx="5">
                  <c:v>1385845.2184448242</c:v>
                </c:pt>
                <c:pt idx="6">
                  <c:v>1383827.5897988584</c:v>
                </c:pt>
                <c:pt idx="7">
                  <c:v>1438189.9885406494</c:v>
                </c:pt>
                <c:pt idx="8">
                  <c:v>1472713.6574883461</c:v>
                </c:pt>
                <c:pt idx="9">
                  <c:v>1493270.5597610474</c:v>
                </c:pt>
                <c:pt idx="10">
                  <c:v>1479276.88256073</c:v>
                </c:pt>
                <c:pt idx="11">
                  <c:v>1648956.4044723511</c:v>
                </c:pt>
                <c:pt idx="12">
                  <c:v>1654306.8898086548</c:v>
                </c:pt>
                <c:pt idx="13">
                  <c:v>1834126.5141525269</c:v>
                </c:pt>
                <c:pt idx="14">
                  <c:v>1968888.1964263916</c:v>
                </c:pt>
                <c:pt idx="15">
                  <c:v>2077068.7543411257</c:v>
                </c:pt>
                <c:pt idx="16">
                  <c:v>2277528.6314888</c:v>
                </c:pt>
                <c:pt idx="17">
                  <c:v>2371353.3974227905</c:v>
                </c:pt>
                <c:pt idx="18">
                  <c:v>2444296.1503067017</c:v>
                </c:pt>
                <c:pt idx="19">
                  <c:v>2575731.2952270508</c:v>
                </c:pt>
                <c:pt idx="20">
                  <c:v>2583234.9363861084</c:v>
                </c:pt>
                <c:pt idx="21">
                  <c:v>2706959.3632030487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C-53F1-40D1-B235-EF6225E9C346}"/>
            </c:ext>
          </c:extLst>
        </c:ser>
        <c:ser>
          <c:idx val="8"/>
          <c:order val="8"/>
          <c:tx>
            <c:strRef>
              <c:f>Fig_DATA_Cost_NoSCGHG!$A$12</c:f>
              <c:strCache>
                <c:ptCount val="1"/>
                <c:pt idx="0">
                  <c:v>9 Nuclear</c:v>
                </c:pt>
              </c:strCache>
              <c:extLst xmlns:c15="http://schemas.microsoft.com/office/drawing/2012/chart"/>
            </c:strRef>
          </c:tx>
          <c:spPr>
            <a:ln w="28575" cap="rnd">
              <a:solidFill>
                <a:schemeClr val="accent1">
                  <a:lumMod val="60000"/>
                  <a:lumOff val="40000"/>
                </a:schemeClr>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Fig_DATA_Cost_NoSCGHG!$B$12:$W$12</c:f>
              <c:numCache>
                <c:formatCode>#,##0</c:formatCode>
                <c:ptCount val="22"/>
                <c:pt idx="0">
                  <c:v>1193171.8506603241</c:v>
                </c:pt>
                <c:pt idx="1">
                  <c:v>1306183.602273941</c:v>
                </c:pt>
                <c:pt idx="2">
                  <c:v>1239258.3346481323</c:v>
                </c:pt>
                <c:pt idx="3">
                  <c:v>1323204.4749450684</c:v>
                </c:pt>
                <c:pt idx="4">
                  <c:v>1336414.3578338623</c:v>
                </c:pt>
                <c:pt idx="5">
                  <c:v>1350893.3023986816</c:v>
                </c:pt>
                <c:pt idx="6">
                  <c:v>1345546.5606454213</c:v>
                </c:pt>
                <c:pt idx="7">
                  <c:v>1412118.3636884689</c:v>
                </c:pt>
                <c:pt idx="8">
                  <c:v>1844313.5692629814</c:v>
                </c:pt>
                <c:pt idx="9">
                  <c:v>1826048.2378463745</c:v>
                </c:pt>
                <c:pt idx="10">
                  <c:v>1779964.2081985474</c:v>
                </c:pt>
                <c:pt idx="11">
                  <c:v>1902848.1546630859</c:v>
                </c:pt>
                <c:pt idx="12">
                  <c:v>1907177.7305374146</c:v>
                </c:pt>
                <c:pt idx="13">
                  <c:v>2120022.8120040894</c:v>
                </c:pt>
                <c:pt idx="14">
                  <c:v>2276264.1191864014</c:v>
                </c:pt>
                <c:pt idx="15">
                  <c:v>2385667.2710647583</c:v>
                </c:pt>
                <c:pt idx="16">
                  <c:v>2561631.2625045776</c:v>
                </c:pt>
                <c:pt idx="17">
                  <c:v>2612267.5395698547</c:v>
                </c:pt>
                <c:pt idx="18">
                  <c:v>2612485.8220443726</c:v>
                </c:pt>
                <c:pt idx="19">
                  <c:v>2708552.130065918</c:v>
                </c:pt>
                <c:pt idx="20">
                  <c:v>2719859.3705215454</c:v>
                </c:pt>
                <c:pt idx="21">
                  <c:v>2801299.92445755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3F1-40D1-B235-EF6225E9C346}"/>
            </c:ext>
          </c:extLst>
        </c:ser>
        <c:dLbls>
          <c:showLegendKey val="0"/>
          <c:showVal val="0"/>
          <c:showCatName val="0"/>
          <c:showSerName val="0"/>
          <c:showPercent val="0"/>
          <c:showBubbleSize val="0"/>
        </c:dLbls>
        <c:smooth val="0"/>
        <c:axId val="1140690568"/>
        <c:axId val="1140691552"/>
        <c:extLst>
          <c:ext xmlns:c15="http://schemas.microsoft.com/office/drawing/2012/chart" uri="{02D57815-91ED-43cb-92C2-25804820EDAC}">
            <c15:filteredLineSeries>
              <c15:ser>
                <c:idx val="9"/>
                <c:order val="9"/>
                <c:tx>
                  <c:strRef>
                    <c:extLst>
                      <c:ext uri="{02D57815-91ED-43cb-92C2-25804820EDAC}">
                        <c15:formulaRef>
                          <c15:sqref>Fig_DATA_Cost_NoSCGHG!$A$13</c15:sqref>
                        </c15:formulaRef>
                      </c:ext>
                    </c:extLst>
                    <c:strCache>
                      <c:ptCount val="1"/>
                      <c:pt idx="0">
                        <c:v>10 Restricted Thermal</c:v>
                      </c:pt>
                    </c:strCache>
                  </c:strRef>
                </c:tx>
                <c:spPr>
                  <a:ln w="28575" cap="rnd">
                    <a:solidFill>
                      <a:schemeClr val="accent4">
                        <a:lumMod val="50000"/>
                      </a:schemeClr>
                    </a:solidFill>
                    <a:prstDash val="lgDash"/>
                    <a:round/>
                  </a:ln>
                  <a:effectLst/>
                </c:spPr>
                <c:marker>
                  <c:symbol val="none"/>
                </c:marker>
                <c:cat>
                  <c:numRef>
                    <c:extLst>
                      <c:ex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c:ext uri="{02D57815-91ED-43cb-92C2-25804820EDAC}">
                        <c15:formulaRef>
                          <c15:sqref>Fig_DATA_Cost_NoSCGHG!$B$13:$W$13</c15:sqref>
                        </c15:formulaRef>
                      </c:ext>
                    </c:extLst>
                    <c:numCache>
                      <c:formatCode>#,##0</c:formatCode>
                      <c:ptCount val="22"/>
                      <c:pt idx="0">
                        <c:v>1194892.1538829803</c:v>
                      </c:pt>
                      <c:pt idx="1">
                        <c:v>1266991.7086734772</c:v>
                      </c:pt>
                      <c:pt idx="2">
                        <c:v>1205997.3861312866</c:v>
                      </c:pt>
                      <c:pt idx="3">
                        <c:v>1382061.3536682129</c:v>
                      </c:pt>
                      <c:pt idx="4">
                        <c:v>1462864.7035980225</c:v>
                      </c:pt>
                      <c:pt idx="5">
                        <c:v>1592531.9563293457</c:v>
                      </c:pt>
                      <c:pt idx="6">
                        <c:v>1606199.2011489868</c:v>
                      </c:pt>
                      <c:pt idx="7">
                        <c:v>1601866.3348846436</c:v>
                      </c:pt>
                      <c:pt idx="8">
                        <c:v>1607993.4879317284</c:v>
                      </c:pt>
                      <c:pt idx="9">
                        <c:v>1591581.0993270874</c:v>
                      </c:pt>
                      <c:pt idx="10">
                        <c:v>1556337.7503433228</c:v>
                      </c:pt>
                      <c:pt idx="11">
                        <c:v>1737930.2645874023</c:v>
                      </c:pt>
                      <c:pt idx="12">
                        <c:v>1895930.6431350708</c:v>
                      </c:pt>
                      <c:pt idx="13">
                        <c:v>2091356.1995773318</c:v>
                      </c:pt>
                      <c:pt idx="14">
                        <c:v>2252940.3730926514</c:v>
                      </c:pt>
                      <c:pt idx="15">
                        <c:v>2397875.5597305298</c:v>
                      </c:pt>
                      <c:pt idx="16">
                        <c:v>2418440.8660812378</c:v>
                      </c:pt>
                      <c:pt idx="17">
                        <c:v>2493607.1780586243</c:v>
                      </c:pt>
                      <c:pt idx="18">
                        <c:v>2612435.9189682007</c:v>
                      </c:pt>
                      <c:pt idx="19">
                        <c:v>2697395.4149780273</c:v>
                      </c:pt>
                      <c:pt idx="20">
                        <c:v>2680633.8671035767</c:v>
                      </c:pt>
                      <c:pt idx="21">
                        <c:v>2737960.656879425</c:v>
                      </c:pt>
                    </c:numCache>
                  </c:numRef>
                </c:val>
                <c:smooth val="0"/>
                <c:extLst>
                  <c:ext xmlns:c16="http://schemas.microsoft.com/office/drawing/2014/chart" uri="{C3380CC4-5D6E-409C-BE32-E72D297353CC}">
                    <c16:uniqueId val="{0000000E-53F1-40D1-B235-EF6225E9C346}"/>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Fig_DATA_Cost_NoSCGHG!$A$14</c15:sqref>
                        </c15:formulaRef>
                      </c:ext>
                    </c:extLst>
                    <c:strCache>
                      <c:ptCount val="1"/>
                      <c:pt idx="0">
                        <c:v>11 A1 Least Diversified w/ Nuclear</c:v>
                      </c:pt>
                    </c:strCache>
                  </c:strRef>
                </c:tx>
                <c:spPr>
                  <a:ln w="28575" cap="rnd">
                    <a:solidFill>
                      <a:schemeClr val="accent5"/>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Fig_DATA_Cost_NoSCGHG!$B$14:$W$14</c15:sqref>
                        </c15:formulaRef>
                      </c:ext>
                    </c:extLst>
                    <c:numCache>
                      <c:formatCode>#,##0</c:formatCode>
                      <c:ptCount val="22"/>
                      <c:pt idx="0">
                        <c:v>1239296.5931224823</c:v>
                      </c:pt>
                      <c:pt idx="1">
                        <c:v>1302775.736825943</c:v>
                      </c:pt>
                      <c:pt idx="2">
                        <c:v>1372817.6385269165</c:v>
                      </c:pt>
                      <c:pt idx="3">
                        <c:v>1403463.9069595337</c:v>
                      </c:pt>
                      <c:pt idx="4">
                        <c:v>1415035.5152435303</c:v>
                      </c:pt>
                      <c:pt idx="5">
                        <c:v>1424135.2019958496</c:v>
                      </c:pt>
                      <c:pt idx="6">
                        <c:v>1427067.0281486344</c:v>
                      </c:pt>
                      <c:pt idx="7">
                        <c:v>1463228.9343049824</c:v>
                      </c:pt>
                      <c:pt idx="8">
                        <c:v>1898379.1482124329</c:v>
                      </c:pt>
                      <c:pt idx="9">
                        <c:v>1886955.2108688354</c:v>
                      </c:pt>
                      <c:pt idx="10">
                        <c:v>1808346.5524368286</c:v>
                      </c:pt>
                      <c:pt idx="11">
                        <c:v>1970873.4208068848</c:v>
                      </c:pt>
                      <c:pt idx="12">
                        <c:v>2116634.3665542603</c:v>
                      </c:pt>
                      <c:pt idx="13">
                        <c:v>2264724.775932312</c:v>
                      </c:pt>
                      <c:pt idx="14">
                        <c:v>2385805.6405487061</c:v>
                      </c:pt>
                      <c:pt idx="15">
                        <c:v>2461504.0893936157</c:v>
                      </c:pt>
                      <c:pt idx="16">
                        <c:v>2597271.9349899292</c:v>
                      </c:pt>
                      <c:pt idx="17">
                        <c:v>2595907.256061554</c:v>
                      </c:pt>
                      <c:pt idx="18">
                        <c:v>2588727.9742660522</c:v>
                      </c:pt>
                      <c:pt idx="19">
                        <c:v>2656734.4466552734</c:v>
                      </c:pt>
                      <c:pt idx="20">
                        <c:v>2663208.7856826782</c:v>
                      </c:pt>
                      <c:pt idx="21">
                        <c:v>2752747.1700630188</c:v>
                      </c:pt>
                    </c:numCache>
                  </c:numRef>
                </c:val>
                <c:smooth val="0"/>
                <c:extLst xmlns:c15="http://schemas.microsoft.com/office/drawing/2012/chart">
                  <c:ext xmlns:c16="http://schemas.microsoft.com/office/drawing/2014/chart" uri="{C3380CC4-5D6E-409C-BE32-E72D297353CC}">
                    <c16:uniqueId val="{00000001-53F1-40D1-B235-EF6225E9C346}"/>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Fig_DATA_Cost_NoSCGHG!$A$15</c15:sqref>
                        </c15:formulaRef>
                      </c:ext>
                    </c:extLst>
                    <c:strCache>
                      <c:ptCount val="1"/>
                      <c:pt idx="0">
                        <c:v>11 A2 Diversified + PNW PHES</c:v>
                      </c:pt>
                    </c:strCache>
                  </c:strRef>
                </c:tx>
                <c:spPr>
                  <a:ln w="28575" cap="rnd">
                    <a:solidFill>
                      <a:schemeClr val="accent6">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Fig_DATA_Cost_NoSCGHG!$B$15:$W$15</c15:sqref>
                        </c15:formulaRef>
                      </c:ext>
                    </c:extLst>
                    <c:numCache>
                      <c:formatCode>#,##0</c:formatCode>
                      <c:ptCount val="22"/>
                      <c:pt idx="0">
                        <c:v>1244861.0695323944</c:v>
                      </c:pt>
                      <c:pt idx="1">
                        <c:v>1314175.9872837067</c:v>
                      </c:pt>
                      <c:pt idx="2">
                        <c:v>1426001.7773971558</c:v>
                      </c:pt>
                      <c:pt idx="3">
                        <c:v>1482584.7516479492</c:v>
                      </c:pt>
                      <c:pt idx="4">
                        <c:v>1486319.5358428955</c:v>
                      </c:pt>
                      <c:pt idx="5">
                        <c:v>1491041.2889099121</c:v>
                      </c:pt>
                      <c:pt idx="6">
                        <c:v>1473939.106303534</c:v>
                      </c:pt>
                      <c:pt idx="7">
                        <c:v>1528057.863882608</c:v>
                      </c:pt>
                      <c:pt idx="8">
                        <c:v>1958571.6195640564</c:v>
                      </c:pt>
                      <c:pt idx="9">
                        <c:v>1937415.099861145</c:v>
                      </c:pt>
                      <c:pt idx="10">
                        <c:v>1852477.9981060028</c:v>
                      </c:pt>
                      <c:pt idx="11">
                        <c:v>1971606.0790328979</c:v>
                      </c:pt>
                      <c:pt idx="12">
                        <c:v>2073869.7694473264</c:v>
                      </c:pt>
                      <c:pt idx="13">
                        <c:v>2212849.0223922729</c:v>
                      </c:pt>
                      <c:pt idx="14">
                        <c:v>2351978.6494293213</c:v>
                      </c:pt>
                      <c:pt idx="15">
                        <c:v>2383957.1215896606</c:v>
                      </c:pt>
                      <c:pt idx="16">
                        <c:v>2551555.3475532532</c:v>
                      </c:pt>
                      <c:pt idx="17">
                        <c:v>2614440.9219589233</c:v>
                      </c:pt>
                      <c:pt idx="18">
                        <c:v>2632694.0481338501</c:v>
                      </c:pt>
                      <c:pt idx="19">
                        <c:v>2689951.4350585938</c:v>
                      </c:pt>
                      <c:pt idx="20">
                        <c:v>2682360.7470550537</c:v>
                      </c:pt>
                      <c:pt idx="21">
                        <c:v>2754187.7396678925</c:v>
                      </c:pt>
                    </c:numCache>
                  </c:numRef>
                </c:val>
                <c:smooth val="0"/>
                <c:extLst xmlns:c15="http://schemas.microsoft.com/office/drawing/2012/chart">
                  <c:ext xmlns:c16="http://schemas.microsoft.com/office/drawing/2014/chart" uri="{C3380CC4-5D6E-409C-BE32-E72D297353CC}">
                    <c16:uniqueId val="{00000002-53F1-40D1-B235-EF6225E9C346}"/>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Fig_DATA_Cost_NoSCGHG!$A$16</c15:sqref>
                        </c15:formulaRef>
                      </c:ext>
                    </c:extLst>
                    <c:strCache>
                      <c:ptCount val="1"/>
                      <c:pt idx="0">
                        <c:v>11 A3 Diversified + DER Solar</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Fig_DATA_Cost_NoSCGHG!$B$16:$W$16</c15:sqref>
                        </c15:formulaRef>
                      </c:ext>
                    </c:extLst>
                    <c:numCache>
                      <c:formatCode>#,##0</c:formatCode>
                      <c:ptCount val="22"/>
                      <c:pt idx="0">
                        <c:v>1242847.9254894257</c:v>
                      </c:pt>
                      <c:pt idx="1">
                        <c:v>1337521.2959690094</c:v>
                      </c:pt>
                      <c:pt idx="2">
                        <c:v>1422618.0516586304</c:v>
                      </c:pt>
                      <c:pt idx="3">
                        <c:v>1454132.7381896973</c:v>
                      </c:pt>
                      <c:pt idx="4">
                        <c:v>1464632.1013565063</c:v>
                      </c:pt>
                      <c:pt idx="5">
                        <c:v>1480332.1149749756</c:v>
                      </c:pt>
                      <c:pt idx="6">
                        <c:v>1459103.9149944666</c:v>
                      </c:pt>
                      <c:pt idx="7">
                        <c:v>1495542.7599641264</c:v>
                      </c:pt>
                      <c:pt idx="8">
                        <c:v>1934244.7266731262</c:v>
                      </c:pt>
                      <c:pt idx="9">
                        <c:v>1921077.6346054077</c:v>
                      </c:pt>
                      <c:pt idx="10">
                        <c:v>1849990.8517913818</c:v>
                      </c:pt>
                      <c:pt idx="11">
                        <c:v>2048388.07421875</c:v>
                      </c:pt>
                      <c:pt idx="12">
                        <c:v>2125951.1084671021</c:v>
                      </c:pt>
                      <c:pt idx="13">
                        <c:v>2321259.3219223022</c:v>
                      </c:pt>
                      <c:pt idx="14">
                        <c:v>2394068.2955169678</c:v>
                      </c:pt>
                      <c:pt idx="15">
                        <c:v>2475656.8255577087</c:v>
                      </c:pt>
                      <c:pt idx="16">
                        <c:v>2570357.7518386841</c:v>
                      </c:pt>
                      <c:pt idx="17">
                        <c:v>2593413.0455589294</c:v>
                      </c:pt>
                      <c:pt idx="18">
                        <c:v>2615583.2519607544</c:v>
                      </c:pt>
                      <c:pt idx="19">
                        <c:v>2700374.1053924561</c:v>
                      </c:pt>
                      <c:pt idx="20">
                        <c:v>2721613.4228534698</c:v>
                      </c:pt>
                      <c:pt idx="21">
                        <c:v>2952309.3595237732</c:v>
                      </c:pt>
                    </c:numCache>
                  </c:numRef>
                </c:val>
                <c:smooth val="0"/>
                <c:extLst xmlns:c15="http://schemas.microsoft.com/office/drawing/2012/chart">
                  <c:ext xmlns:c16="http://schemas.microsoft.com/office/drawing/2014/chart" uri="{C3380CC4-5D6E-409C-BE32-E72D297353CC}">
                    <c16:uniqueId val="{00000003-53F1-40D1-B235-EF6225E9C346}"/>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Fig_DATA_Cost_NoSCGHG!$A$17</c15:sqref>
                        </c15:formulaRef>
                      </c:ext>
                    </c:extLst>
                    <c:strCache>
                      <c:ptCount val="1"/>
                      <c:pt idx="0">
                        <c:v>11 A4 Diversified + DER Batteries</c:v>
                      </c:pt>
                    </c:strCache>
                  </c:strRef>
                </c:tx>
                <c:spPr>
                  <a:ln w="28575" cap="rnd">
                    <a:solidFill>
                      <a:schemeClr val="accent1"/>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Fig_DATA_Cost_NoSCGHG!$B$17:$W$17</c15:sqref>
                        </c15:formulaRef>
                      </c:ext>
                    </c:extLst>
                    <c:numCache>
                      <c:formatCode>#,##0</c:formatCode>
                      <c:ptCount val="22"/>
                      <c:pt idx="0">
                        <c:v>1230308.0962657928</c:v>
                      </c:pt>
                      <c:pt idx="1">
                        <c:v>1327675.6511936188</c:v>
                      </c:pt>
                      <c:pt idx="2">
                        <c:v>1440649.5457382202</c:v>
                      </c:pt>
                      <c:pt idx="3">
                        <c:v>1496941.3389587402</c:v>
                      </c:pt>
                      <c:pt idx="4">
                        <c:v>1510322.2061920166</c:v>
                      </c:pt>
                      <c:pt idx="5">
                        <c:v>1505207.8164367676</c:v>
                      </c:pt>
                      <c:pt idx="6">
                        <c:v>1494335.0917301299</c:v>
                      </c:pt>
                      <c:pt idx="7">
                        <c:v>1550488.8508148193</c:v>
                      </c:pt>
                      <c:pt idx="8">
                        <c:v>1977664.4216499329</c:v>
                      </c:pt>
                      <c:pt idx="9">
                        <c:v>1957701.8767318726</c:v>
                      </c:pt>
                      <c:pt idx="10">
                        <c:v>1862140.1389846802</c:v>
                      </c:pt>
                      <c:pt idx="11">
                        <c:v>1989363.5095214844</c:v>
                      </c:pt>
                      <c:pt idx="12">
                        <c:v>2121073.1776199341</c:v>
                      </c:pt>
                      <c:pt idx="13">
                        <c:v>2277128.2380599976</c:v>
                      </c:pt>
                      <c:pt idx="14">
                        <c:v>2422615.975479126</c:v>
                      </c:pt>
                      <c:pt idx="15">
                        <c:v>2597156.4887161255</c:v>
                      </c:pt>
                      <c:pt idx="16">
                        <c:v>2681746.5934371948</c:v>
                      </c:pt>
                      <c:pt idx="17">
                        <c:v>2715600.6625862122</c:v>
                      </c:pt>
                      <c:pt idx="18">
                        <c:v>2708796.3036727905</c:v>
                      </c:pt>
                      <c:pt idx="19">
                        <c:v>2786320.2563476563</c:v>
                      </c:pt>
                      <c:pt idx="20">
                        <c:v>2759867.5299453735</c:v>
                      </c:pt>
                      <c:pt idx="21">
                        <c:v>2878958.7392158508</c:v>
                      </c:pt>
                    </c:numCache>
                  </c:numRef>
                </c:val>
                <c:smooth val="0"/>
                <c:extLst xmlns:c15="http://schemas.microsoft.com/office/drawing/2012/chart">
                  <c:ext xmlns:c16="http://schemas.microsoft.com/office/drawing/2014/chart" uri="{C3380CC4-5D6E-409C-BE32-E72D297353CC}">
                    <c16:uniqueId val="{00000004-53F1-40D1-B235-EF6225E9C346}"/>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Fig_DATA_Cost_NoSCGHG!$A$18</c15:sqref>
                        </c15:formulaRef>
                      </c:ext>
                    </c:extLst>
                    <c:strCache>
                      <c:ptCount val="1"/>
                      <c:pt idx="0">
                        <c:v>11 A5 Diversified + All DR Programs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Fig_DATA_Cost_NoSCGHG!$B$18:$W$18</c15:sqref>
                        </c15:formulaRef>
                      </c:ext>
                    </c:extLst>
                    <c:numCache>
                      <c:formatCode>#,##0</c:formatCode>
                      <c:ptCount val="22"/>
                      <c:pt idx="0">
                        <c:v>1247278.3979473114</c:v>
                      </c:pt>
                      <c:pt idx="1">
                        <c:v>1310120.3654499054</c:v>
                      </c:pt>
                      <c:pt idx="2">
                        <c:v>1423116.572517395</c:v>
                      </c:pt>
                      <c:pt idx="3">
                        <c:v>1485096.2940368652</c:v>
                      </c:pt>
                      <c:pt idx="4">
                        <c:v>1517757.2498931885</c:v>
                      </c:pt>
                      <c:pt idx="5">
                        <c:v>1527953.3015136719</c:v>
                      </c:pt>
                      <c:pt idx="6">
                        <c:v>1517743.3952049764</c:v>
                      </c:pt>
                      <c:pt idx="7">
                        <c:v>1559153.5713166655</c:v>
                      </c:pt>
                      <c:pt idx="8">
                        <c:v>2002009.4449052813</c:v>
                      </c:pt>
                      <c:pt idx="9">
                        <c:v>1976757.0627975464</c:v>
                      </c:pt>
                      <c:pt idx="10">
                        <c:v>1892332.2820892334</c:v>
                      </c:pt>
                      <c:pt idx="11">
                        <c:v>2034277.742980957</c:v>
                      </c:pt>
                      <c:pt idx="12">
                        <c:v>2166692.0005264282</c:v>
                      </c:pt>
                      <c:pt idx="13">
                        <c:v>2271128.9637680054</c:v>
                      </c:pt>
                      <c:pt idx="14">
                        <c:v>2522625.7213287354</c:v>
                      </c:pt>
                      <c:pt idx="15">
                        <c:v>2546102.7814292908</c:v>
                      </c:pt>
                      <c:pt idx="16">
                        <c:v>2676621.1755752563</c:v>
                      </c:pt>
                      <c:pt idx="17">
                        <c:v>2694986.367275238</c:v>
                      </c:pt>
                      <c:pt idx="18">
                        <c:v>2777417.4855422974</c:v>
                      </c:pt>
                      <c:pt idx="19">
                        <c:v>2813589.8879241943</c:v>
                      </c:pt>
                      <c:pt idx="20">
                        <c:v>2809768.9537982941</c:v>
                      </c:pt>
                      <c:pt idx="21">
                        <c:v>2912234.4429588318</c:v>
                      </c:pt>
                    </c:numCache>
                  </c:numRef>
                </c:val>
                <c:smooth val="0"/>
                <c:extLst xmlns:c15="http://schemas.microsoft.com/office/drawing/2012/chart">
                  <c:ext xmlns:c16="http://schemas.microsoft.com/office/drawing/2014/chart" uri="{C3380CC4-5D6E-409C-BE32-E72D297353CC}">
                    <c16:uniqueId val="{00000005-53F1-40D1-B235-EF6225E9C346}"/>
                  </c:ext>
                </c:extLst>
              </c15:ser>
            </c15:filteredLineSeries>
            <c15:filteredLineSeries>
              <c15:ser>
                <c:idx val="16"/>
                <c:order val="15"/>
                <c:tx>
                  <c:strRef>
                    <c:extLst xmlns:c15="http://schemas.microsoft.com/office/drawing/2012/chart">
                      <c:ext xmlns:c15="http://schemas.microsoft.com/office/drawing/2012/chart" uri="{02D57815-91ED-43cb-92C2-25804820EDAC}">
                        <c15:formulaRef>
                          <c15:sqref>Fig_DATA_Cost_NoSCGHG!$A$19</c15:sqref>
                        </c15:formulaRef>
                      </c:ext>
                    </c:extLst>
                    <c:strCache>
                      <c:ptCount val="1"/>
                      <c:pt idx="0">
                        <c:v>11 B1 Least Diversified w/o Nuclear</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Fig_DATA_Cost_NoSCGHG!$B$19:$W$19</c15:sqref>
                        </c15:formulaRef>
                      </c:ext>
                    </c:extLst>
                    <c:numCache>
                      <c:formatCode>#,##0</c:formatCode>
                      <c:ptCount val="22"/>
                      <c:pt idx="0">
                        <c:v>1213616.2416820526</c:v>
                      </c:pt>
                      <c:pt idx="1">
                        <c:v>1285701.1357822418</c:v>
                      </c:pt>
                      <c:pt idx="2">
                        <c:v>1298268.9036178589</c:v>
                      </c:pt>
                      <c:pt idx="3">
                        <c:v>1361309.8243103027</c:v>
                      </c:pt>
                      <c:pt idx="4">
                        <c:v>1377564.571182251</c:v>
                      </c:pt>
                      <c:pt idx="5">
                        <c:v>1407768.1138916016</c:v>
                      </c:pt>
                      <c:pt idx="6">
                        <c:v>1377077.5121467095</c:v>
                      </c:pt>
                      <c:pt idx="7">
                        <c:v>1423283.2376950064</c:v>
                      </c:pt>
                      <c:pt idx="8">
                        <c:v>1451081.3026618958</c:v>
                      </c:pt>
                      <c:pt idx="9">
                        <c:v>1490682.5065536499</c:v>
                      </c:pt>
                      <c:pt idx="10">
                        <c:v>1398108.3601760864</c:v>
                      </c:pt>
                      <c:pt idx="11">
                        <c:v>1624489.6690063477</c:v>
                      </c:pt>
                      <c:pt idx="12">
                        <c:v>1733072.8977737427</c:v>
                      </c:pt>
                      <c:pt idx="13">
                        <c:v>1942627.6255722046</c:v>
                      </c:pt>
                      <c:pt idx="14">
                        <c:v>2092933.4634246826</c:v>
                      </c:pt>
                      <c:pt idx="15">
                        <c:v>2169883.0844192505</c:v>
                      </c:pt>
                      <c:pt idx="16">
                        <c:v>2231346.5887680054</c:v>
                      </c:pt>
                      <c:pt idx="17">
                        <c:v>2336129.7400093079</c:v>
                      </c:pt>
                      <c:pt idx="18">
                        <c:v>2397953.7225570679</c:v>
                      </c:pt>
                      <c:pt idx="19">
                        <c:v>2467666.0073242188</c:v>
                      </c:pt>
                      <c:pt idx="20">
                        <c:v>2480531.6515274048</c:v>
                      </c:pt>
                      <c:pt idx="21">
                        <c:v>2591383.3707466125</c:v>
                      </c:pt>
                    </c:numCache>
                  </c:numRef>
                </c:val>
                <c:smooth val="0"/>
                <c:extLst xmlns:c15="http://schemas.microsoft.com/office/drawing/2012/chart">
                  <c:ext xmlns:c16="http://schemas.microsoft.com/office/drawing/2014/chart" uri="{C3380CC4-5D6E-409C-BE32-E72D297353CC}">
                    <c16:uniqueId val="{00000010-53F1-40D1-B235-EF6225E9C346}"/>
                  </c:ext>
                </c:extLst>
              </c15:ser>
            </c15:filteredLineSeries>
            <c15:filteredLineSeries>
              <c15:ser>
                <c:idx val="17"/>
                <c:order val="16"/>
                <c:tx>
                  <c:strRef>
                    <c:extLst xmlns:c15="http://schemas.microsoft.com/office/drawing/2012/chart">
                      <c:ext xmlns:c15="http://schemas.microsoft.com/office/drawing/2012/chart" uri="{02D57815-91ED-43cb-92C2-25804820EDAC}">
                        <c15:formulaRef>
                          <c15:sqref>Fig_DATA_Cost_NoSCGHG!$A$20</c15:sqref>
                        </c15:formulaRef>
                      </c:ext>
                    </c:extLst>
                    <c:strCache>
                      <c:ptCount val="1"/>
                      <c:pt idx="0">
                        <c:v>11 B2 Most Diversified w/o Nuclear</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Fig_DATA_Cost_NoSCGHG!$B$20:$W$20</c15:sqref>
                        </c15:formulaRef>
                      </c:ext>
                    </c:extLst>
                    <c:numCache>
                      <c:formatCode>#,##0</c:formatCode>
                      <c:ptCount val="22"/>
                      <c:pt idx="0">
                        <c:v>1283164.9145793915</c:v>
                      </c:pt>
                      <c:pt idx="1">
                        <c:v>1344552.0516986847</c:v>
                      </c:pt>
                      <c:pt idx="2">
                        <c:v>1491707.4093704224</c:v>
                      </c:pt>
                      <c:pt idx="3">
                        <c:v>1505907.5605773926</c:v>
                      </c:pt>
                      <c:pt idx="4">
                        <c:v>1555181.4792022705</c:v>
                      </c:pt>
                      <c:pt idx="5">
                        <c:v>1558744.1062316895</c:v>
                      </c:pt>
                      <c:pt idx="6">
                        <c:v>1529681.6349289124</c:v>
                      </c:pt>
                      <c:pt idx="7">
                        <c:v>1586441.3263893127</c:v>
                      </c:pt>
                      <c:pt idx="8">
                        <c:v>1620784.2727546692</c:v>
                      </c:pt>
                      <c:pt idx="9">
                        <c:v>1641987.2704391479</c:v>
                      </c:pt>
                      <c:pt idx="10">
                        <c:v>1600553.7836532593</c:v>
                      </c:pt>
                      <c:pt idx="11">
                        <c:v>1737825.8187866211</c:v>
                      </c:pt>
                      <c:pt idx="12">
                        <c:v>1872432.2007217407</c:v>
                      </c:pt>
                      <c:pt idx="13">
                        <c:v>2008643.9270248415</c:v>
                      </c:pt>
                      <c:pt idx="14">
                        <c:v>2148156.7526397705</c:v>
                      </c:pt>
                      <c:pt idx="15">
                        <c:v>2247059.2655296326</c:v>
                      </c:pt>
                      <c:pt idx="16">
                        <c:v>2359525.267829895</c:v>
                      </c:pt>
                      <c:pt idx="17">
                        <c:v>2452403.6541404724</c:v>
                      </c:pt>
                      <c:pt idx="18">
                        <c:v>2467915.5429153442</c:v>
                      </c:pt>
                      <c:pt idx="19">
                        <c:v>2587138.5380706787</c:v>
                      </c:pt>
                      <c:pt idx="20">
                        <c:v>2612513.5235004425</c:v>
                      </c:pt>
                      <c:pt idx="21">
                        <c:v>2781609.2933006287</c:v>
                      </c:pt>
                    </c:numCache>
                  </c:numRef>
                </c:val>
                <c:smooth val="0"/>
                <c:extLst xmlns:c15="http://schemas.microsoft.com/office/drawing/2012/chart">
                  <c:ext xmlns:c16="http://schemas.microsoft.com/office/drawing/2014/chart" uri="{C3380CC4-5D6E-409C-BE32-E72D297353CC}">
                    <c16:uniqueId val="{00000011-53F1-40D1-B235-EF6225E9C346}"/>
                  </c:ext>
                </c:extLst>
              </c15:ser>
            </c15:filteredLineSeries>
            <c15:filteredLineSeries>
              <c15:ser>
                <c:idx val="19"/>
                <c:order val="17"/>
                <c:tx>
                  <c:strRef>
                    <c:extLst xmlns:c15="http://schemas.microsoft.com/office/drawing/2012/chart">
                      <c:ext xmlns:c15="http://schemas.microsoft.com/office/drawing/2012/chart" uri="{02D57815-91ED-43cb-92C2-25804820EDAC}">
                        <c15:formulaRef>
                          <c15:sqref>Fig_DATA_Cost_NoSCGHG!$A$21</c15:sqref>
                        </c15:formulaRef>
                      </c:ext>
                    </c:extLst>
                    <c:strCache>
                      <c:ptCount val="1"/>
                      <c:pt idx="0">
                        <c:v>13 High Carbon Price</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Fig_DATA_Cost_NoSCGHG!$B$21:$W$21</c15:sqref>
                        </c15:formulaRef>
                      </c:ext>
                    </c:extLst>
                    <c:numCache>
                      <c:formatCode>#,##0</c:formatCode>
                      <c:ptCount val="22"/>
                      <c:pt idx="0">
                        <c:v>1284454.2222118378</c:v>
                      </c:pt>
                      <c:pt idx="1">
                        <c:v>1341297.4243869781</c:v>
                      </c:pt>
                      <c:pt idx="2">
                        <c:v>1265888.5249557495</c:v>
                      </c:pt>
                      <c:pt idx="3">
                        <c:v>1357289.1771850586</c:v>
                      </c:pt>
                      <c:pt idx="4">
                        <c:v>1365890.8802032471</c:v>
                      </c:pt>
                      <c:pt idx="5">
                        <c:v>1373191.8025512695</c:v>
                      </c:pt>
                      <c:pt idx="6">
                        <c:v>1363818.6444243034</c:v>
                      </c:pt>
                      <c:pt idx="7">
                        <c:v>1416251.208366394</c:v>
                      </c:pt>
                      <c:pt idx="8">
                        <c:v>1441475.4938836098</c:v>
                      </c:pt>
                      <c:pt idx="9">
                        <c:v>1473348.5863265991</c:v>
                      </c:pt>
                      <c:pt idx="10">
                        <c:v>1424491.0305328369</c:v>
                      </c:pt>
                      <c:pt idx="11">
                        <c:v>1623208.7404785156</c:v>
                      </c:pt>
                      <c:pt idx="12">
                        <c:v>1674551.9195327759</c:v>
                      </c:pt>
                      <c:pt idx="13">
                        <c:v>1888035.455406189</c:v>
                      </c:pt>
                      <c:pt idx="14">
                        <c:v>2005413.175003052</c:v>
                      </c:pt>
                      <c:pt idx="15">
                        <c:v>2076871.1091270449</c:v>
                      </c:pt>
                      <c:pt idx="16">
                        <c:v>2263254.3234329224</c:v>
                      </c:pt>
                      <c:pt idx="17">
                        <c:v>2379723.9188499451</c:v>
                      </c:pt>
                      <c:pt idx="18">
                        <c:v>2427044.1516189575</c:v>
                      </c:pt>
                      <c:pt idx="19">
                        <c:v>2524957.9274749756</c:v>
                      </c:pt>
                      <c:pt idx="20">
                        <c:v>2565054.4849262238</c:v>
                      </c:pt>
                      <c:pt idx="21">
                        <c:v>2715994.089138031</c:v>
                      </c:pt>
                    </c:numCache>
                  </c:numRef>
                </c:val>
                <c:smooth val="0"/>
                <c:extLst xmlns:c15="http://schemas.microsoft.com/office/drawing/2012/chart">
                  <c:ext xmlns:c16="http://schemas.microsoft.com/office/drawing/2014/chart" uri="{C3380CC4-5D6E-409C-BE32-E72D297353CC}">
                    <c16:uniqueId val="{00000013-53F1-40D1-B235-EF6225E9C346}"/>
                  </c:ext>
                </c:extLst>
              </c15:ser>
            </c15:filteredLineSeries>
            <c15:filteredLineSeries>
              <c15:ser>
                <c:idx val="20"/>
                <c:order val="18"/>
                <c:tx>
                  <c:strRef>
                    <c:extLst xmlns:c15="http://schemas.microsoft.com/office/drawing/2012/chart">
                      <c:ext xmlns:c15="http://schemas.microsoft.com/office/drawing/2012/chart" uri="{02D57815-91ED-43cb-92C2-25804820EDAC}">
                        <c15:formulaRef>
                          <c15:sqref>Fig_DATA_Cost_NoSCGHG!$A$22</c15:sqref>
                        </c15:formulaRef>
                      </c:ext>
                    </c:extLst>
                    <c:strCache>
                      <c:ptCount val="1"/>
                      <c:pt idx="0">
                        <c:v>14 No H2 Fuel</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Fig_DATA_Cost_NoSCGHG!$B$22:$W$22</c15:sqref>
                        </c15:formulaRef>
                      </c:ext>
                    </c:extLst>
                    <c:numCache>
                      <c:formatCode>#,##0</c:formatCode>
                      <c:ptCount val="22"/>
                      <c:pt idx="0">
                        <c:v>1174458.4054698944</c:v>
                      </c:pt>
                      <c:pt idx="1">
                        <c:v>1282434.1460208893</c:v>
                      </c:pt>
                      <c:pt idx="2">
                        <c:v>1243979.826713562</c:v>
                      </c:pt>
                      <c:pt idx="3">
                        <c:v>1328665.4132385254</c:v>
                      </c:pt>
                      <c:pt idx="4">
                        <c:v>1429821.4471893311</c:v>
                      </c:pt>
                      <c:pt idx="5">
                        <c:v>1445234.320892334</c:v>
                      </c:pt>
                      <c:pt idx="6">
                        <c:v>1540901.1214024613</c:v>
                      </c:pt>
                      <c:pt idx="7">
                        <c:v>1572529.2140599298</c:v>
                      </c:pt>
                      <c:pt idx="8">
                        <c:v>1594120.646657537</c:v>
                      </c:pt>
                      <c:pt idx="9">
                        <c:v>1654676.951307358</c:v>
                      </c:pt>
                      <c:pt idx="10">
                        <c:v>1627256.5392262023</c:v>
                      </c:pt>
                      <c:pt idx="11">
                        <c:v>1812121.1938216465</c:v>
                      </c:pt>
                      <c:pt idx="12">
                        <c:v>1934205.8145574031</c:v>
                      </c:pt>
                      <c:pt idx="13">
                        <c:v>2123845.4095408143</c:v>
                      </c:pt>
                      <c:pt idx="14">
                        <c:v>2177658.4372490165</c:v>
                      </c:pt>
                      <c:pt idx="15">
                        <c:v>2362825.2064450062</c:v>
                      </c:pt>
                      <c:pt idx="16">
                        <c:v>2572663.7751735388</c:v>
                      </c:pt>
                      <c:pt idx="17">
                        <c:v>2753881.4386580815</c:v>
                      </c:pt>
                      <c:pt idx="18">
                        <c:v>2806582.7250918788</c:v>
                      </c:pt>
                      <c:pt idx="19">
                        <c:v>2968568.9404152804</c:v>
                      </c:pt>
                      <c:pt idx="20">
                        <c:v>3051864.0881983885</c:v>
                      </c:pt>
                      <c:pt idx="21">
                        <c:v>3245292.5195503235</c:v>
                      </c:pt>
                    </c:numCache>
                  </c:numRef>
                </c:val>
                <c:smooth val="0"/>
                <c:extLst xmlns:c15="http://schemas.microsoft.com/office/drawing/2012/chart">
                  <c:ext xmlns:c16="http://schemas.microsoft.com/office/drawing/2014/chart" uri="{C3380CC4-5D6E-409C-BE32-E72D297353CC}">
                    <c16:uniqueId val="{00000014-53F1-40D1-B235-EF6225E9C346}"/>
                  </c:ext>
                </c:extLst>
              </c15:ser>
            </c15:filteredLineSeries>
            <c15:filteredLineSeries>
              <c15:ser>
                <c:idx val="21"/>
                <c:order val="19"/>
                <c:tx>
                  <c:strRef>
                    <c:extLst xmlns:c15="http://schemas.microsoft.com/office/drawing/2012/chart">
                      <c:ext xmlns:c15="http://schemas.microsoft.com/office/drawing/2012/chart" uri="{02D57815-91ED-43cb-92C2-25804820EDAC}">
                        <c15:formulaRef>
                          <c15:sqref>Fig_DATA_Cost_NoSCGHG!$A$23</c15:sqref>
                        </c15:formulaRef>
                      </c:ext>
                    </c:extLst>
                    <c:strCache>
                      <c:ptCount val="1"/>
                      <c:pt idx="0">
                        <c:v>15 SCGHG in Dispatch</c:v>
                      </c:pt>
                    </c:strCache>
                  </c:strRef>
                </c:tx>
                <c:spPr>
                  <a:ln w="28575" cap="rnd">
                    <a:solidFill>
                      <a:schemeClr val="bg1">
                        <a:lumMod val="75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Fig_DATA_Cost_NoSCGHG!$B$23:$W$23</c15:sqref>
                        </c15:formulaRef>
                      </c:ext>
                    </c:extLst>
                    <c:numCache>
                      <c:formatCode>#,##0</c:formatCode>
                      <c:ptCount val="22"/>
                      <c:pt idx="0">
                        <c:v>1288104.5854930878</c:v>
                      </c:pt>
                      <c:pt idx="1">
                        <c:v>1380343.0595188141</c:v>
                      </c:pt>
                      <c:pt idx="2">
                        <c:v>1257291.6393661499</c:v>
                      </c:pt>
                      <c:pt idx="3">
                        <c:v>1340678.9291687012</c:v>
                      </c:pt>
                      <c:pt idx="4">
                        <c:v>1364948.8052825928</c:v>
                      </c:pt>
                      <c:pt idx="5">
                        <c:v>1370346.0594177246</c:v>
                      </c:pt>
                      <c:pt idx="6">
                        <c:v>1338641.5923233032</c:v>
                      </c:pt>
                      <c:pt idx="7">
                        <c:v>1352727.94090271</c:v>
                      </c:pt>
                      <c:pt idx="8">
                        <c:v>1406817.5175409317</c:v>
                      </c:pt>
                      <c:pt idx="9">
                        <c:v>1394985.9927062988</c:v>
                      </c:pt>
                      <c:pt idx="10">
                        <c:v>1361115.6173688173</c:v>
                      </c:pt>
                      <c:pt idx="11">
                        <c:v>1663846.1347045898</c:v>
                      </c:pt>
                      <c:pt idx="12">
                        <c:v>1911892.3223342896</c:v>
                      </c:pt>
                      <c:pt idx="13">
                        <c:v>2106178.1415939331</c:v>
                      </c:pt>
                      <c:pt idx="14">
                        <c:v>2235558.3123931885</c:v>
                      </c:pt>
                      <c:pt idx="15">
                        <c:v>2210331.6715164185</c:v>
                      </c:pt>
                      <c:pt idx="16">
                        <c:v>2383309.0190658569</c:v>
                      </c:pt>
                      <c:pt idx="17">
                        <c:v>2376101.6823310852</c:v>
                      </c:pt>
                      <c:pt idx="18">
                        <c:v>2405704.5691146851</c:v>
                      </c:pt>
                      <c:pt idx="19">
                        <c:v>2519857.8734741211</c:v>
                      </c:pt>
                      <c:pt idx="20">
                        <c:v>2597794.146156311</c:v>
                      </c:pt>
                      <c:pt idx="21">
                        <c:v>2631598.8221626282</c:v>
                      </c:pt>
                    </c:numCache>
                  </c:numRef>
                </c:val>
                <c:smooth val="0"/>
                <c:extLst xmlns:c15="http://schemas.microsoft.com/office/drawing/2012/chart">
                  <c:ext xmlns:c16="http://schemas.microsoft.com/office/drawing/2014/chart" uri="{C3380CC4-5D6E-409C-BE32-E72D297353CC}">
                    <c16:uniqueId val="{00000015-53F1-40D1-B235-EF6225E9C346}"/>
                  </c:ext>
                </c:extLst>
              </c15:ser>
            </c15:filteredLineSeries>
          </c:ext>
        </c:extLst>
      </c:lineChart>
      <c:catAx>
        <c:axId val="1140690568"/>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Year</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0691552"/>
        <c:crosses val="autoZero"/>
        <c:auto val="1"/>
        <c:lblAlgn val="ctr"/>
        <c:lblOffset val="100"/>
        <c:noMultiLvlLbl val="0"/>
      </c:catAx>
      <c:valAx>
        <c:axId val="1140691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Annual Portfolio Costs, No </a:t>
                </a:r>
                <a:r>
                  <a:rPr lang="en-US" sz="1400" b="0" i="0" u="none" strike="noStrike" baseline="0">
                    <a:effectLst/>
                  </a:rPr>
                  <a:t>SCGHG Costs</a:t>
                </a:r>
                <a:r>
                  <a:rPr lang="en-US" sz="1400"/>
                  <a:t> ($000)</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069056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0" i="0" u="none" strike="noStrike" baseline="0">
                <a:effectLst/>
              </a:rPr>
              <a:t>Figure 8.16: Annual Portfolio Costs – Diversified Portfolios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Fig_DATA_Cost_NoSCGHG!$A$4</c:f>
              <c:strCache>
                <c:ptCount val="1"/>
                <c:pt idx="0">
                  <c:v>1 Reference</c:v>
                </c:pt>
              </c:strCache>
            </c:strRef>
          </c:tx>
          <c:spPr>
            <a:ln w="28575" cap="rnd">
              <a:solidFill>
                <a:schemeClr val="accent1"/>
              </a:solidFill>
              <a:prstDash val="sysDash"/>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Fig_DATA_Cost_NoSCGHG!$B$4:$W$4</c:f>
              <c:numCache>
                <c:formatCode>#,##0</c:formatCode>
                <c:ptCount val="22"/>
                <c:pt idx="0">
                  <c:v>1205997.1585826874</c:v>
                </c:pt>
                <c:pt idx="1">
                  <c:v>1325897.6203708649</c:v>
                </c:pt>
                <c:pt idx="2">
                  <c:v>1209971.1456222534</c:v>
                </c:pt>
                <c:pt idx="3">
                  <c:v>1266488.3457336426</c:v>
                </c:pt>
                <c:pt idx="4">
                  <c:v>1274957.8426971436</c:v>
                </c:pt>
                <c:pt idx="5">
                  <c:v>1298681.8577270508</c:v>
                </c:pt>
                <c:pt idx="6">
                  <c:v>1322226.7484207153</c:v>
                </c:pt>
                <c:pt idx="7">
                  <c:v>1346146.1868256964</c:v>
                </c:pt>
                <c:pt idx="8">
                  <c:v>1383069.4107041359</c:v>
                </c:pt>
                <c:pt idx="9">
                  <c:v>1385134.0251541138</c:v>
                </c:pt>
                <c:pt idx="10">
                  <c:v>1402005.0544509888</c:v>
                </c:pt>
                <c:pt idx="11">
                  <c:v>1591167.0892410278</c:v>
                </c:pt>
                <c:pt idx="12">
                  <c:v>1655611.0880889893</c:v>
                </c:pt>
                <c:pt idx="13">
                  <c:v>1855312.2738342285</c:v>
                </c:pt>
                <c:pt idx="14">
                  <c:v>2011610.0214996338</c:v>
                </c:pt>
                <c:pt idx="15">
                  <c:v>2133633.2529373169</c:v>
                </c:pt>
                <c:pt idx="16">
                  <c:v>2342603.8668441772</c:v>
                </c:pt>
                <c:pt idx="17">
                  <c:v>2390207.2591438293</c:v>
                </c:pt>
                <c:pt idx="18">
                  <c:v>2377186.243522644</c:v>
                </c:pt>
                <c:pt idx="19">
                  <c:v>2484178.3842506409</c:v>
                </c:pt>
                <c:pt idx="20">
                  <c:v>2516894.6481246948</c:v>
                </c:pt>
                <c:pt idx="21">
                  <c:v>2668253.5866355896</c:v>
                </c:pt>
              </c:numCache>
            </c:numRef>
          </c:val>
          <c:smooth val="0"/>
          <c:extLst>
            <c:ext xmlns:c16="http://schemas.microsoft.com/office/drawing/2014/chart" uri="{C3380CC4-5D6E-409C-BE32-E72D297353CC}">
              <c16:uniqueId val="{00000000-F860-4B80-A501-F4991FC34668}"/>
            </c:ext>
          </c:extLst>
        </c:ser>
        <c:ser>
          <c:idx val="10"/>
          <c:order val="10"/>
          <c:tx>
            <c:strRef>
              <c:f>Fig_DATA_Cost_NoSCGHG!$A$14</c:f>
              <c:strCache>
                <c:ptCount val="1"/>
                <c:pt idx="0">
                  <c:v>11 A1 Least Diversified w/ Nuclear</c:v>
                </c:pt>
              </c:strCache>
              <c:extLst xmlns:c15="http://schemas.microsoft.com/office/drawing/2012/chart"/>
            </c:strRef>
          </c:tx>
          <c:spPr>
            <a:ln w="28575" cap="rnd">
              <a:solidFill>
                <a:schemeClr val="accent5"/>
              </a:solidFill>
              <a:prstDash val="lgDash"/>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Fig_DATA_Cost_NoSCGHG!$B$14:$W$14</c:f>
              <c:numCache>
                <c:formatCode>#,##0</c:formatCode>
                <c:ptCount val="22"/>
                <c:pt idx="0">
                  <c:v>1239296.5931224823</c:v>
                </c:pt>
                <c:pt idx="1">
                  <c:v>1302775.736825943</c:v>
                </c:pt>
                <c:pt idx="2">
                  <c:v>1372817.6385269165</c:v>
                </c:pt>
                <c:pt idx="3">
                  <c:v>1403463.9069595337</c:v>
                </c:pt>
                <c:pt idx="4">
                  <c:v>1415035.5152435303</c:v>
                </c:pt>
                <c:pt idx="5">
                  <c:v>1424135.2019958496</c:v>
                </c:pt>
                <c:pt idx="6">
                  <c:v>1427067.0281486344</c:v>
                </c:pt>
                <c:pt idx="7">
                  <c:v>1463228.9343049824</c:v>
                </c:pt>
                <c:pt idx="8">
                  <c:v>1898379.1482124329</c:v>
                </c:pt>
                <c:pt idx="9">
                  <c:v>1886955.2108688354</c:v>
                </c:pt>
                <c:pt idx="10">
                  <c:v>1808346.5524368286</c:v>
                </c:pt>
                <c:pt idx="11">
                  <c:v>1970873.4208068848</c:v>
                </c:pt>
                <c:pt idx="12">
                  <c:v>2116634.3665542603</c:v>
                </c:pt>
                <c:pt idx="13">
                  <c:v>2264724.775932312</c:v>
                </c:pt>
                <c:pt idx="14">
                  <c:v>2385805.6405487061</c:v>
                </c:pt>
                <c:pt idx="15">
                  <c:v>2461504.0893936157</c:v>
                </c:pt>
                <c:pt idx="16">
                  <c:v>2597271.9349899292</c:v>
                </c:pt>
                <c:pt idx="17">
                  <c:v>2595907.256061554</c:v>
                </c:pt>
                <c:pt idx="18">
                  <c:v>2588727.9742660522</c:v>
                </c:pt>
                <c:pt idx="19">
                  <c:v>2656734.4466552734</c:v>
                </c:pt>
                <c:pt idx="20">
                  <c:v>2663208.7856826782</c:v>
                </c:pt>
                <c:pt idx="21">
                  <c:v>2752747.1700630188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F860-4B80-A501-F4991FC34668}"/>
            </c:ext>
          </c:extLst>
        </c:ser>
        <c:ser>
          <c:idx val="11"/>
          <c:order val="11"/>
          <c:tx>
            <c:strRef>
              <c:f>Fig_DATA_Cost_NoSCGHG!$A$15</c:f>
              <c:strCache>
                <c:ptCount val="1"/>
                <c:pt idx="0">
                  <c:v>11 A2 Diversified + PNW PHES</c:v>
                </c:pt>
              </c:strCache>
              <c:extLst xmlns:c15="http://schemas.microsoft.com/office/drawing/2012/chart"/>
            </c:strRef>
          </c:tx>
          <c:spPr>
            <a:ln w="28575" cap="rnd">
              <a:solidFill>
                <a:schemeClr val="accent6">
                  <a:lumMod val="75000"/>
                </a:schemeClr>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Fig_DATA_Cost_NoSCGHG!$B$15:$W$15</c:f>
              <c:numCache>
                <c:formatCode>#,##0</c:formatCode>
                <c:ptCount val="22"/>
                <c:pt idx="0">
                  <c:v>1244861.0695323944</c:v>
                </c:pt>
                <c:pt idx="1">
                  <c:v>1314175.9872837067</c:v>
                </c:pt>
                <c:pt idx="2">
                  <c:v>1426001.7773971558</c:v>
                </c:pt>
                <c:pt idx="3">
                  <c:v>1482584.7516479492</c:v>
                </c:pt>
                <c:pt idx="4">
                  <c:v>1486319.5358428955</c:v>
                </c:pt>
                <c:pt idx="5">
                  <c:v>1491041.2889099121</c:v>
                </c:pt>
                <c:pt idx="6">
                  <c:v>1473939.106303534</c:v>
                </c:pt>
                <c:pt idx="7">
                  <c:v>1528057.863882608</c:v>
                </c:pt>
                <c:pt idx="8">
                  <c:v>1958571.6195640564</c:v>
                </c:pt>
                <c:pt idx="9">
                  <c:v>1937415.099861145</c:v>
                </c:pt>
                <c:pt idx="10">
                  <c:v>1852477.9981060028</c:v>
                </c:pt>
                <c:pt idx="11">
                  <c:v>1971606.0790328979</c:v>
                </c:pt>
                <c:pt idx="12">
                  <c:v>2073869.7694473264</c:v>
                </c:pt>
                <c:pt idx="13">
                  <c:v>2212849.0223922729</c:v>
                </c:pt>
                <c:pt idx="14">
                  <c:v>2351978.6494293213</c:v>
                </c:pt>
                <c:pt idx="15">
                  <c:v>2383957.1215896606</c:v>
                </c:pt>
                <c:pt idx="16">
                  <c:v>2551555.3475532532</c:v>
                </c:pt>
                <c:pt idx="17">
                  <c:v>2614440.9219589233</c:v>
                </c:pt>
                <c:pt idx="18">
                  <c:v>2632694.0481338501</c:v>
                </c:pt>
                <c:pt idx="19">
                  <c:v>2689951.4350585938</c:v>
                </c:pt>
                <c:pt idx="20">
                  <c:v>2682360.7470550537</c:v>
                </c:pt>
                <c:pt idx="21">
                  <c:v>2754187.7396678925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F860-4B80-A501-F4991FC34668}"/>
            </c:ext>
          </c:extLst>
        </c:ser>
        <c:ser>
          <c:idx val="12"/>
          <c:order val="12"/>
          <c:tx>
            <c:strRef>
              <c:f>Fig_DATA_Cost_NoSCGHG!$A$16</c:f>
              <c:strCache>
                <c:ptCount val="1"/>
                <c:pt idx="0">
                  <c:v>11 A3 Diversified + DER Solar</c:v>
                </c:pt>
              </c:strCache>
              <c:extLst xmlns:c15="http://schemas.microsoft.com/office/drawing/2012/chart"/>
            </c:strRef>
          </c:tx>
          <c:spPr>
            <a:ln w="28575" cap="rnd">
              <a:solidFill>
                <a:schemeClr val="accent3"/>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Fig_DATA_Cost_NoSCGHG!$B$16:$W$16</c:f>
              <c:numCache>
                <c:formatCode>#,##0</c:formatCode>
                <c:ptCount val="22"/>
                <c:pt idx="0">
                  <c:v>1242847.9254894257</c:v>
                </c:pt>
                <c:pt idx="1">
                  <c:v>1337521.2959690094</c:v>
                </c:pt>
                <c:pt idx="2">
                  <c:v>1422618.0516586304</c:v>
                </c:pt>
                <c:pt idx="3">
                  <c:v>1454132.7381896973</c:v>
                </c:pt>
                <c:pt idx="4">
                  <c:v>1464632.1013565063</c:v>
                </c:pt>
                <c:pt idx="5">
                  <c:v>1480332.1149749756</c:v>
                </c:pt>
                <c:pt idx="6">
                  <c:v>1459103.9149944666</c:v>
                </c:pt>
                <c:pt idx="7">
                  <c:v>1495542.7599641264</c:v>
                </c:pt>
                <c:pt idx="8">
                  <c:v>1934244.7266731262</c:v>
                </c:pt>
                <c:pt idx="9">
                  <c:v>1921077.6346054077</c:v>
                </c:pt>
                <c:pt idx="10">
                  <c:v>1849990.8517913818</c:v>
                </c:pt>
                <c:pt idx="11">
                  <c:v>2048388.07421875</c:v>
                </c:pt>
                <c:pt idx="12">
                  <c:v>2125951.1084671021</c:v>
                </c:pt>
                <c:pt idx="13">
                  <c:v>2321259.3219223022</c:v>
                </c:pt>
                <c:pt idx="14">
                  <c:v>2394068.2955169678</c:v>
                </c:pt>
                <c:pt idx="15">
                  <c:v>2475656.8255577087</c:v>
                </c:pt>
                <c:pt idx="16">
                  <c:v>2570357.7518386841</c:v>
                </c:pt>
                <c:pt idx="17">
                  <c:v>2593413.0455589294</c:v>
                </c:pt>
                <c:pt idx="18">
                  <c:v>2615583.2519607544</c:v>
                </c:pt>
                <c:pt idx="19">
                  <c:v>2700374.1053924561</c:v>
                </c:pt>
                <c:pt idx="20">
                  <c:v>2721613.4228534698</c:v>
                </c:pt>
                <c:pt idx="21">
                  <c:v>2952309.3595237732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F860-4B80-A501-F4991FC34668}"/>
            </c:ext>
          </c:extLst>
        </c:ser>
        <c:ser>
          <c:idx val="13"/>
          <c:order val="13"/>
          <c:tx>
            <c:strRef>
              <c:f>Fig_DATA_Cost_NoSCGHG!$A$17</c:f>
              <c:strCache>
                <c:ptCount val="1"/>
                <c:pt idx="0">
                  <c:v>11 A4 Diversified + DER Batteries</c:v>
                </c:pt>
              </c:strCache>
              <c:extLst xmlns:c15="http://schemas.microsoft.com/office/drawing/2012/chart"/>
            </c:strRef>
          </c:tx>
          <c:spPr>
            <a:ln w="28575" cap="rnd">
              <a:solidFill>
                <a:schemeClr val="accent1"/>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Fig_DATA_Cost_NoSCGHG!$B$17:$W$17</c:f>
              <c:numCache>
                <c:formatCode>#,##0</c:formatCode>
                <c:ptCount val="22"/>
                <c:pt idx="0">
                  <c:v>1230308.0962657928</c:v>
                </c:pt>
                <c:pt idx="1">
                  <c:v>1327675.6511936188</c:v>
                </c:pt>
                <c:pt idx="2">
                  <c:v>1440649.5457382202</c:v>
                </c:pt>
                <c:pt idx="3">
                  <c:v>1496941.3389587402</c:v>
                </c:pt>
                <c:pt idx="4">
                  <c:v>1510322.2061920166</c:v>
                </c:pt>
                <c:pt idx="5">
                  <c:v>1505207.8164367676</c:v>
                </c:pt>
                <c:pt idx="6">
                  <c:v>1494335.0917301299</c:v>
                </c:pt>
                <c:pt idx="7">
                  <c:v>1550488.8508148193</c:v>
                </c:pt>
                <c:pt idx="8">
                  <c:v>1977664.4216499329</c:v>
                </c:pt>
                <c:pt idx="9">
                  <c:v>1957701.8767318726</c:v>
                </c:pt>
                <c:pt idx="10">
                  <c:v>1862140.1389846802</c:v>
                </c:pt>
                <c:pt idx="11">
                  <c:v>1989363.5095214844</c:v>
                </c:pt>
                <c:pt idx="12">
                  <c:v>2121073.1776199341</c:v>
                </c:pt>
                <c:pt idx="13">
                  <c:v>2277128.2380599976</c:v>
                </c:pt>
                <c:pt idx="14">
                  <c:v>2422615.975479126</c:v>
                </c:pt>
                <c:pt idx="15">
                  <c:v>2597156.4887161255</c:v>
                </c:pt>
                <c:pt idx="16">
                  <c:v>2681746.5934371948</c:v>
                </c:pt>
                <c:pt idx="17">
                  <c:v>2715600.6625862122</c:v>
                </c:pt>
                <c:pt idx="18">
                  <c:v>2708796.3036727905</c:v>
                </c:pt>
                <c:pt idx="19">
                  <c:v>2786320.2563476563</c:v>
                </c:pt>
                <c:pt idx="20">
                  <c:v>2759867.5299453735</c:v>
                </c:pt>
                <c:pt idx="21">
                  <c:v>2878958.7392158508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F860-4B80-A501-F4991FC34668}"/>
            </c:ext>
          </c:extLst>
        </c:ser>
        <c:ser>
          <c:idx val="14"/>
          <c:order val="14"/>
          <c:tx>
            <c:strRef>
              <c:f>Fig_DATA_Cost_NoSCGHG!$A$18</c:f>
              <c:strCache>
                <c:ptCount val="1"/>
                <c:pt idx="0">
                  <c:v>11 A5 Diversified + All DR Programs</c:v>
                </c:pt>
              </c:strCache>
            </c:strRef>
          </c:tx>
          <c:spPr>
            <a:ln w="28575" cap="rnd">
              <a:solidFill>
                <a:schemeClr val="accent4"/>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Fig_DATA_Cost_NoSCGHG!$B$18:$W$18</c:f>
              <c:numCache>
                <c:formatCode>#,##0</c:formatCode>
                <c:ptCount val="22"/>
                <c:pt idx="0">
                  <c:v>1247278.3979473114</c:v>
                </c:pt>
                <c:pt idx="1">
                  <c:v>1310120.3654499054</c:v>
                </c:pt>
                <c:pt idx="2">
                  <c:v>1423116.572517395</c:v>
                </c:pt>
                <c:pt idx="3">
                  <c:v>1485096.2940368652</c:v>
                </c:pt>
                <c:pt idx="4">
                  <c:v>1517757.2498931885</c:v>
                </c:pt>
                <c:pt idx="5">
                  <c:v>1527953.3015136719</c:v>
                </c:pt>
                <c:pt idx="6">
                  <c:v>1517743.3952049764</c:v>
                </c:pt>
                <c:pt idx="7">
                  <c:v>1559153.5713166655</c:v>
                </c:pt>
                <c:pt idx="8">
                  <c:v>2002009.4449052813</c:v>
                </c:pt>
                <c:pt idx="9">
                  <c:v>1976757.0627975464</c:v>
                </c:pt>
                <c:pt idx="10">
                  <c:v>1892332.2820892334</c:v>
                </c:pt>
                <c:pt idx="11">
                  <c:v>2034277.742980957</c:v>
                </c:pt>
                <c:pt idx="12">
                  <c:v>2166692.0005264282</c:v>
                </c:pt>
                <c:pt idx="13">
                  <c:v>2271128.9637680054</c:v>
                </c:pt>
                <c:pt idx="14">
                  <c:v>2522625.7213287354</c:v>
                </c:pt>
                <c:pt idx="15">
                  <c:v>2546102.7814292908</c:v>
                </c:pt>
                <c:pt idx="16">
                  <c:v>2676621.1755752563</c:v>
                </c:pt>
                <c:pt idx="17">
                  <c:v>2694986.367275238</c:v>
                </c:pt>
                <c:pt idx="18">
                  <c:v>2777417.4855422974</c:v>
                </c:pt>
                <c:pt idx="19">
                  <c:v>2813589.8879241943</c:v>
                </c:pt>
                <c:pt idx="20">
                  <c:v>2809768.9537982941</c:v>
                </c:pt>
                <c:pt idx="21">
                  <c:v>2912234.4429588318</c:v>
                </c:pt>
              </c:numCache>
            </c:numRef>
          </c:val>
          <c:smooth val="0"/>
          <c:extLst xmlns:c15="http://schemas.microsoft.com/office/drawing/2012/chart">
            <c:ext xmlns:c16="http://schemas.microsoft.com/office/drawing/2014/chart" uri="{C3380CC4-5D6E-409C-BE32-E72D297353CC}">
              <c16:uniqueId val="{00000005-F860-4B80-A501-F4991FC34668}"/>
            </c:ext>
          </c:extLst>
        </c:ser>
        <c:ser>
          <c:idx val="16"/>
          <c:order val="15"/>
          <c:tx>
            <c:strRef>
              <c:f>Fig_DATA_Cost_NoSCGHG!$A$19</c:f>
              <c:strCache>
                <c:ptCount val="1"/>
                <c:pt idx="0">
                  <c:v>11 B1 Least Diversified w/o Nuclear</c:v>
                </c:pt>
              </c:strCache>
              <c:extLst xmlns:c15="http://schemas.microsoft.com/office/drawing/2012/chart"/>
            </c:strRef>
          </c:tx>
          <c:spPr>
            <a:ln w="28575" cap="rnd">
              <a:solidFill>
                <a:schemeClr val="accent5">
                  <a:lumMod val="80000"/>
                  <a:lumOff val="20000"/>
                </a:schemeClr>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Fig_DATA_Cost_NoSCGHG!$B$19:$W$19</c:f>
              <c:numCache>
                <c:formatCode>#,##0</c:formatCode>
                <c:ptCount val="22"/>
                <c:pt idx="0">
                  <c:v>1213616.2416820526</c:v>
                </c:pt>
                <c:pt idx="1">
                  <c:v>1285701.1357822418</c:v>
                </c:pt>
                <c:pt idx="2">
                  <c:v>1298268.9036178589</c:v>
                </c:pt>
                <c:pt idx="3">
                  <c:v>1361309.8243103027</c:v>
                </c:pt>
                <c:pt idx="4">
                  <c:v>1377564.571182251</c:v>
                </c:pt>
                <c:pt idx="5">
                  <c:v>1407768.1138916016</c:v>
                </c:pt>
                <c:pt idx="6">
                  <c:v>1377077.5121467095</c:v>
                </c:pt>
                <c:pt idx="7">
                  <c:v>1423283.2376950064</c:v>
                </c:pt>
                <c:pt idx="8">
                  <c:v>1451081.3026618958</c:v>
                </c:pt>
                <c:pt idx="9">
                  <c:v>1490682.5065536499</c:v>
                </c:pt>
                <c:pt idx="10">
                  <c:v>1398108.3601760864</c:v>
                </c:pt>
                <c:pt idx="11">
                  <c:v>1624489.6690063477</c:v>
                </c:pt>
                <c:pt idx="12">
                  <c:v>1733072.8977737427</c:v>
                </c:pt>
                <c:pt idx="13">
                  <c:v>1942627.6255722046</c:v>
                </c:pt>
                <c:pt idx="14">
                  <c:v>2092933.4634246826</c:v>
                </c:pt>
                <c:pt idx="15">
                  <c:v>2169883.0844192505</c:v>
                </c:pt>
                <c:pt idx="16">
                  <c:v>2231346.5887680054</c:v>
                </c:pt>
                <c:pt idx="17">
                  <c:v>2336129.7400093079</c:v>
                </c:pt>
                <c:pt idx="18">
                  <c:v>2397953.7225570679</c:v>
                </c:pt>
                <c:pt idx="19">
                  <c:v>2467666.0073242188</c:v>
                </c:pt>
                <c:pt idx="20">
                  <c:v>2480531.6515274048</c:v>
                </c:pt>
                <c:pt idx="21">
                  <c:v>2591383.3707466125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F860-4B80-A501-F4991FC34668}"/>
            </c:ext>
          </c:extLst>
        </c:ser>
        <c:ser>
          <c:idx val="17"/>
          <c:order val="16"/>
          <c:tx>
            <c:strRef>
              <c:f>Fig_DATA_Cost_NoSCGHG!$A$20</c:f>
              <c:strCache>
                <c:ptCount val="1"/>
                <c:pt idx="0">
                  <c:v>11 B2 Most Diversified w/o Nuclear</c:v>
                </c:pt>
              </c:strCache>
              <c:extLst xmlns:c15="http://schemas.microsoft.com/office/drawing/2012/chart"/>
            </c:strRef>
          </c:tx>
          <c:spPr>
            <a:ln w="28575" cap="rnd">
              <a:solidFill>
                <a:schemeClr val="accent2"/>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Fig_DATA_Cost_NoSCGHG!$B$20:$W$20</c:f>
              <c:numCache>
                <c:formatCode>#,##0</c:formatCode>
                <c:ptCount val="22"/>
                <c:pt idx="0">
                  <c:v>1283164.9145793915</c:v>
                </c:pt>
                <c:pt idx="1">
                  <c:v>1344552.0516986847</c:v>
                </c:pt>
                <c:pt idx="2">
                  <c:v>1491707.4093704224</c:v>
                </c:pt>
                <c:pt idx="3">
                  <c:v>1505907.5605773926</c:v>
                </c:pt>
                <c:pt idx="4">
                  <c:v>1555181.4792022705</c:v>
                </c:pt>
                <c:pt idx="5">
                  <c:v>1558744.1062316895</c:v>
                </c:pt>
                <c:pt idx="6">
                  <c:v>1529681.6349289124</c:v>
                </c:pt>
                <c:pt idx="7">
                  <c:v>1586441.3263893127</c:v>
                </c:pt>
                <c:pt idx="8">
                  <c:v>1620784.2727546692</c:v>
                </c:pt>
                <c:pt idx="9">
                  <c:v>1641987.2704391479</c:v>
                </c:pt>
                <c:pt idx="10">
                  <c:v>1600553.7836532593</c:v>
                </c:pt>
                <c:pt idx="11">
                  <c:v>1737825.8187866211</c:v>
                </c:pt>
                <c:pt idx="12">
                  <c:v>1872432.2007217407</c:v>
                </c:pt>
                <c:pt idx="13">
                  <c:v>2008643.9270248415</c:v>
                </c:pt>
                <c:pt idx="14">
                  <c:v>2148156.7526397705</c:v>
                </c:pt>
                <c:pt idx="15">
                  <c:v>2247059.2655296326</c:v>
                </c:pt>
                <c:pt idx="16">
                  <c:v>2359525.267829895</c:v>
                </c:pt>
                <c:pt idx="17">
                  <c:v>2452403.6541404724</c:v>
                </c:pt>
                <c:pt idx="18">
                  <c:v>2467915.5429153442</c:v>
                </c:pt>
                <c:pt idx="19">
                  <c:v>2587138.5380706787</c:v>
                </c:pt>
                <c:pt idx="20">
                  <c:v>2612513.5235004425</c:v>
                </c:pt>
                <c:pt idx="21">
                  <c:v>2781609.2933006287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F860-4B80-A501-F4991FC34668}"/>
            </c:ext>
          </c:extLst>
        </c:ser>
        <c:dLbls>
          <c:showLegendKey val="0"/>
          <c:showVal val="0"/>
          <c:showCatName val="0"/>
          <c:showSerName val="0"/>
          <c:showPercent val="0"/>
          <c:showBubbleSize val="0"/>
        </c:dLbls>
        <c:smooth val="0"/>
        <c:axId val="1140690568"/>
        <c:axId val="1140691552"/>
        <c:extLst>
          <c:ext xmlns:c15="http://schemas.microsoft.com/office/drawing/2012/chart" uri="{02D57815-91ED-43cb-92C2-25804820EDAC}">
            <c15:filteredLineSeries>
              <c15:ser>
                <c:idx val="1"/>
                <c:order val="1"/>
                <c:tx>
                  <c:strRef>
                    <c:extLst>
                      <c:ext uri="{02D57815-91ED-43cb-92C2-25804820EDAC}">
                        <c15:formulaRef>
                          <c15:sqref>Fig_DATA_Cost_NoSCGHG!$A$5</c15:sqref>
                        </c15:formulaRef>
                      </c:ext>
                    </c:extLst>
                    <c:strCache>
                      <c:ptCount val="1"/>
                      <c:pt idx="0">
                        <c:v>2 DSM Bundle 10</c:v>
                      </c:pt>
                    </c:strCache>
                  </c:strRef>
                </c:tx>
                <c:spPr>
                  <a:ln w="28575" cap="rnd">
                    <a:solidFill>
                      <a:schemeClr val="bg2">
                        <a:lumMod val="50000"/>
                      </a:schemeClr>
                    </a:solidFill>
                    <a:prstDash val="lgDash"/>
                    <a:round/>
                  </a:ln>
                  <a:effectLst/>
                </c:spPr>
                <c:marker>
                  <c:symbol val="none"/>
                </c:marker>
                <c:cat>
                  <c:numRef>
                    <c:extLst>
                      <c:ex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c:ext uri="{02D57815-91ED-43cb-92C2-25804820EDAC}">
                        <c15:formulaRef>
                          <c15:sqref>Fig_DATA_Cost_NoSCGHG!$B$5:$W$5</c15:sqref>
                        </c15:formulaRef>
                      </c:ext>
                    </c:extLst>
                    <c:numCache>
                      <c:formatCode>#,##0</c:formatCode>
                      <c:ptCount val="22"/>
                      <c:pt idx="0">
                        <c:v>1267881.542432785</c:v>
                      </c:pt>
                      <c:pt idx="1">
                        <c:v>1371195.2534885406</c:v>
                      </c:pt>
                      <c:pt idx="2">
                        <c:v>1282183.4912033081</c:v>
                      </c:pt>
                      <c:pt idx="3">
                        <c:v>1374775.2738342285</c:v>
                      </c:pt>
                      <c:pt idx="4">
                        <c:v>1432879.2012786865</c:v>
                      </c:pt>
                      <c:pt idx="5">
                        <c:v>1449760.3448181152</c:v>
                      </c:pt>
                      <c:pt idx="6">
                        <c:v>1495569.8547954401</c:v>
                      </c:pt>
                      <c:pt idx="7">
                        <c:v>1523520.2521329371</c:v>
                      </c:pt>
                      <c:pt idx="8">
                        <c:v>1543411.5720825195</c:v>
                      </c:pt>
                      <c:pt idx="9">
                        <c:v>1583579.9443283081</c:v>
                      </c:pt>
                      <c:pt idx="10">
                        <c:v>1463388.3531265259</c:v>
                      </c:pt>
                      <c:pt idx="11">
                        <c:v>1594273.484588623</c:v>
                      </c:pt>
                      <c:pt idx="12">
                        <c:v>1758923.2599563599</c:v>
                      </c:pt>
                      <c:pt idx="13">
                        <c:v>1941519.5167160034</c:v>
                      </c:pt>
                      <c:pt idx="14">
                        <c:v>1990772.5969696045</c:v>
                      </c:pt>
                      <c:pt idx="15">
                        <c:v>2164537.2065811157</c:v>
                      </c:pt>
                      <c:pt idx="16">
                        <c:v>2306232.5606613159</c:v>
                      </c:pt>
                      <c:pt idx="17">
                        <c:v>2350187.6522407532</c:v>
                      </c:pt>
                      <c:pt idx="18">
                        <c:v>2387145.6095199585</c:v>
                      </c:pt>
                      <c:pt idx="19">
                        <c:v>2543682.0184326172</c:v>
                      </c:pt>
                      <c:pt idx="20">
                        <c:v>2578970.4990615845</c:v>
                      </c:pt>
                      <c:pt idx="21">
                        <c:v>2637214.8778266907</c:v>
                      </c:pt>
                    </c:numCache>
                  </c:numRef>
                </c:val>
                <c:smooth val="0"/>
                <c:extLst>
                  <c:ext xmlns:c16="http://schemas.microsoft.com/office/drawing/2014/chart" uri="{C3380CC4-5D6E-409C-BE32-E72D297353CC}">
                    <c16:uniqueId val="{00000006-F860-4B80-A501-F4991FC3466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Fig_DATA_Cost_NoSCGHG!$A$6</c15:sqref>
                        </c15:formulaRef>
                      </c:ext>
                    </c:extLst>
                    <c:strCache>
                      <c:ptCount val="1"/>
                      <c:pt idx="0">
                        <c:v>3 DSM Bundle 7</c:v>
                      </c:pt>
                    </c:strCache>
                  </c:strRef>
                </c:tx>
                <c:spPr>
                  <a:ln w="28575" cap="rnd">
                    <a:solidFill>
                      <a:schemeClr val="accent4">
                        <a:lumMod val="40000"/>
                        <a:lumOff val="60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Fig_DATA_Cost_NoSCGHG!$B$6:$W$6</c15:sqref>
                        </c15:formulaRef>
                      </c:ext>
                    </c:extLst>
                    <c:numCache>
                      <c:formatCode>#,##0</c:formatCode>
                      <c:ptCount val="22"/>
                      <c:pt idx="0">
                        <c:v>1254402.9914989471</c:v>
                      </c:pt>
                      <c:pt idx="1">
                        <c:v>1336131.9766178131</c:v>
                      </c:pt>
                      <c:pt idx="2">
                        <c:v>1267633.5766983032</c:v>
                      </c:pt>
                      <c:pt idx="3">
                        <c:v>1334353.9225234985</c:v>
                      </c:pt>
                      <c:pt idx="4">
                        <c:v>1357746.850112915</c:v>
                      </c:pt>
                      <c:pt idx="5">
                        <c:v>1383702.7932128906</c:v>
                      </c:pt>
                      <c:pt idx="6">
                        <c:v>1380106.5967209083</c:v>
                      </c:pt>
                      <c:pt idx="7">
                        <c:v>1427506.724029541</c:v>
                      </c:pt>
                      <c:pt idx="8">
                        <c:v>1453833.1195755005</c:v>
                      </c:pt>
                      <c:pt idx="9">
                        <c:v>1499888.673576355</c:v>
                      </c:pt>
                      <c:pt idx="10">
                        <c:v>1410377.4728469849</c:v>
                      </c:pt>
                      <c:pt idx="11">
                        <c:v>1603939.9506225586</c:v>
                      </c:pt>
                      <c:pt idx="12">
                        <c:v>1699199.9880142212</c:v>
                      </c:pt>
                      <c:pt idx="13">
                        <c:v>1845521.2388839722</c:v>
                      </c:pt>
                      <c:pt idx="14">
                        <c:v>2013102.0749969482</c:v>
                      </c:pt>
                      <c:pt idx="15">
                        <c:v>2059395.9777603147</c:v>
                      </c:pt>
                      <c:pt idx="16">
                        <c:v>2195961.7935714722</c:v>
                      </c:pt>
                      <c:pt idx="17">
                        <c:v>2317068.5468940735</c:v>
                      </c:pt>
                      <c:pt idx="18">
                        <c:v>2339773.4723129272</c:v>
                      </c:pt>
                      <c:pt idx="19">
                        <c:v>2497266.2279052734</c:v>
                      </c:pt>
                      <c:pt idx="20">
                        <c:v>2502595.8550186157</c:v>
                      </c:pt>
                      <c:pt idx="21">
                        <c:v>2591230.9666938782</c:v>
                      </c:pt>
                    </c:numCache>
                  </c:numRef>
                </c:val>
                <c:smooth val="0"/>
                <c:extLst xmlns:c15="http://schemas.microsoft.com/office/drawing/2012/chart">
                  <c:ext xmlns:c16="http://schemas.microsoft.com/office/drawing/2014/chart" uri="{C3380CC4-5D6E-409C-BE32-E72D297353CC}">
                    <c16:uniqueId val="{00000007-F860-4B80-A501-F4991FC3466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Fig_DATA_Cost_NoSCGHG!$A$7</c15:sqref>
                        </c15:formulaRef>
                      </c:ext>
                    </c:extLst>
                    <c:strCache>
                      <c:ptCount val="1"/>
                      <c:pt idx="0">
                        <c:v>4 DER Solar</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Fig_DATA_Cost_NoSCGHG!$B$7:$W$7</c15:sqref>
                        </c15:formulaRef>
                      </c:ext>
                    </c:extLst>
                    <c:numCache>
                      <c:formatCode>#,##0</c:formatCode>
                      <c:ptCount val="22"/>
                      <c:pt idx="0">
                        <c:v>1235954.0048809052</c:v>
                      </c:pt>
                      <c:pt idx="1">
                        <c:v>1298104.657705307</c:v>
                      </c:pt>
                      <c:pt idx="2">
                        <c:v>1237659.1605377197</c:v>
                      </c:pt>
                      <c:pt idx="3">
                        <c:v>1290476.102142334</c:v>
                      </c:pt>
                      <c:pt idx="4">
                        <c:v>1329920.8007049561</c:v>
                      </c:pt>
                      <c:pt idx="5">
                        <c:v>1345009.0948028564</c:v>
                      </c:pt>
                      <c:pt idx="6">
                        <c:v>1339777.1039969854</c:v>
                      </c:pt>
                      <c:pt idx="7">
                        <c:v>1401917.3834133726</c:v>
                      </c:pt>
                      <c:pt idx="8">
                        <c:v>1453833.8649101257</c:v>
                      </c:pt>
                      <c:pt idx="9">
                        <c:v>1488274.260383606</c:v>
                      </c:pt>
                      <c:pt idx="10">
                        <c:v>1473258.1670074463</c:v>
                      </c:pt>
                      <c:pt idx="11">
                        <c:v>1654565.1865005493</c:v>
                      </c:pt>
                      <c:pt idx="12">
                        <c:v>1743619.3696899414</c:v>
                      </c:pt>
                      <c:pt idx="13">
                        <c:v>1944036.8357925415</c:v>
                      </c:pt>
                      <c:pt idx="14">
                        <c:v>2025778.6188812256</c:v>
                      </c:pt>
                      <c:pt idx="15">
                        <c:v>2102168.041721344</c:v>
                      </c:pt>
                      <c:pt idx="16">
                        <c:v>2252975.1311721802</c:v>
                      </c:pt>
                      <c:pt idx="17">
                        <c:v>2365057.0488052368</c:v>
                      </c:pt>
                      <c:pt idx="18">
                        <c:v>2460304.9337921143</c:v>
                      </c:pt>
                      <c:pt idx="19">
                        <c:v>2582916.3288421631</c:v>
                      </c:pt>
                      <c:pt idx="20">
                        <c:v>2669977.2723140717</c:v>
                      </c:pt>
                      <c:pt idx="21">
                        <c:v>2739587.9293365479</c:v>
                      </c:pt>
                    </c:numCache>
                  </c:numRef>
                </c:val>
                <c:smooth val="0"/>
                <c:extLst xmlns:c15="http://schemas.microsoft.com/office/drawing/2012/chart">
                  <c:ext xmlns:c16="http://schemas.microsoft.com/office/drawing/2014/chart" uri="{C3380CC4-5D6E-409C-BE32-E72D297353CC}">
                    <c16:uniqueId val="{00000008-F860-4B80-A501-F4991FC3466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Fig_DATA_Cost_NoSCGHG!$A$8</c15:sqref>
                        </c15:formulaRef>
                      </c:ext>
                    </c:extLst>
                    <c:strCache>
                      <c:ptCount val="1"/>
                      <c:pt idx="0">
                        <c:v>5 DER Batteries</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Fig_DATA_Cost_NoSCGHG!$B$8:$W$8</c15:sqref>
                        </c15:formulaRef>
                      </c:ext>
                    </c:extLst>
                    <c:numCache>
                      <c:formatCode>#,##0</c:formatCode>
                      <c:ptCount val="22"/>
                      <c:pt idx="0">
                        <c:v>1159075.642408371</c:v>
                      </c:pt>
                      <c:pt idx="1">
                        <c:v>1232930.8928623199</c:v>
                      </c:pt>
                      <c:pt idx="2">
                        <c:v>1158745.6499862671</c:v>
                      </c:pt>
                      <c:pt idx="3">
                        <c:v>1248385.550567627</c:v>
                      </c:pt>
                      <c:pt idx="4">
                        <c:v>1299058.1035003662</c:v>
                      </c:pt>
                      <c:pt idx="5">
                        <c:v>1331865.0488586426</c:v>
                      </c:pt>
                      <c:pt idx="6">
                        <c:v>1336524.4963077891</c:v>
                      </c:pt>
                      <c:pt idx="7">
                        <c:v>1392106.4371883771</c:v>
                      </c:pt>
                      <c:pt idx="8">
                        <c:v>1408766.7110600122</c:v>
                      </c:pt>
                      <c:pt idx="9">
                        <c:v>1426461.1508215987</c:v>
                      </c:pt>
                      <c:pt idx="10">
                        <c:v>1412147.6211151236</c:v>
                      </c:pt>
                      <c:pt idx="11">
                        <c:v>1608322.5157775879</c:v>
                      </c:pt>
                      <c:pt idx="12">
                        <c:v>1659269.7827835083</c:v>
                      </c:pt>
                      <c:pt idx="13">
                        <c:v>1890253.2363815308</c:v>
                      </c:pt>
                      <c:pt idx="14">
                        <c:v>1973188.6465301514</c:v>
                      </c:pt>
                      <c:pt idx="15">
                        <c:v>2083768.665687561</c:v>
                      </c:pt>
                      <c:pt idx="16">
                        <c:v>2269744.9190597534</c:v>
                      </c:pt>
                      <c:pt idx="17">
                        <c:v>2397702.0094184875</c:v>
                      </c:pt>
                      <c:pt idx="18">
                        <c:v>2374584.8374252319</c:v>
                      </c:pt>
                      <c:pt idx="19">
                        <c:v>2455632.6072387695</c:v>
                      </c:pt>
                      <c:pt idx="20">
                        <c:v>2434255.0989151001</c:v>
                      </c:pt>
                      <c:pt idx="21">
                        <c:v>2612380.7053413391</c:v>
                      </c:pt>
                    </c:numCache>
                  </c:numRef>
                </c:val>
                <c:smooth val="0"/>
                <c:extLst xmlns:c15="http://schemas.microsoft.com/office/drawing/2012/chart">
                  <c:ext xmlns:c16="http://schemas.microsoft.com/office/drawing/2014/chart" uri="{C3380CC4-5D6E-409C-BE32-E72D297353CC}">
                    <c16:uniqueId val="{00000009-F860-4B80-A501-F4991FC3466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Fig_DATA_Cost_NoSCGHG!$A$9</c15:sqref>
                        </c15:formulaRef>
                      </c:ext>
                    </c:extLst>
                    <c:strCache>
                      <c:ptCount val="1"/>
                      <c:pt idx="0">
                        <c:v>6 MT Overbuild, PHES + All East Wind</c:v>
                      </c:pt>
                    </c:strCache>
                  </c:strRef>
                </c:tx>
                <c:spPr>
                  <a:ln w="28575" cap="rnd">
                    <a:solidFill>
                      <a:schemeClr val="tx2"/>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Fig_DATA_Cost_NoSCGHG!$B$9:$W$9</c15:sqref>
                        </c15:formulaRef>
                      </c:ext>
                    </c:extLst>
                    <c:numCache>
                      <c:formatCode>#,##0</c:formatCode>
                      <c:ptCount val="22"/>
                      <c:pt idx="0">
                        <c:v>1159943.6712169647</c:v>
                      </c:pt>
                      <c:pt idx="1">
                        <c:v>1238011.2004795074</c:v>
                      </c:pt>
                      <c:pt idx="2">
                        <c:v>1255331.0302047729</c:v>
                      </c:pt>
                      <c:pt idx="3">
                        <c:v>1278778.819732666</c:v>
                      </c:pt>
                      <c:pt idx="4">
                        <c:v>1304286.4244842529</c:v>
                      </c:pt>
                      <c:pt idx="5">
                        <c:v>1338307.2417907715</c:v>
                      </c:pt>
                      <c:pt idx="6">
                        <c:v>1321141.5247602107</c:v>
                      </c:pt>
                      <c:pt idx="7">
                        <c:v>1355458.6940267684</c:v>
                      </c:pt>
                      <c:pt idx="8">
                        <c:v>1396728.7701729066</c:v>
                      </c:pt>
                      <c:pt idx="9">
                        <c:v>1418515.8432846069</c:v>
                      </c:pt>
                      <c:pt idx="10">
                        <c:v>1418970.1933670044</c:v>
                      </c:pt>
                      <c:pt idx="11">
                        <c:v>1655274.813293457</c:v>
                      </c:pt>
                      <c:pt idx="12">
                        <c:v>1728166.1027297974</c:v>
                      </c:pt>
                      <c:pt idx="13">
                        <c:v>2010574.10912323</c:v>
                      </c:pt>
                      <c:pt idx="14">
                        <c:v>2096243.6207427979</c:v>
                      </c:pt>
                      <c:pt idx="15">
                        <c:v>2167767.3606643677</c:v>
                      </c:pt>
                      <c:pt idx="16">
                        <c:v>2369698.9631271362</c:v>
                      </c:pt>
                      <c:pt idx="17">
                        <c:v>2418701.473285675</c:v>
                      </c:pt>
                      <c:pt idx="18">
                        <c:v>2351294.7815170288</c:v>
                      </c:pt>
                      <c:pt idx="19">
                        <c:v>2487647.9867553711</c:v>
                      </c:pt>
                      <c:pt idx="20">
                        <c:v>2574436.6818008423</c:v>
                      </c:pt>
                      <c:pt idx="21">
                        <c:v>2684185.3763618469</c:v>
                      </c:pt>
                    </c:numCache>
                  </c:numRef>
                </c:val>
                <c:smooth val="0"/>
                <c:extLst xmlns:c15="http://schemas.microsoft.com/office/drawing/2012/chart">
                  <c:ext xmlns:c16="http://schemas.microsoft.com/office/drawing/2014/chart" uri="{C3380CC4-5D6E-409C-BE32-E72D297353CC}">
                    <c16:uniqueId val="{0000000A-F860-4B80-A501-F4991FC3466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Fig_DATA_Cost_NoSCGHG!$A$10</c15:sqref>
                        </c15:formulaRef>
                      </c:ext>
                    </c:extLst>
                    <c:strCache>
                      <c:ptCount val="1"/>
                      <c:pt idx="0">
                        <c:v>7 MT Overbuild, PHES + East, Central Wind</c:v>
                      </c:pt>
                    </c:strCache>
                  </c:strRef>
                </c:tx>
                <c:spPr>
                  <a:ln w="28575" cap="rnd">
                    <a:solidFill>
                      <a:schemeClr val="tx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Fig_DATA_Cost_NoSCGHG!$B$10:$W$10</c15:sqref>
                        </c15:formulaRef>
                      </c:ext>
                    </c:extLst>
                    <c:numCache>
                      <c:formatCode>#,##0</c:formatCode>
                      <c:ptCount val="22"/>
                      <c:pt idx="0">
                        <c:v>1231913.2667675018</c:v>
                      </c:pt>
                      <c:pt idx="1">
                        <c:v>1283164.5442905426</c:v>
                      </c:pt>
                      <c:pt idx="2">
                        <c:v>1306368.4569625854</c:v>
                      </c:pt>
                      <c:pt idx="3">
                        <c:v>1364959.4442443848</c:v>
                      </c:pt>
                      <c:pt idx="4">
                        <c:v>1394858.3312530518</c:v>
                      </c:pt>
                      <c:pt idx="5">
                        <c:v>1386468.3836364746</c:v>
                      </c:pt>
                      <c:pt idx="6">
                        <c:v>1388486.4996035465</c:v>
                      </c:pt>
                      <c:pt idx="7">
                        <c:v>1431350.9346694946</c:v>
                      </c:pt>
                      <c:pt idx="8">
                        <c:v>1455304.7233161926</c:v>
                      </c:pt>
                      <c:pt idx="9">
                        <c:v>1511731.9663391113</c:v>
                      </c:pt>
                      <c:pt idx="10">
                        <c:v>1489701.3306350708</c:v>
                      </c:pt>
                      <c:pt idx="11">
                        <c:v>1637628.7147827148</c:v>
                      </c:pt>
                      <c:pt idx="12">
                        <c:v>1845254.9562454224</c:v>
                      </c:pt>
                      <c:pt idx="13">
                        <c:v>1996326.3192062378</c:v>
                      </c:pt>
                      <c:pt idx="14">
                        <c:v>2035304.3079681394</c:v>
                      </c:pt>
                      <c:pt idx="15">
                        <c:v>2121723.2917251587</c:v>
                      </c:pt>
                      <c:pt idx="16">
                        <c:v>2317118.771446228</c:v>
                      </c:pt>
                      <c:pt idx="17">
                        <c:v>2388671.5128364563</c:v>
                      </c:pt>
                      <c:pt idx="18">
                        <c:v>2423099.8967514038</c:v>
                      </c:pt>
                      <c:pt idx="19">
                        <c:v>2526653.6286010742</c:v>
                      </c:pt>
                      <c:pt idx="20">
                        <c:v>2527964.243812561</c:v>
                      </c:pt>
                      <c:pt idx="21">
                        <c:v>2640306.2249946594</c:v>
                      </c:pt>
                    </c:numCache>
                  </c:numRef>
                </c:val>
                <c:smooth val="0"/>
                <c:extLst xmlns:c15="http://schemas.microsoft.com/office/drawing/2012/chart">
                  <c:ext xmlns:c16="http://schemas.microsoft.com/office/drawing/2014/chart" uri="{C3380CC4-5D6E-409C-BE32-E72D297353CC}">
                    <c16:uniqueId val="{0000000B-F860-4B80-A501-F4991FC3466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Fig_DATA_Cost_NoSCGHG!$A$11</c15:sqref>
                        </c15:formulaRef>
                      </c:ext>
                    </c:extLst>
                    <c:strCache>
                      <c:ptCount val="1"/>
                      <c:pt idx="0">
                        <c:v>8 PNW PHES</c:v>
                      </c:pt>
                    </c:strCache>
                  </c:strRef>
                </c:tx>
                <c:spPr>
                  <a:ln w="28575" cap="rnd">
                    <a:solidFill>
                      <a:schemeClr val="tx2">
                        <a:lumMod val="20000"/>
                        <a:lumOff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Fig_DATA_Cost_NoSCGHG!$B$11:$W$11</c15:sqref>
                        </c15:formulaRef>
                      </c:ext>
                    </c:extLst>
                    <c:numCache>
                      <c:formatCode>#,##0</c:formatCode>
                      <c:ptCount val="22"/>
                      <c:pt idx="0">
                        <c:v>1235891.4672374725</c:v>
                      </c:pt>
                      <c:pt idx="1">
                        <c:v>1300042.2900485992</c:v>
                      </c:pt>
                      <c:pt idx="2">
                        <c:v>1297124.010887146</c:v>
                      </c:pt>
                      <c:pt idx="3">
                        <c:v>1372863.8823242188</c:v>
                      </c:pt>
                      <c:pt idx="4">
                        <c:v>1385395.3912811279</c:v>
                      </c:pt>
                      <c:pt idx="5">
                        <c:v>1385845.2184448242</c:v>
                      </c:pt>
                      <c:pt idx="6">
                        <c:v>1383827.5897988584</c:v>
                      </c:pt>
                      <c:pt idx="7">
                        <c:v>1438189.9885406494</c:v>
                      </c:pt>
                      <c:pt idx="8">
                        <c:v>1472713.6574883461</c:v>
                      </c:pt>
                      <c:pt idx="9">
                        <c:v>1493270.5597610474</c:v>
                      </c:pt>
                      <c:pt idx="10">
                        <c:v>1479276.88256073</c:v>
                      </c:pt>
                      <c:pt idx="11">
                        <c:v>1648956.4044723511</c:v>
                      </c:pt>
                      <c:pt idx="12">
                        <c:v>1654306.8898086548</c:v>
                      </c:pt>
                      <c:pt idx="13">
                        <c:v>1834126.5141525269</c:v>
                      </c:pt>
                      <c:pt idx="14">
                        <c:v>1968888.1964263916</c:v>
                      </c:pt>
                      <c:pt idx="15">
                        <c:v>2077068.7543411257</c:v>
                      </c:pt>
                      <c:pt idx="16">
                        <c:v>2277528.6314888</c:v>
                      </c:pt>
                      <c:pt idx="17">
                        <c:v>2371353.3974227905</c:v>
                      </c:pt>
                      <c:pt idx="18">
                        <c:v>2444296.1503067017</c:v>
                      </c:pt>
                      <c:pt idx="19">
                        <c:v>2575731.2952270508</c:v>
                      </c:pt>
                      <c:pt idx="20">
                        <c:v>2583234.9363861084</c:v>
                      </c:pt>
                      <c:pt idx="21">
                        <c:v>2706959.3632030487</c:v>
                      </c:pt>
                    </c:numCache>
                  </c:numRef>
                </c:val>
                <c:smooth val="0"/>
                <c:extLst xmlns:c15="http://schemas.microsoft.com/office/drawing/2012/chart">
                  <c:ext xmlns:c16="http://schemas.microsoft.com/office/drawing/2014/chart" uri="{C3380CC4-5D6E-409C-BE32-E72D297353CC}">
                    <c16:uniqueId val="{0000000C-F860-4B80-A501-F4991FC3466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Fig_DATA_Cost_NoSCGHG!$A$12</c15:sqref>
                        </c15:formulaRef>
                      </c:ext>
                    </c:extLst>
                    <c:strCache>
                      <c:ptCount val="1"/>
                      <c:pt idx="0">
                        <c:v>9 Nuclear</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Fig_DATA_Cost_NoSCGHG!$B$12:$W$12</c15:sqref>
                        </c15:formulaRef>
                      </c:ext>
                    </c:extLst>
                    <c:numCache>
                      <c:formatCode>#,##0</c:formatCode>
                      <c:ptCount val="22"/>
                      <c:pt idx="0">
                        <c:v>1193171.8506603241</c:v>
                      </c:pt>
                      <c:pt idx="1">
                        <c:v>1306183.602273941</c:v>
                      </c:pt>
                      <c:pt idx="2">
                        <c:v>1239258.3346481323</c:v>
                      </c:pt>
                      <c:pt idx="3">
                        <c:v>1323204.4749450684</c:v>
                      </c:pt>
                      <c:pt idx="4">
                        <c:v>1336414.3578338623</c:v>
                      </c:pt>
                      <c:pt idx="5">
                        <c:v>1350893.3023986816</c:v>
                      </c:pt>
                      <c:pt idx="6">
                        <c:v>1345546.5606454213</c:v>
                      </c:pt>
                      <c:pt idx="7">
                        <c:v>1412118.3636884689</c:v>
                      </c:pt>
                      <c:pt idx="8">
                        <c:v>1844313.5692629814</c:v>
                      </c:pt>
                      <c:pt idx="9">
                        <c:v>1826048.2378463745</c:v>
                      </c:pt>
                      <c:pt idx="10">
                        <c:v>1779964.2081985474</c:v>
                      </c:pt>
                      <c:pt idx="11">
                        <c:v>1902848.1546630859</c:v>
                      </c:pt>
                      <c:pt idx="12">
                        <c:v>1907177.7305374146</c:v>
                      </c:pt>
                      <c:pt idx="13">
                        <c:v>2120022.8120040894</c:v>
                      </c:pt>
                      <c:pt idx="14">
                        <c:v>2276264.1191864014</c:v>
                      </c:pt>
                      <c:pt idx="15">
                        <c:v>2385667.2710647583</c:v>
                      </c:pt>
                      <c:pt idx="16">
                        <c:v>2561631.2625045776</c:v>
                      </c:pt>
                      <c:pt idx="17">
                        <c:v>2612267.5395698547</c:v>
                      </c:pt>
                      <c:pt idx="18">
                        <c:v>2612485.8220443726</c:v>
                      </c:pt>
                      <c:pt idx="19">
                        <c:v>2708552.130065918</c:v>
                      </c:pt>
                      <c:pt idx="20">
                        <c:v>2719859.3705215454</c:v>
                      </c:pt>
                      <c:pt idx="21">
                        <c:v>2801299.92445755</c:v>
                      </c:pt>
                    </c:numCache>
                  </c:numRef>
                </c:val>
                <c:smooth val="0"/>
                <c:extLst xmlns:c15="http://schemas.microsoft.com/office/drawing/2012/chart">
                  <c:ext xmlns:c16="http://schemas.microsoft.com/office/drawing/2014/chart" uri="{C3380CC4-5D6E-409C-BE32-E72D297353CC}">
                    <c16:uniqueId val="{0000000D-F860-4B80-A501-F4991FC3466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Fig_DATA_Cost_NoSCGHG!$A$13</c15:sqref>
                        </c15:formulaRef>
                      </c:ext>
                    </c:extLst>
                    <c:strCache>
                      <c:ptCount val="1"/>
                      <c:pt idx="0">
                        <c:v>10 Restricted Thermal</c:v>
                      </c:pt>
                    </c:strCache>
                  </c:strRef>
                </c:tx>
                <c:spPr>
                  <a:ln w="28575" cap="rnd">
                    <a:solidFill>
                      <a:schemeClr val="accent4">
                        <a:lumMod val="50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Fig_DATA_Cost_NoSCGHG!$B$13:$W$13</c15:sqref>
                        </c15:formulaRef>
                      </c:ext>
                    </c:extLst>
                    <c:numCache>
                      <c:formatCode>#,##0</c:formatCode>
                      <c:ptCount val="22"/>
                      <c:pt idx="0">
                        <c:v>1194892.1538829803</c:v>
                      </c:pt>
                      <c:pt idx="1">
                        <c:v>1266991.7086734772</c:v>
                      </c:pt>
                      <c:pt idx="2">
                        <c:v>1205997.3861312866</c:v>
                      </c:pt>
                      <c:pt idx="3">
                        <c:v>1382061.3536682129</c:v>
                      </c:pt>
                      <c:pt idx="4">
                        <c:v>1462864.7035980225</c:v>
                      </c:pt>
                      <c:pt idx="5">
                        <c:v>1592531.9563293457</c:v>
                      </c:pt>
                      <c:pt idx="6">
                        <c:v>1606199.2011489868</c:v>
                      </c:pt>
                      <c:pt idx="7">
                        <c:v>1601866.3348846436</c:v>
                      </c:pt>
                      <c:pt idx="8">
                        <c:v>1607993.4879317284</c:v>
                      </c:pt>
                      <c:pt idx="9">
                        <c:v>1591581.0993270874</c:v>
                      </c:pt>
                      <c:pt idx="10">
                        <c:v>1556337.7503433228</c:v>
                      </c:pt>
                      <c:pt idx="11">
                        <c:v>1737930.2645874023</c:v>
                      </c:pt>
                      <c:pt idx="12">
                        <c:v>1895930.6431350708</c:v>
                      </c:pt>
                      <c:pt idx="13">
                        <c:v>2091356.1995773318</c:v>
                      </c:pt>
                      <c:pt idx="14">
                        <c:v>2252940.3730926514</c:v>
                      </c:pt>
                      <c:pt idx="15">
                        <c:v>2397875.5597305298</c:v>
                      </c:pt>
                      <c:pt idx="16">
                        <c:v>2418440.8660812378</c:v>
                      </c:pt>
                      <c:pt idx="17">
                        <c:v>2493607.1780586243</c:v>
                      </c:pt>
                      <c:pt idx="18">
                        <c:v>2612435.9189682007</c:v>
                      </c:pt>
                      <c:pt idx="19">
                        <c:v>2697395.4149780273</c:v>
                      </c:pt>
                      <c:pt idx="20">
                        <c:v>2680633.8671035767</c:v>
                      </c:pt>
                      <c:pt idx="21">
                        <c:v>2737960.656879425</c:v>
                      </c:pt>
                    </c:numCache>
                  </c:numRef>
                </c:val>
                <c:smooth val="0"/>
                <c:extLst xmlns:c15="http://schemas.microsoft.com/office/drawing/2012/chart">
                  <c:ext xmlns:c16="http://schemas.microsoft.com/office/drawing/2014/chart" uri="{C3380CC4-5D6E-409C-BE32-E72D297353CC}">
                    <c16:uniqueId val="{0000000E-F860-4B80-A501-F4991FC34668}"/>
                  </c:ext>
                </c:extLst>
              </c15:ser>
            </c15:filteredLineSeries>
            <c15:filteredLineSeries>
              <c15:ser>
                <c:idx val="19"/>
                <c:order val="17"/>
                <c:tx>
                  <c:strRef>
                    <c:extLst xmlns:c15="http://schemas.microsoft.com/office/drawing/2012/chart">
                      <c:ext xmlns:c15="http://schemas.microsoft.com/office/drawing/2012/chart" uri="{02D57815-91ED-43cb-92C2-25804820EDAC}">
                        <c15:formulaRef>
                          <c15:sqref>Fig_DATA_Cost_NoSCGHG!$A$21</c15:sqref>
                        </c15:formulaRef>
                      </c:ext>
                    </c:extLst>
                    <c:strCache>
                      <c:ptCount val="1"/>
                      <c:pt idx="0">
                        <c:v>13 High Carbon Price</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Fig_DATA_Cost_NoSCGHG!$B$21:$W$21</c15:sqref>
                        </c15:formulaRef>
                      </c:ext>
                    </c:extLst>
                    <c:numCache>
                      <c:formatCode>#,##0</c:formatCode>
                      <c:ptCount val="22"/>
                      <c:pt idx="0">
                        <c:v>1284454.2222118378</c:v>
                      </c:pt>
                      <c:pt idx="1">
                        <c:v>1341297.4243869781</c:v>
                      </c:pt>
                      <c:pt idx="2">
                        <c:v>1265888.5249557495</c:v>
                      </c:pt>
                      <c:pt idx="3">
                        <c:v>1357289.1771850586</c:v>
                      </c:pt>
                      <c:pt idx="4">
                        <c:v>1365890.8802032471</c:v>
                      </c:pt>
                      <c:pt idx="5">
                        <c:v>1373191.8025512695</c:v>
                      </c:pt>
                      <c:pt idx="6">
                        <c:v>1363818.6444243034</c:v>
                      </c:pt>
                      <c:pt idx="7">
                        <c:v>1416251.208366394</c:v>
                      </c:pt>
                      <c:pt idx="8">
                        <c:v>1441475.4938836098</c:v>
                      </c:pt>
                      <c:pt idx="9">
                        <c:v>1473348.5863265991</c:v>
                      </c:pt>
                      <c:pt idx="10">
                        <c:v>1424491.0305328369</c:v>
                      </c:pt>
                      <c:pt idx="11">
                        <c:v>1623208.7404785156</c:v>
                      </c:pt>
                      <c:pt idx="12">
                        <c:v>1674551.9195327759</c:v>
                      </c:pt>
                      <c:pt idx="13">
                        <c:v>1888035.455406189</c:v>
                      </c:pt>
                      <c:pt idx="14">
                        <c:v>2005413.175003052</c:v>
                      </c:pt>
                      <c:pt idx="15">
                        <c:v>2076871.1091270449</c:v>
                      </c:pt>
                      <c:pt idx="16">
                        <c:v>2263254.3234329224</c:v>
                      </c:pt>
                      <c:pt idx="17">
                        <c:v>2379723.9188499451</c:v>
                      </c:pt>
                      <c:pt idx="18">
                        <c:v>2427044.1516189575</c:v>
                      </c:pt>
                      <c:pt idx="19">
                        <c:v>2524957.9274749756</c:v>
                      </c:pt>
                      <c:pt idx="20">
                        <c:v>2565054.4849262238</c:v>
                      </c:pt>
                      <c:pt idx="21">
                        <c:v>2715994.089138031</c:v>
                      </c:pt>
                    </c:numCache>
                  </c:numRef>
                </c:val>
                <c:smooth val="0"/>
                <c:extLst xmlns:c15="http://schemas.microsoft.com/office/drawing/2012/chart">
                  <c:ext xmlns:c16="http://schemas.microsoft.com/office/drawing/2014/chart" uri="{C3380CC4-5D6E-409C-BE32-E72D297353CC}">
                    <c16:uniqueId val="{00000013-F860-4B80-A501-F4991FC34668}"/>
                  </c:ext>
                </c:extLst>
              </c15:ser>
            </c15:filteredLineSeries>
            <c15:filteredLineSeries>
              <c15:ser>
                <c:idx val="20"/>
                <c:order val="18"/>
                <c:tx>
                  <c:strRef>
                    <c:extLst xmlns:c15="http://schemas.microsoft.com/office/drawing/2012/chart">
                      <c:ext xmlns:c15="http://schemas.microsoft.com/office/drawing/2012/chart" uri="{02D57815-91ED-43cb-92C2-25804820EDAC}">
                        <c15:formulaRef>
                          <c15:sqref>Fig_DATA_Cost_NoSCGHG!$A$22</c15:sqref>
                        </c15:formulaRef>
                      </c:ext>
                    </c:extLst>
                    <c:strCache>
                      <c:ptCount val="1"/>
                      <c:pt idx="0">
                        <c:v>14 No H2 Fuel</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Fig_DATA_Cost_NoSCGHG!$B$22:$W$22</c15:sqref>
                        </c15:formulaRef>
                      </c:ext>
                    </c:extLst>
                    <c:numCache>
                      <c:formatCode>#,##0</c:formatCode>
                      <c:ptCount val="22"/>
                      <c:pt idx="0">
                        <c:v>1174458.4054698944</c:v>
                      </c:pt>
                      <c:pt idx="1">
                        <c:v>1282434.1460208893</c:v>
                      </c:pt>
                      <c:pt idx="2">
                        <c:v>1243979.826713562</c:v>
                      </c:pt>
                      <c:pt idx="3">
                        <c:v>1328665.4132385254</c:v>
                      </c:pt>
                      <c:pt idx="4">
                        <c:v>1429821.4471893311</c:v>
                      </c:pt>
                      <c:pt idx="5">
                        <c:v>1445234.320892334</c:v>
                      </c:pt>
                      <c:pt idx="6">
                        <c:v>1540901.1214024613</c:v>
                      </c:pt>
                      <c:pt idx="7">
                        <c:v>1572529.2140599298</c:v>
                      </c:pt>
                      <c:pt idx="8">
                        <c:v>1594120.646657537</c:v>
                      </c:pt>
                      <c:pt idx="9">
                        <c:v>1654676.951307358</c:v>
                      </c:pt>
                      <c:pt idx="10">
                        <c:v>1627256.5392262023</c:v>
                      </c:pt>
                      <c:pt idx="11">
                        <c:v>1812121.1938216465</c:v>
                      </c:pt>
                      <c:pt idx="12">
                        <c:v>1934205.8145574031</c:v>
                      </c:pt>
                      <c:pt idx="13">
                        <c:v>2123845.4095408143</c:v>
                      </c:pt>
                      <c:pt idx="14">
                        <c:v>2177658.4372490165</c:v>
                      </c:pt>
                      <c:pt idx="15">
                        <c:v>2362825.2064450062</c:v>
                      </c:pt>
                      <c:pt idx="16">
                        <c:v>2572663.7751735388</c:v>
                      </c:pt>
                      <c:pt idx="17">
                        <c:v>2753881.4386580815</c:v>
                      </c:pt>
                      <c:pt idx="18">
                        <c:v>2806582.7250918788</c:v>
                      </c:pt>
                      <c:pt idx="19">
                        <c:v>2968568.9404152804</c:v>
                      </c:pt>
                      <c:pt idx="20">
                        <c:v>3051864.0881983885</c:v>
                      </c:pt>
                      <c:pt idx="21">
                        <c:v>3245292.5195503235</c:v>
                      </c:pt>
                    </c:numCache>
                  </c:numRef>
                </c:val>
                <c:smooth val="0"/>
                <c:extLst xmlns:c15="http://schemas.microsoft.com/office/drawing/2012/chart">
                  <c:ext xmlns:c16="http://schemas.microsoft.com/office/drawing/2014/chart" uri="{C3380CC4-5D6E-409C-BE32-E72D297353CC}">
                    <c16:uniqueId val="{00000014-F860-4B80-A501-F4991FC34668}"/>
                  </c:ext>
                </c:extLst>
              </c15:ser>
            </c15:filteredLineSeries>
            <c15:filteredLineSeries>
              <c15:ser>
                <c:idx val="21"/>
                <c:order val="19"/>
                <c:tx>
                  <c:strRef>
                    <c:extLst xmlns:c15="http://schemas.microsoft.com/office/drawing/2012/chart">
                      <c:ext xmlns:c15="http://schemas.microsoft.com/office/drawing/2012/chart" uri="{02D57815-91ED-43cb-92C2-25804820EDAC}">
                        <c15:formulaRef>
                          <c15:sqref>Fig_DATA_Cost_NoSCGHG!$A$23</c15:sqref>
                        </c15:formulaRef>
                      </c:ext>
                    </c:extLst>
                    <c:strCache>
                      <c:ptCount val="1"/>
                      <c:pt idx="0">
                        <c:v>15 SCGHG in Dispatch</c:v>
                      </c:pt>
                    </c:strCache>
                  </c:strRef>
                </c:tx>
                <c:spPr>
                  <a:ln w="28575" cap="rnd">
                    <a:solidFill>
                      <a:schemeClr val="bg1">
                        <a:lumMod val="75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Fig_DATA_Cost_NoSCGHG!$B$23:$W$23</c15:sqref>
                        </c15:formulaRef>
                      </c:ext>
                    </c:extLst>
                    <c:numCache>
                      <c:formatCode>#,##0</c:formatCode>
                      <c:ptCount val="22"/>
                      <c:pt idx="0">
                        <c:v>1288104.5854930878</c:v>
                      </c:pt>
                      <c:pt idx="1">
                        <c:v>1380343.0595188141</c:v>
                      </c:pt>
                      <c:pt idx="2">
                        <c:v>1257291.6393661499</c:v>
                      </c:pt>
                      <c:pt idx="3">
                        <c:v>1340678.9291687012</c:v>
                      </c:pt>
                      <c:pt idx="4">
                        <c:v>1364948.8052825928</c:v>
                      </c:pt>
                      <c:pt idx="5">
                        <c:v>1370346.0594177246</c:v>
                      </c:pt>
                      <c:pt idx="6">
                        <c:v>1338641.5923233032</c:v>
                      </c:pt>
                      <c:pt idx="7">
                        <c:v>1352727.94090271</c:v>
                      </c:pt>
                      <c:pt idx="8">
                        <c:v>1406817.5175409317</c:v>
                      </c:pt>
                      <c:pt idx="9">
                        <c:v>1394985.9927062988</c:v>
                      </c:pt>
                      <c:pt idx="10">
                        <c:v>1361115.6173688173</c:v>
                      </c:pt>
                      <c:pt idx="11">
                        <c:v>1663846.1347045898</c:v>
                      </c:pt>
                      <c:pt idx="12">
                        <c:v>1911892.3223342896</c:v>
                      </c:pt>
                      <c:pt idx="13">
                        <c:v>2106178.1415939331</c:v>
                      </c:pt>
                      <c:pt idx="14">
                        <c:v>2235558.3123931885</c:v>
                      </c:pt>
                      <c:pt idx="15">
                        <c:v>2210331.6715164185</c:v>
                      </c:pt>
                      <c:pt idx="16">
                        <c:v>2383309.0190658569</c:v>
                      </c:pt>
                      <c:pt idx="17">
                        <c:v>2376101.6823310852</c:v>
                      </c:pt>
                      <c:pt idx="18">
                        <c:v>2405704.5691146851</c:v>
                      </c:pt>
                      <c:pt idx="19">
                        <c:v>2519857.8734741211</c:v>
                      </c:pt>
                      <c:pt idx="20">
                        <c:v>2597794.146156311</c:v>
                      </c:pt>
                      <c:pt idx="21">
                        <c:v>2631598.8221626282</c:v>
                      </c:pt>
                    </c:numCache>
                  </c:numRef>
                </c:val>
                <c:smooth val="0"/>
                <c:extLst xmlns:c15="http://schemas.microsoft.com/office/drawing/2012/chart">
                  <c:ext xmlns:c16="http://schemas.microsoft.com/office/drawing/2014/chart" uri="{C3380CC4-5D6E-409C-BE32-E72D297353CC}">
                    <c16:uniqueId val="{00000015-F860-4B80-A501-F4991FC34668}"/>
                  </c:ext>
                </c:extLst>
              </c15:ser>
            </c15:filteredLineSeries>
          </c:ext>
        </c:extLst>
      </c:lineChart>
      <c:catAx>
        <c:axId val="1140690568"/>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Year</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0691552"/>
        <c:crosses val="autoZero"/>
        <c:auto val="1"/>
        <c:lblAlgn val="ctr"/>
        <c:lblOffset val="100"/>
        <c:noMultiLvlLbl val="0"/>
      </c:catAx>
      <c:valAx>
        <c:axId val="1140691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Annual Portfolio Costs, No </a:t>
                </a:r>
                <a:r>
                  <a:rPr lang="en-US" sz="1400" b="0" i="0" u="none" strike="noStrike" baseline="0">
                    <a:effectLst/>
                  </a:rPr>
                  <a:t>SCGHG Costs</a:t>
                </a:r>
                <a:r>
                  <a:rPr lang="en-US" sz="1400"/>
                  <a:t> ($000)</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069056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0" i="0" u="none" strike="noStrike" baseline="0">
                <a:effectLst/>
              </a:rPr>
              <a:t>Figure 8.17: Annual Portfolio Costs – Other Interested Party Requested Sensitivities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Fig_DATA_Cost_NoSCGHG!$A$4</c:f>
              <c:strCache>
                <c:ptCount val="1"/>
                <c:pt idx="0">
                  <c:v>1 Reference</c:v>
                </c:pt>
              </c:strCache>
            </c:strRef>
          </c:tx>
          <c:spPr>
            <a:ln w="28575" cap="rnd">
              <a:solidFill>
                <a:schemeClr val="accent1"/>
              </a:solidFill>
              <a:prstDash val="sysDash"/>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Fig_DATA_Cost_NoSCGHG!$B$4:$W$4</c:f>
              <c:numCache>
                <c:formatCode>#,##0</c:formatCode>
                <c:ptCount val="22"/>
                <c:pt idx="0">
                  <c:v>1205997.1585826874</c:v>
                </c:pt>
                <c:pt idx="1">
                  <c:v>1325897.6203708649</c:v>
                </c:pt>
                <c:pt idx="2">
                  <c:v>1209971.1456222534</c:v>
                </c:pt>
                <c:pt idx="3">
                  <c:v>1266488.3457336426</c:v>
                </c:pt>
                <c:pt idx="4">
                  <c:v>1274957.8426971436</c:v>
                </c:pt>
                <c:pt idx="5">
                  <c:v>1298681.8577270508</c:v>
                </c:pt>
                <c:pt idx="6">
                  <c:v>1322226.7484207153</c:v>
                </c:pt>
                <c:pt idx="7">
                  <c:v>1346146.1868256964</c:v>
                </c:pt>
                <c:pt idx="8">
                  <c:v>1383069.4107041359</c:v>
                </c:pt>
                <c:pt idx="9">
                  <c:v>1385134.0251541138</c:v>
                </c:pt>
                <c:pt idx="10">
                  <c:v>1402005.0544509888</c:v>
                </c:pt>
                <c:pt idx="11">
                  <c:v>1591167.0892410278</c:v>
                </c:pt>
                <c:pt idx="12">
                  <c:v>1655611.0880889893</c:v>
                </c:pt>
                <c:pt idx="13">
                  <c:v>1855312.2738342285</c:v>
                </c:pt>
                <c:pt idx="14">
                  <c:v>2011610.0214996338</c:v>
                </c:pt>
                <c:pt idx="15">
                  <c:v>2133633.2529373169</c:v>
                </c:pt>
                <c:pt idx="16">
                  <c:v>2342603.8668441772</c:v>
                </c:pt>
                <c:pt idx="17">
                  <c:v>2390207.2591438293</c:v>
                </c:pt>
                <c:pt idx="18">
                  <c:v>2377186.243522644</c:v>
                </c:pt>
                <c:pt idx="19">
                  <c:v>2484178.3842506409</c:v>
                </c:pt>
                <c:pt idx="20">
                  <c:v>2516894.6481246948</c:v>
                </c:pt>
                <c:pt idx="21">
                  <c:v>2668253.5866355896</c:v>
                </c:pt>
              </c:numCache>
            </c:numRef>
          </c:val>
          <c:smooth val="0"/>
          <c:extLst>
            <c:ext xmlns:c16="http://schemas.microsoft.com/office/drawing/2014/chart" uri="{C3380CC4-5D6E-409C-BE32-E72D297353CC}">
              <c16:uniqueId val="{00000000-E768-40D0-914D-4A646BF5B713}"/>
            </c:ext>
          </c:extLst>
        </c:ser>
        <c:ser>
          <c:idx val="9"/>
          <c:order val="9"/>
          <c:tx>
            <c:strRef>
              <c:f>Fig_DATA_Cost_NoSCGHG!$A$13</c:f>
              <c:strCache>
                <c:ptCount val="1"/>
                <c:pt idx="0">
                  <c:v>10 Restricted Thermal</c:v>
                </c:pt>
              </c:strCache>
              <c:extLst xmlns:c15="http://schemas.microsoft.com/office/drawing/2012/chart"/>
            </c:strRef>
          </c:tx>
          <c:spPr>
            <a:ln w="28575" cap="rnd">
              <a:solidFill>
                <a:schemeClr val="accent4">
                  <a:lumMod val="50000"/>
                </a:schemeClr>
              </a:solidFill>
              <a:prstDash val="lgDash"/>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Fig_DATA_Cost_NoSCGHG!$B$13:$W$13</c:f>
              <c:numCache>
                <c:formatCode>#,##0</c:formatCode>
                <c:ptCount val="22"/>
                <c:pt idx="0">
                  <c:v>1194892.1538829803</c:v>
                </c:pt>
                <c:pt idx="1">
                  <c:v>1266991.7086734772</c:v>
                </c:pt>
                <c:pt idx="2">
                  <c:v>1205997.3861312866</c:v>
                </c:pt>
                <c:pt idx="3">
                  <c:v>1382061.3536682129</c:v>
                </c:pt>
                <c:pt idx="4">
                  <c:v>1462864.7035980225</c:v>
                </c:pt>
                <c:pt idx="5">
                  <c:v>1592531.9563293457</c:v>
                </c:pt>
                <c:pt idx="6">
                  <c:v>1606199.2011489868</c:v>
                </c:pt>
                <c:pt idx="7">
                  <c:v>1601866.3348846436</c:v>
                </c:pt>
                <c:pt idx="8">
                  <c:v>1607993.4879317284</c:v>
                </c:pt>
                <c:pt idx="9">
                  <c:v>1591581.0993270874</c:v>
                </c:pt>
                <c:pt idx="10">
                  <c:v>1556337.7503433228</c:v>
                </c:pt>
                <c:pt idx="11">
                  <c:v>1737930.2645874023</c:v>
                </c:pt>
                <c:pt idx="12">
                  <c:v>1895930.6431350708</c:v>
                </c:pt>
                <c:pt idx="13">
                  <c:v>2091356.1995773318</c:v>
                </c:pt>
                <c:pt idx="14">
                  <c:v>2252940.3730926514</c:v>
                </c:pt>
                <c:pt idx="15">
                  <c:v>2397875.5597305298</c:v>
                </c:pt>
                <c:pt idx="16">
                  <c:v>2418440.8660812378</c:v>
                </c:pt>
                <c:pt idx="17">
                  <c:v>2493607.1780586243</c:v>
                </c:pt>
                <c:pt idx="18">
                  <c:v>2612435.9189682007</c:v>
                </c:pt>
                <c:pt idx="19">
                  <c:v>2697395.4149780273</c:v>
                </c:pt>
                <c:pt idx="20">
                  <c:v>2680633.8671035767</c:v>
                </c:pt>
                <c:pt idx="21">
                  <c:v>2737960.656879425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E768-40D0-914D-4A646BF5B713}"/>
            </c:ext>
          </c:extLst>
        </c:ser>
        <c:ser>
          <c:idx val="19"/>
          <c:order val="17"/>
          <c:tx>
            <c:strRef>
              <c:f>Fig_DATA_Cost_NoSCGHG!$A$21</c:f>
              <c:strCache>
                <c:ptCount val="1"/>
                <c:pt idx="0">
                  <c:v>13 High Carbon Price</c:v>
                </c:pt>
              </c:strCache>
              <c:extLst xmlns:c15="http://schemas.microsoft.com/office/drawing/2012/chart"/>
            </c:strRef>
          </c:tx>
          <c:spPr>
            <a:ln w="28575" cap="rnd">
              <a:solidFill>
                <a:schemeClr val="accent2">
                  <a:lumMod val="80000"/>
                </a:schemeClr>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Fig_DATA_Cost_NoSCGHG!$B$21:$W$21</c:f>
              <c:numCache>
                <c:formatCode>#,##0</c:formatCode>
                <c:ptCount val="22"/>
                <c:pt idx="0">
                  <c:v>1284454.2222118378</c:v>
                </c:pt>
                <c:pt idx="1">
                  <c:v>1341297.4243869781</c:v>
                </c:pt>
                <c:pt idx="2">
                  <c:v>1265888.5249557495</c:v>
                </c:pt>
                <c:pt idx="3">
                  <c:v>1357289.1771850586</c:v>
                </c:pt>
                <c:pt idx="4">
                  <c:v>1365890.8802032471</c:v>
                </c:pt>
                <c:pt idx="5">
                  <c:v>1373191.8025512695</c:v>
                </c:pt>
                <c:pt idx="6">
                  <c:v>1363818.6444243034</c:v>
                </c:pt>
                <c:pt idx="7">
                  <c:v>1416251.208366394</c:v>
                </c:pt>
                <c:pt idx="8">
                  <c:v>1441475.4938836098</c:v>
                </c:pt>
                <c:pt idx="9">
                  <c:v>1473348.5863265991</c:v>
                </c:pt>
                <c:pt idx="10">
                  <c:v>1424491.0305328369</c:v>
                </c:pt>
                <c:pt idx="11">
                  <c:v>1623208.7404785156</c:v>
                </c:pt>
                <c:pt idx="12">
                  <c:v>1674551.9195327759</c:v>
                </c:pt>
                <c:pt idx="13">
                  <c:v>1888035.455406189</c:v>
                </c:pt>
                <c:pt idx="14">
                  <c:v>2005413.175003052</c:v>
                </c:pt>
                <c:pt idx="15">
                  <c:v>2076871.1091270449</c:v>
                </c:pt>
                <c:pt idx="16">
                  <c:v>2263254.3234329224</c:v>
                </c:pt>
                <c:pt idx="17">
                  <c:v>2379723.9188499451</c:v>
                </c:pt>
                <c:pt idx="18">
                  <c:v>2427044.1516189575</c:v>
                </c:pt>
                <c:pt idx="19">
                  <c:v>2524957.9274749756</c:v>
                </c:pt>
                <c:pt idx="20">
                  <c:v>2565054.4849262238</c:v>
                </c:pt>
                <c:pt idx="21">
                  <c:v>2715994.089138031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E768-40D0-914D-4A646BF5B713}"/>
            </c:ext>
          </c:extLst>
        </c:ser>
        <c:ser>
          <c:idx val="20"/>
          <c:order val="18"/>
          <c:tx>
            <c:strRef>
              <c:f>Fig_DATA_Cost_NoSCGHG!$A$22</c:f>
              <c:strCache>
                <c:ptCount val="1"/>
                <c:pt idx="0">
                  <c:v>14 No H2 Fuel</c:v>
                </c:pt>
              </c:strCache>
              <c:extLst xmlns:c15="http://schemas.microsoft.com/office/drawing/2012/chart"/>
            </c:strRef>
          </c:tx>
          <c:spPr>
            <a:ln w="28575" cap="rnd">
              <a:solidFill>
                <a:schemeClr val="accent6">
                  <a:lumMod val="50000"/>
                </a:schemeClr>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Fig_DATA_Cost_NoSCGHG!$B$22:$W$22</c:f>
              <c:numCache>
                <c:formatCode>#,##0</c:formatCode>
                <c:ptCount val="22"/>
                <c:pt idx="0">
                  <c:v>1174458.4054698944</c:v>
                </c:pt>
                <c:pt idx="1">
                  <c:v>1282434.1460208893</c:v>
                </c:pt>
                <c:pt idx="2">
                  <c:v>1243979.826713562</c:v>
                </c:pt>
                <c:pt idx="3">
                  <c:v>1328665.4132385254</c:v>
                </c:pt>
                <c:pt idx="4">
                  <c:v>1429821.4471893311</c:v>
                </c:pt>
                <c:pt idx="5">
                  <c:v>1445234.320892334</c:v>
                </c:pt>
                <c:pt idx="6">
                  <c:v>1540901.1214024613</c:v>
                </c:pt>
                <c:pt idx="7">
                  <c:v>1572529.2140599298</c:v>
                </c:pt>
                <c:pt idx="8">
                  <c:v>1594120.646657537</c:v>
                </c:pt>
                <c:pt idx="9">
                  <c:v>1654676.951307358</c:v>
                </c:pt>
                <c:pt idx="10">
                  <c:v>1627256.5392262023</c:v>
                </c:pt>
                <c:pt idx="11">
                  <c:v>1812121.1938216465</c:v>
                </c:pt>
                <c:pt idx="12">
                  <c:v>1934205.8145574031</c:v>
                </c:pt>
                <c:pt idx="13">
                  <c:v>2123845.4095408143</c:v>
                </c:pt>
                <c:pt idx="14">
                  <c:v>2177658.4372490165</c:v>
                </c:pt>
                <c:pt idx="15">
                  <c:v>2362825.2064450062</c:v>
                </c:pt>
                <c:pt idx="16">
                  <c:v>2572663.7751735388</c:v>
                </c:pt>
                <c:pt idx="17">
                  <c:v>2753881.4386580815</c:v>
                </c:pt>
                <c:pt idx="18">
                  <c:v>2806582.7250918788</c:v>
                </c:pt>
                <c:pt idx="19">
                  <c:v>2968568.9404152804</c:v>
                </c:pt>
                <c:pt idx="20">
                  <c:v>3051864.0881983885</c:v>
                </c:pt>
                <c:pt idx="21">
                  <c:v>3245292.5195503235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E768-40D0-914D-4A646BF5B713}"/>
            </c:ext>
          </c:extLst>
        </c:ser>
        <c:ser>
          <c:idx val="21"/>
          <c:order val="19"/>
          <c:tx>
            <c:strRef>
              <c:f>Fig_DATA_Cost_NoSCGHG!$A$23</c:f>
              <c:strCache>
                <c:ptCount val="1"/>
                <c:pt idx="0">
                  <c:v>15 SCGHG in Dispatch</c:v>
                </c:pt>
              </c:strCache>
              <c:extLst xmlns:c15="http://schemas.microsoft.com/office/drawing/2012/chart"/>
            </c:strRef>
          </c:tx>
          <c:spPr>
            <a:ln w="28575" cap="rnd">
              <a:solidFill>
                <a:schemeClr val="bg1">
                  <a:lumMod val="75000"/>
                </a:schemeClr>
              </a:solidFill>
              <a:prstDash val="lgDash"/>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Fig_DATA_Cost_NoSCGHG!$B$23:$W$23</c:f>
              <c:numCache>
                <c:formatCode>#,##0</c:formatCode>
                <c:ptCount val="22"/>
                <c:pt idx="0">
                  <c:v>1288104.5854930878</c:v>
                </c:pt>
                <c:pt idx="1">
                  <c:v>1380343.0595188141</c:v>
                </c:pt>
                <c:pt idx="2">
                  <c:v>1257291.6393661499</c:v>
                </c:pt>
                <c:pt idx="3">
                  <c:v>1340678.9291687012</c:v>
                </c:pt>
                <c:pt idx="4">
                  <c:v>1364948.8052825928</c:v>
                </c:pt>
                <c:pt idx="5">
                  <c:v>1370346.0594177246</c:v>
                </c:pt>
                <c:pt idx="6">
                  <c:v>1338641.5923233032</c:v>
                </c:pt>
                <c:pt idx="7">
                  <c:v>1352727.94090271</c:v>
                </c:pt>
                <c:pt idx="8">
                  <c:v>1406817.5175409317</c:v>
                </c:pt>
                <c:pt idx="9">
                  <c:v>1394985.9927062988</c:v>
                </c:pt>
                <c:pt idx="10">
                  <c:v>1361115.6173688173</c:v>
                </c:pt>
                <c:pt idx="11">
                  <c:v>1663846.1347045898</c:v>
                </c:pt>
                <c:pt idx="12">
                  <c:v>1911892.3223342896</c:v>
                </c:pt>
                <c:pt idx="13">
                  <c:v>2106178.1415939331</c:v>
                </c:pt>
                <c:pt idx="14">
                  <c:v>2235558.3123931885</c:v>
                </c:pt>
                <c:pt idx="15">
                  <c:v>2210331.6715164185</c:v>
                </c:pt>
                <c:pt idx="16">
                  <c:v>2383309.0190658569</c:v>
                </c:pt>
                <c:pt idx="17">
                  <c:v>2376101.6823310852</c:v>
                </c:pt>
                <c:pt idx="18">
                  <c:v>2405704.5691146851</c:v>
                </c:pt>
                <c:pt idx="19">
                  <c:v>2519857.8734741211</c:v>
                </c:pt>
                <c:pt idx="20">
                  <c:v>2597794.146156311</c:v>
                </c:pt>
                <c:pt idx="21">
                  <c:v>2631598.8221626282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E768-40D0-914D-4A646BF5B713}"/>
            </c:ext>
          </c:extLst>
        </c:ser>
        <c:dLbls>
          <c:showLegendKey val="0"/>
          <c:showVal val="0"/>
          <c:showCatName val="0"/>
          <c:showSerName val="0"/>
          <c:showPercent val="0"/>
          <c:showBubbleSize val="0"/>
        </c:dLbls>
        <c:smooth val="0"/>
        <c:axId val="1140690568"/>
        <c:axId val="1140691552"/>
        <c:extLst>
          <c:ext xmlns:c15="http://schemas.microsoft.com/office/drawing/2012/chart" uri="{02D57815-91ED-43cb-92C2-25804820EDAC}">
            <c15:filteredLineSeries>
              <c15:ser>
                <c:idx val="1"/>
                <c:order val="1"/>
                <c:tx>
                  <c:strRef>
                    <c:extLst>
                      <c:ext uri="{02D57815-91ED-43cb-92C2-25804820EDAC}">
                        <c15:formulaRef>
                          <c15:sqref>Fig_DATA_Cost_NoSCGHG!$A$5</c15:sqref>
                        </c15:formulaRef>
                      </c:ext>
                    </c:extLst>
                    <c:strCache>
                      <c:ptCount val="1"/>
                      <c:pt idx="0">
                        <c:v>2 DSM Bundle 10</c:v>
                      </c:pt>
                    </c:strCache>
                  </c:strRef>
                </c:tx>
                <c:spPr>
                  <a:ln w="28575" cap="rnd">
                    <a:solidFill>
                      <a:schemeClr val="bg2">
                        <a:lumMod val="50000"/>
                      </a:schemeClr>
                    </a:solidFill>
                    <a:prstDash val="lgDash"/>
                    <a:round/>
                  </a:ln>
                  <a:effectLst/>
                </c:spPr>
                <c:marker>
                  <c:symbol val="none"/>
                </c:marker>
                <c:cat>
                  <c:numRef>
                    <c:extLst>
                      <c:ex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c:ext uri="{02D57815-91ED-43cb-92C2-25804820EDAC}">
                        <c15:formulaRef>
                          <c15:sqref>Fig_DATA_Cost_NoSCGHG!$B$5:$W$5</c15:sqref>
                        </c15:formulaRef>
                      </c:ext>
                    </c:extLst>
                    <c:numCache>
                      <c:formatCode>#,##0</c:formatCode>
                      <c:ptCount val="22"/>
                      <c:pt idx="0">
                        <c:v>1267881.542432785</c:v>
                      </c:pt>
                      <c:pt idx="1">
                        <c:v>1371195.2534885406</c:v>
                      </c:pt>
                      <c:pt idx="2">
                        <c:v>1282183.4912033081</c:v>
                      </c:pt>
                      <c:pt idx="3">
                        <c:v>1374775.2738342285</c:v>
                      </c:pt>
                      <c:pt idx="4">
                        <c:v>1432879.2012786865</c:v>
                      </c:pt>
                      <c:pt idx="5">
                        <c:v>1449760.3448181152</c:v>
                      </c:pt>
                      <c:pt idx="6">
                        <c:v>1495569.8547954401</c:v>
                      </c:pt>
                      <c:pt idx="7">
                        <c:v>1523520.2521329371</c:v>
                      </c:pt>
                      <c:pt idx="8">
                        <c:v>1543411.5720825195</c:v>
                      </c:pt>
                      <c:pt idx="9">
                        <c:v>1583579.9443283081</c:v>
                      </c:pt>
                      <c:pt idx="10">
                        <c:v>1463388.3531265259</c:v>
                      </c:pt>
                      <c:pt idx="11">
                        <c:v>1594273.484588623</c:v>
                      </c:pt>
                      <c:pt idx="12">
                        <c:v>1758923.2599563599</c:v>
                      </c:pt>
                      <c:pt idx="13">
                        <c:v>1941519.5167160034</c:v>
                      </c:pt>
                      <c:pt idx="14">
                        <c:v>1990772.5969696045</c:v>
                      </c:pt>
                      <c:pt idx="15">
                        <c:v>2164537.2065811157</c:v>
                      </c:pt>
                      <c:pt idx="16">
                        <c:v>2306232.5606613159</c:v>
                      </c:pt>
                      <c:pt idx="17">
                        <c:v>2350187.6522407532</c:v>
                      </c:pt>
                      <c:pt idx="18">
                        <c:v>2387145.6095199585</c:v>
                      </c:pt>
                      <c:pt idx="19">
                        <c:v>2543682.0184326172</c:v>
                      </c:pt>
                      <c:pt idx="20">
                        <c:v>2578970.4990615845</c:v>
                      </c:pt>
                      <c:pt idx="21">
                        <c:v>2637214.8778266907</c:v>
                      </c:pt>
                    </c:numCache>
                  </c:numRef>
                </c:val>
                <c:smooth val="0"/>
                <c:extLst>
                  <c:ext xmlns:c16="http://schemas.microsoft.com/office/drawing/2014/chart" uri="{C3380CC4-5D6E-409C-BE32-E72D297353CC}">
                    <c16:uniqueId val="{00000008-E768-40D0-914D-4A646BF5B71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Fig_DATA_Cost_NoSCGHG!$A$6</c15:sqref>
                        </c15:formulaRef>
                      </c:ext>
                    </c:extLst>
                    <c:strCache>
                      <c:ptCount val="1"/>
                      <c:pt idx="0">
                        <c:v>3 DSM Bundle 7</c:v>
                      </c:pt>
                    </c:strCache>
                  </c:strRef>
                </c:tx>
                <c:spPr>
                  <a:ln w="28575" cap="rnd">
                    <a:solidFill>
                      <a:schemeClr val="accent4">
                        <a:lumMod val="40000"/>
                        <a:lumOff val="60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Fig_DATA_Cost_NoSCGHG!$B$6:$W$6</c15:sqref>
                        </c15:formulaRef>
                      </c:ext>
                    </c:extLst>
                    <c:numCache>
                      <c:formatCode>#,##0</c:formatCode>
                      <c:ptCount val="22"/>
                      <c:pt idx="0">
                        <c:v>1254402.9914989471</c:v>
                      </c:pt>
                      <c:pt idx="1">
                        <c:v>1336131.9766178131</c:v>
                      </c:pt>
                      <c:pt idx="2">
                        <c:v>1267633.5766983032</c:v>
                      </c:pt>
                      <c:pt idx="3">
                        <c:v>1334353.9225234985</c:v>
                      </c:pt>
                      <c:pt idx="4">
                        <c:v>1357746.850112915</c:v>
                      </c:pt>
                      <c:pt idx="5">
                        <c:v>1383702.7932128906</c:v>
                      </c:pt>
                      <c:pt idx="6">
                        <c:v>1380106.5967209083</c:v>
                      </c:pt>
                      <c:pt idx="7">
                        <c:v>1427506.724029541</c:v>
                      </c:pt>
                      <c:pt idx="8">
                        <c:v>1453833.1195755005</c:v>
                      </c:pt>
                      <c:pt idx="9">
                        <c:v>1499888.673576355</c:v>
                      </c:pt>
                      <c:pt idx="10">
                        <c:v>1410377.4728469849</c:v>
                      </c:pt>
                      <c:pt idx="11">
                        <c:v>1603939.9506225586</c:v>
                      </c:pt>
                      <c:pt idx="12">
                        <c:v>1699199.9880142212</c:v>
                      </c:pt>
                      <c:pt idx="13">
                        <c:v>1845521.2388839722</c:v>
                      </c:pt>
                      <c:pt idx="14">
                        <c:v>2013102.0749969482</c:v>
                      </c:pt>
                      <c:pt idx="15">
                        <c:v>2059395.9777603147</c:v>
                      </c:pt>
                      <c:pt idx="16">
                        <c:v>2195961.7935714722</c:v>
                      </c:pt>
                      <c:pt idx="17">
                        <c:v>2317068.5468940735</c:v>
                      </c:pt>
                      <c:pt idx="18">
                        <c:v>2339773.4723129272</c:v>
                      </c:pt>
                      <c:pt idx="19">
                        <c:v>2497266.2279052734</c:v>
                      </c:pt>
                      <c:pt idx="20">
                        <c:v>2502595.8550186157</c:v>
                      </c:pt>
                      <c:pt idx="21">
                        <c:v>2591230.9666938782</c:v>
                      </c:pt>
                    </c:numCache>
                  </c:numRef>
                </c:val>
                <c:smooth val="0"/>
                <c:extLst xmlns:c15="http://schemas.microsoft.com/office/drawing/2012/chart">
                  <c:ext xmlns:c16="http://schemas.microsoft.com/office/drawing/2014/chart" uri="{C3380CC4-5D6E-409C-BE32-E72D297353CC}">
                    <c16:uniqueId val="{00000009-E768-40D0-914D-4A646BF5B71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Fig_DATA_Cost_NoSCGHG!$A$7</c15:sqref>
                        </c15:formulaRef>
                      </c:ext>
                    </c:extLst>
                    <c:strCache>
                      <c:ptCount val="1"/>
                      <c:pt idx="0">
                        <c:v>4 DER Solar</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Fig_DATA_Cost_NoSCGHG!$B$7:$W$7</c15:sqref>
                        </c15:formulaRef>
                      </c:ext>
                    </c:extLst>
                    <c:numCache>
                      <c:formatCode>#,##0</c:formatCode>
                      <c:ptCount val="22"/>
                      <c:pt idx="0">
                        <c:v>1235954.0048809052</c:v>
                      </c:pt>
                      <c:pt idx="1">
                        <c:v>1298104.657705307</c:v>
                      </c:pt>
                      <c:pt idx="2">
                        <c:v>1237659.1605377197</c:v>
                      </c:pt>
                      <c:pt idx="3">
                        <c:v>1290476.102142334</c:v>
                      </c:pt>
                      <c:pt idx="4">
                        <c:v>1329920.8007049561</c:v>
                      </c:pt>
                      <c:pt idx="5">
                        <c:v>1345009.0948028564</c:v>
                      </c:pt>
                      <c:pt idx="6">
                        <c:v>1339777.1039969854</c:v>
                      </c:pt>
                      <c:pt idx="7">
                        <c:v>1401917.3834133726</c:v>
                      </c:pt>
                      <c:pt idx="8">
                        <c:v>1453833.8649101257</c:v>
                      </c:pt>
                      <c:pt idx="9">
                        <c:v>1488274.260383606</c:v>
                      </c:pt>
                      <c:pt idx="10">
                        <c:v>1473258.1670074463</c:v>
                      </c:pt>
                      <c:pt idx="11">
                        <c:v>1654565.1865005493</c:v>
                      </c:pt>
                      <c:pt idx="12">
                        <c:v>1743619.3696899414</c:v>
                      </c:pt>
                      <c:pt idx="13">
                        <c:v>1944036.8357925415</c:v>
                      </c:pt>
                      <c:pt idx="14">
                        <c:v>2025778.6188812256</c:v>
                      </c:pt>
                      <c:pt idx="15">
                        <c:v>2102168.041721344</c:v>
                      </c:pt>
                      <c:pt idx="16">
                        <c:v>2252975.1311721802</c:v>
                      </c:pt>
                      <c:pt idx="17">
                        <c:v>2365057.0488052368</c:v>
                      </c:pt>
                      <c:pt idx="18">
                        <c:v>2460304.9337921143</c:v>
                      </c:pt>
                      <c:pt idx="19">
                        <c:v>2582916.3288421631</c:v>
                      </c:pt>
                      <c:pt idx="20">
                        <c:v>2669977.2723140717</c:v>
                      </c:pt>
                      <c:pt idx="21">
                        <c:v>2739587.9293365479</c:v>
                      </c:pt>
                    </c:numCache>
                  </c:numRef>
                </c:val>
                <c:smooth val="0"/>
                <c:extLst xmlns:c15="http://schemas.microsoft.com/office/drawing/2012/chart">
                  <c:ext xmlns:c16="http://schemas.microsoft.com/office/drawing/2014/chart" uri="{C3380CC4-5D6E-409C-BE32-E72D297353CC}">
                    <c16:uniqueId val="{0000000A-E768-40D0-914D-4A646BF5B71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Fig_DATA_Cost_NoSCGHG!$A$8</c15:sqref>
                        </c15:formulaRef>
                      </c:ext>
                    </c:extLst>
                    <c:strCache>
                      <c:ptCount val="1"/>
                      <c:pt idx="0">
                        <c:v>5 DER Batteries</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Fig_DATA_Cost_NoSCGHG!$B$8:$W$8</c15:sqref>
                        </c15:formulaRef>
                      </c:ext>
                    </c:extLst>
                    <c:numCache>
                      <c:formatCode>#,##0</c:formatCode>
                      <c:ptCount val="22"/>
                      <c:pt idx="0">
                        <c:v>1159075.642408371</c:v>
                      </c:pt>
                      <c:pt idx="1">
                        <c:v>1232930.8928623199</c:v>
                      </c:pt>
                      <c:pt idx="2">
                        <c:v>1158745.6499862671</c:v>
                      </c:pt>
                      <c:pt idx="3">
                        <c:v>1248385.550567627</c:v>
                      </c:pt>
                      <c:pt idx="4">
                        <c:v>1299058.1035003662</c:v>
                      </c:pt>
                      <c:pt idx="5">
                        <c:v>1331865.0488586426</c:v>
                      </c:pt>
                      <c:pt idx="6">
                        <c:v>1336524.4963077891</c:v>
                      </c:pt>
                      <c:pt idx="7">
                        <c:v>1392106.4371883771</c:v>
                      </c:pt>
                      <c:pt idx="8">
                        <c:v>1408766.7110600122</c:v>
                      </c:pt>
                      <c:pt idx="9">
                        <c:v>1426461.1508215987</c:v>
                      </c:pt>
                      <c:pt idx="10">
                        <c:v>1412147.6211151236</c:v>
                      </c:pt>
                      <c:pt idx="11">
                        <c:v>1608322.5157775879</c:v>
                      </c:pt>
                      <c:pt idx="12">
                        <c:v>1659269.7827835083</c:v>
                      </c:pt>
                      <c:pt idx="13">
                        <c:v>1890253.2363815308</c:v>
                      </c:pt>
                      <c:pt idx="14">
                        <c:v>1973188.6465301514</c:v>
                      </c:pt>
                      <c:pt idx="15">
                        <c:v>2083768.665687561</c:v>
                      </c:pt>
                      <c:pt idx="16">
                        <c:v>2269744.9190597534</c:v>
                      </c:pt>
                      <c:pt idx="17">
                        <c:v>2397702.0094184875</c:v>
                      </c:pt>
                      <c:pt idx="18">
                        <c:v>2374584.8374252319</c:v>
                      </c:pt>
                      <c:pt idx="19">
                        <c:v>2455632.6072387695</c:v>
                      </c:pt>
                      <c:pt idx="20">
                        <c:v>2434255.0989151001</c:v>
                      </c:pt>
                      <c:pt idx="21">
                        <c:v>2612380.7053413391</c:v>
                      </c:pt>
                    </c:numCache>
                  </c:numRef>
                </c:val>
                <c:smooth val="0"/>
                <c:extLst xmlns:c15="http://schemas.microsoft.com/office/drawing/2012/chart">
                  <c:ext xmlns:c16="http://schemas.microsoft.com/office/drawing/2014/chart" uri="{C3380CC4-5D6E-409C-BE32-E72D297353CC}">
                    <c16:uniqueId val="{0000000B-E768-40D0-914D-4A646BF5B71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Fig_DATA_Cost_NoSCGHG!$A$9</c15:sqref>
                        </c15:formulaRef>
                      </c:ext>
                    </c:extLst>
                    <c:strCache>
                      <c:ptCount val="1"/>
                      <c:pt idx="0">
                        <c:v>6 MT Overbuild, PHES + All East Wind</c:v>
                      </c:pt>
                    </c:strCache>
                  </c:strRef>
                </c:tx>
                <c:spPr>
                  <a:ln w="28575" cap="rnd">
                    <a:solidFill>
                      <a:schemeClr val="tx2"/>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Fig_DATA_Cost_NoSCGHG!$B$9:$W$9</c15:sqref>
                        </c15:formulaRef>
                      </c:ext>
                    </c:extLst>
                    <c:numCache>
                      <c:formatCode>#,##0</c:formatCode>
                      <c:ptCount val="22"/>
                      <c:pt idx="0">
                        <c:v>1159943.6712169647</c:v>
                      </c:pt>
                      <c:pt idx="1">
                        <c:v>1238011.2004795074</c:v>
                      </c:pt>
                      <c:pt idx="2">
                        <c:v>1255331.0302047729</c:v>
                      </c:pt>
                      <c:pt idx="3">
                        <c:v>1278778.819732666</c:v>
                      </c:pt>
                      <c:pt idx="4">
                        <c:v>1304286.4244842529</c:v>
                      </c:pt>
                      <c:pt idx="5">
                        <c:v>1338307.2417907715</c:v>
                      </c:pt>
                      <c:pt idx="6">
                        <c:v>1321141.5247602107</c:v>
                      </c:pt>
                      <c:pt idx="7">
                        <c:v>1355458.6940267684</c:v>
                      </c:pt>
                      <c:pt idx="8">
                        <c:v>1396728.7701729066</c:v>
                      </c:pt>
                      <c:pt idx="9">
                        <c:v>1418515.8432846069</c:v>
                      </c:pt>
                      <c:pt idx="10">
                        <c:v>1418970.1933670044</c:v>
                      </c:pt>
                      <c:pt idx="11">
                        <c:v>1655274.813293457</c:v>
                      </c:pt>
                      <c:pt idx="12">
                        <c:v>1728166.1027297974</c:v>
                      </c:pt>
                      <c:pt idx="13">
                        <c:v>2010574.10912323</c:v>
                      </c:pt>
                      <c:pt idx="14">
                        <c:v>2096243.6207427979</c:v>
                      </c:pt>
                      <c:pt idx="15">
                        <c:v>2167767.3606643677</c:v>
                      </c:pt>
                      <c:pt idx="16">
                        <c:v>2369698.9631271362</c:v>
                      </c:pt>
                      <c:pt idx="17">
                        <c:v>2418701.473285675</c:v>
                      </c:pt>
                      <c:pt idx="18">
                        <c:v>2351294.7815170288</c:v>
                      </c:pt>
                      <c:pt idx="19">
                        <c:v>2487647.9867553711</c:v>
                      </c:pt>
                      <c:pt idx="20">
                        <c:v>2574436.6818008423</c:v>
                      </c:pt>
                      <c:pt idx="21">
                        <c:v>2684185.3763618469</c:v>
                      </c:pt>
                    </c:numCache>
                  </c:numRef>
                </c:val>
                <c:smooth val="0"/>
                <c:extLst xmlns:c15="http://schemas.microsoft.com/office/drawing/2012/chart">
                  <c:ext xmlns:c16="http://schemas.microsoft.com/office/drawing/2014/chart" uri="{C3380CC4-5D6E-409C-BE32-E72D297353CC}">
                    <c16:uniqueId val="{0000000C-E768-40D0-914D-4A646BF5B71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Fig_DATA_Cost_NoSCGHG!$A$10</c15:sqref>
                        </c15:formulaRef>
                      </c:ext>
                    </c:extLst>
                    <c:strCache>
                      <c:ptCount val="1"/>
                      <c:pt idx="0">
                        <c:v>7 MT Overbuild, PHES + East, Central Wind</c:v>
                      </c:pt>
                    </c:strCache>
                  </c:strRef>
                </c:tx>
                <c:spPr>
                  <a:ln w="28575" cap="rnd">
                    <a:solidFill>
                      <a:schemeClr val="tx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Fig_DATA_Cost_NoSCGHG!$B$10:$W$10</c15:sqref>
                        </c15:formulaRef>
                      </c:ext>
                    </c:extLst>
                    <c:numCache>
                      <c:formatCode>#,##0</c:formatCode>
                      <c:ptCount val="22"/>
                      <c:pt idx="0">
                        <c:v>1231913.2667675018</c:v>
                      </c:pt>
                      <c:pt idx="1">
                        <c:v>1283164.5442905426</c:v>
                      </c:pt>
                      <c:pt idx="2">
                        <c:v>1306368.4569625854</c:v>
                      </c:pt>
                      <c:pt idx="3">
                        <c:v>1364959.4442443848</c:v>
                      </c:pt>
                      <c:pt idx="4">
                        <c:v>1394858.3312530518</c:v>
                      </c:pt>
                      <c:pt idx="5">
                        <c:v>1386468.3836364746</c:v>
                      </c:pt>
                      <c:pt idx="6">
                        <c:v>1388486.4996035465</c:v>
                      </c:pt>
                      <c:pt idx="7">
                        <c:v>1431350.9346694946</c:v>
                      </c:pt>
                      <c:pt idx="8">
                        <c:v>1455304.7233161926</c:v>
                      </c:pt>
                      <c:pt idx="9">
                        <c:v>1511731.9663391113</c:v>
                      </c:pt>
                      <c:pt idx="10">
                        <c:v>1489701.3306350708</c:v>
                      </c:pt>
                      <c:pt idx="11">
                        <c:v>1637628.7147827148</c:v>
                      </c:pt>
                      <c:pt idx="12">
                        <c:v>1845254.9562454224</c:v>
                      </c:pt>
                      <c:pt idx="13">
                        <c:v>1996326.3192062378</c:v>
                      </c:pt>
                      <c:pt idx="14">
                        <c:v>2035304.3079681394</c:v>
                      </c:pt>
                      <c:pt idx="15">
                        <c:v>2121723.2917251587</c:v>
                      </c:pt>
                      <c:pt idx="16">
                        <c:v>2317118.771446228</c:v>
                      </c:pt>
                      <c:pt idx="17">
                        <c:v>2388671.5128364563</c:v>
                      </c:pt>
                      <c:pt idx="18">
                        <c:v>2423099.8967514038</c:v>
                      </c:pt>
                      <c:pt idx="19">
                        <c:v>2526653.6286010742</c:v>
                      </c:pt>
                      <c:pt idx="20">
                        <c:v>2527964.243812561</c:v>
                      </c:pt>
                      <c:pt idx="21">
                        <c:v>2640306.2249946594</c:v>
                      </c:pt>
                    </c:numCache>
                  </c:numRef>
                </c:val>
                <c:smooth val="0"/>
                <c:extLst xmlns:c15="http://schemas.microsoft.com/office/drawing/2012/chart">
                  <c:ext xmlns:c16="http://schemas.microsoft.com/office/drawing/2014/chart" uri="{C3380CC4-5D6E-409C-BE32-E72D297353CC}">
                    <c16:uniqueId val="{0000000D-E768-40D0-914D-4A646BF5B71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Fig_DATA_Cost_NoSCGHG!$A$11</c15:sqref>
                        </c15:formulaRef>
                      </c:ext>
                    </c:extLst>
                    <c:strCache>
                      <c:ptCount val="1"/>
                      <c:pt idx="0">
                        <c:v>8 PNW PHES</c:v>
                      </c:pt>
                    </c:strCache>
                  </c:strRef>
                </c:tx>
                <c:spPr>
                  <a:ln w="28575" cap="rnd">
                    <a:solidFill>
                      <a:schemeClr val="tx2">
                        <a:lumMod val="20000"/>
                        <a:lumOff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Fig_DATA_Cost_NoSCGHG!$B$11:$W$11</c15:sqref>
                        </c15:formulaRef>
                      </c:ext>
                    </c:extLst>
                    <c:numCache>
                      <c:formatCode>#,##0</c:formatCode>
                      <c:ptCount val="22"/>
                      <c:pt idx="0">
                        <c:v>1235891.4672374725</c:v>
                      </c:pt>
                      <c:pt idx="1">
                        <c:v>1300042.2900485992</c:v>
                      </c:pt>
                      <c:pt idx="2">
                        <c:v>1297124.010887146</c:v>
                      </c:pt>
                      <c:pt idx="3">
                        <c:v>1372863.8823242188</c:v>
                      </c:pt>
                      <c:pt idx="4">
                        <c:v>1385395.3912811279</c:v>
                      </c:pt>
                      <c:pt idx="5">
                        <c:v>1385845.2184448242</c:v>
                      </c:pt>
                      <c:pt idx="6">
                        <c:v>1383827.5897988584</c:v>
                      </c:pt>
                      <c:pt idx="7">
                        <c:v>1438189.9885406494</c:v>
                      </c:pt>
                      <c:pt idx="8">
                        <c:v>1472713.6574883461</c:v>
                      </c:pt>
                      <c:pt idx="9">
                        <c:v>1493270.5597610474</c:v>
                      </c:pt>
                      <c:pt idx="10">
                        <c:v>1479276.88256073</c:v>
                      </c:pt>
                      <c:pt idx="11">
                        <c:v>1648956.4044723511</c:v>
                      </c:pt>
                      <c:pt idx="12">
                        <c:v>1654306.8898086548</c:v>
                      </c:pt>
                      <c:pt idx="13">
                        <c:v>1834126.5141525269</c:v>
                      </c:pt>
                      <c:pt idx="14">
                        <c:v>1968888.1964263916</c:v>
                      </c:pt>
                      <c:pt idx="15">
                        <c:v>2077068.7543411257</c:v>
                      </c:pt>
                      <c:pt idx="16">
                        <c:v>2277528.6314888</c:v>
                      </c:pt>
                      <c:pt idx="17">
                        <c:v>2371353.3974227905</c:v>
                      </c:pt>
                      <c:pt idx="18">
                        <c:v>2444296.1503067017</c:v>
                      </c:pt>
                      <c:pt idx="19">
                        <c:v>2575731.2952270508</c:v>
                      </c:pt>
                      <c:pt idx="20">
                        <c:v>2583234.9363861084</c:v>
                      </c:pt>
                      <c:pt idx="21">
                        <c:v>2706959.3632030487</c:v>
                      </c:pt>
                    </c:numCache>
                  </c:numRef>
                </c:val>
                <c:smooth val="0"/>
                <c:extLst xmlns:c15="http://schemas.microsoft.com/office/drawing/2012/chart">
                  <c:ext xmlns:c16="http://schemas.microsoft.com/office/drawing/2014/chart" uri="{C3380CC4-5D6E-409C-BE32-E72D297353CC}">
                    <c16:uniqueId val="{0000000E-E768-40D0-914D-4A646BF5B71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Fig_DATA_Cost_NoSCGHG!$A$12</c15:sqref>
                        </c15:formulaRef>
                      </c:ext>
                    </c:extLst>
                    <c:strCache>
                      <c:ptCount val="1"/>
                      <c:pt idx="0">
                        <c:v>9 Nuclear</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Fig_DATA_Cost_NoSCGHG!$B$12:$W$12</c15:sqref>
                        </c15:formulaRef>
                      </c:ext>
                    </c:extLst>
                    <c:numCache>
                      <c:formatCode>#,##0</c:formatCode>
                      <c:ptCount val="22"/>
                      <c:pt idx="0">
                        <c:v>1193171.8506603241</c:v>
                      </c:pt>
                      <c:pt idx="1">
                        <c:v>1306183.602273941</c:v>
                      </c:pt>
                      <c:pt idx="2">
                        <c:v>1239258.3346481323</c:v>
                      </c:pt>
                      <c:pt idx="3">
                        <c:v>1323204.4749450684</c:v>
                      </c:pt>
                      <c:pt idx="4">
                        <c:v>1336414.3578338623</c:v>
                      </c:pt>
                      <c:pt idx="5">
                        <c:v>1350893.3023986816</c:v>
                      </c:pt>
                      <c:pt idx="6">
                        <c:v>1345546.5606454213</c:v>
                      </c:pt>
                      <c:pt idx="7">
                        <c:v>1412118.3636884689</c:v>
                      </c:pt>
                      <c:pt idx="8">
                        <c:v>1844313.5692629814</c:v>
                      </c:pt>
                      <c:pt idx="9">
                        <c:v>1826048.2378463745</c:v>
                      </c:pt>
                      <c:pt idx="10">
                        <c:v>1779964.2081985474</c:v>
                      </c:pt>
                      <c:pt idx="11">
                        <c:v>1902848.1546630859</c:v>
                      </c:pt>
                      <c:pt idx="12">
                        <c:v>1907177.7305374146</c:v>
                      </c:pt>
                      <c:pt idx="13">
                        <c:v>2120022.8120040894</c:v>
                      </c:pt>
                      <c:pt idx="14">
                        <c:v>2276264.1191864014</c:v>
                      </c:pt>
                      <c:pt idx="15">
                        <c:v>2385667.2710647583</c:v>
                      </c:pt>
                      <c:pt idx="16">
                        <c:v>2561631.2625045776</c:v>
                      </c:pt>
                      <c:pt idx="17">
                        <c:v>2612267.5395698547</c:v>
                      </c:pt>
                      <c:pt idx="18">
                        <c:v>2612485.8220443726</c:v>
                      </c:pt>
                      <c:pt idx="19">
                        <c:v>2708552.130065918</c:v>
                      </c:pt>
                      <c:pt idx="20">
                        <c:v>2719859.3705215454</c:v>
                      </c:pt>
                      <c:pt idx="21">
                        <c:v>2801299.92445755</c:v>
                      </c:pt>
                    </c:numCache>
                  </c:numRef>
                </c:val>
                <c:smooth val="0"/>
                <c:extLst xmlns:c15="http://schemas.microsoft.com/office/drawing/2012/chart">
                  <c:ext xmlns:c16="http://schemas.microsoft.com/office/drawing/2014/chart" uri="{C3380CC4-5D6E-409C-BE32-E72D297353CC}">
                    <c16:uniqueId val="{0000000F-E768-40D0-914D-4A646BF5B713}"/>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Fig_DATA_Cost_NoSCGHG!$A$14</c15:sqref>
                        </c15:formulaRef>
                      </c:ext>
                    </c:extLst>
                    <c:strCache>
                      <c:ptCount val="1"/>
                      <c:pt idx="0">
                        <c:v>11 A1 Least Diversified w/ Nuclear</c:v>
                      </c:pt>
                    </c:strCache>
                  </c:strRef>
                </c:tx>
                <c:spPr>
                  <a:ln w="28575" cap="rnd">
                    <a:solidFill>
                      <a:schemeClr val="accent5"/>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Fig_DATA_Cost_NoSCGHG!$B$14:$W$14</c15:sqref>
                        </c15:formulaRef>
                      </c:ext>
                    </c:extLst>
                    <c:numCache>
                      <c:formatCode>#,##0</c:formatCode>
                      <c:ptCount val="22"/>
                      <c:pt idx="0">
                        <c:v>1239296.5931224823</c:v>
                      </c:pt>
                      <c:pt idx="1">
                        <c:v>1302775.736825943</c:v>
                      </c:pt>
                      <c:pt idx="2">
                        <c:v>1372817.6385269165</c:v>
                      </c:pt>
                      <c:pt idx="3">
                        <c:v>1403463.9069595337</c:v>
                      </c:pt>
                      <c:pt idx="4">
                        <c:v>1415035.5152435303</c:v>
                      </c:pt>
                      <c:pt idx="5">
                        <c:v>1424135.2019958496</c:v>
                      </c:pt>
                      <c:pt idx="6">
                        <c:v>1427067.0281486344</c:v>
                      </c:pt>
                      <c:pt idx="7">
                        <c:v>1463228.9343049824</c:v>
                      </c:pt>
                      <c:pt idx="8">
                        <c:v>1898379.1482124329</c:v>
                      </c:pt>
                      <c:pt idx="9">
                        <c:v>1886955.2108688354</c:v>
                      </c:pt>
                      <c:pt idx="10">
                        <c:v>1808346.5524368286</c:v>
                      </c:pt>
                      <c:pt idx="11">
                        <c:v>1970873.4208068848</c:v>
                      </c:pt>
                      <c:pt idx="12">
                        <c:v>2116634.3665542603</c:v>
                      </c:pt>
                      <c:pt idx="13">
                        <c:v>2264724.775932312</c:v>
                      </c:pt>
                      <c:pt idx="14">
                        <c:v>2385805.6405487061</c:v>
                      </c:pt>
                      <c:pt idx="15">
                        <c:v>2461504.0893936157</c:v>
                      </c:pt>
                      <c:pt idx="16">
                        <c:v>2597271.9349899292</c:v>
                      </c:pt>
                      <c:pt idx="17">
                        <c:v>2595907.256061554</c:v>
                      </c:pt>
                      <c:pt idx="18">
                        <c:v>2588727.9742660522</c:v>
                      </c:pt>
                      <c:pt idx="19">
                        <c:v>2656734.4466552734</c:v>
                      </c:pt>
                      <c:pt idx="20">
                        <c:v>2663208.7856826782</c:v>
                      </c:pt>
                      <c:pt idx="21">
                        <c:v>2752747.1700630188</c:v>
                      </c:pt>
                    </c:numCache>
                  </c:numRef>
                </c:val>
                <c:smooth val="0"/>
                <c:extLst xmlns:c15="http://schemas.microsoft.com/office/drawing/2012/chart">
                  <c:ext xmlns:c16="http://schemas.microsoft.com/office/drawing/2014/chart" uri="{C3380CC4-5D6E-409C-BE32-E72D297353CC}">
                    <c16:uniqueId val="{00000001-E768-40D0-914D-4A646BF5B713}"/>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Fig_DATA_Cost_NoSCGHG!$A$15</c15:sqref>
                        </c15:formulaRef>
                      </c:ext>
                    </c:extLst>
                    <c:strCache>
                      <c:ptCount val="1"/>
                      <c:pt idx="0">
                        <c:v>11 A2 Diversified + PNW PHES</c:v>
                      </c:pt>
                    </c:strCache>
                  </c:strRef>
                </c:tx>
                <c:spPr>
                  <a:ln w="28575" cap="rnd">
                    <a:solidFill>
                      <a:schemeClr val="accent6">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Fig_DATA_Cost_NoSCGHG!$B$15:$W$15</c15:sqref>
                        </c15:formulaRef>
                      </c:ext>
                    </c:extLst>
                    <c:numCache>
                      <c:formatCode>#,##0</c:formatCode>
                      <c:ptCount val="22"/>
                      <c:pt idx="0">
                        <c:v>1244861.0695323944</c:v>
                      </c:pt>
                      <c:pt idx="1">
                        <c:v>1314175.9872837067</c:v>
                      </c:pt>
                      <c:pt idx="2">
                        <c:v>1426001.7773971558</c:v>
                      </c:pt>
                      <c:pt idx="3">
                        <c:v>1482584.7516479492</c:v>
                      </c:pt>
                      <c:pt idx="4">
                        <c:v>1486319.5358428955</c:v>
                      </c:pt>
                      <c:pt idx="5">
                        <c:v>1491041.2889099121</c:v>
                      </c:pt>
                      <c:pt idx="6">
                        <c:v>1473939.106303534</c:v>
                      </c:pt>
                      <c:pt idx="7">
                        <c:v>1528057.863882608</c:v>
                      </c:pt>
                      <c:pt idx="8">
                        <c:v>1958571.6195640564</c:v>
                      </c:pt>
                      <c:pt idx="9">
                        <c:v>1937415.099861145</c:v>
                      </c:pt>
                      <c:pt idx="10">
                        <c:v>1852477.9981060028</c:v>
                      </c:pt>
                      <c:pt idx="11">
                        <c:v>1971606.0790328979</c:v>
                      </c:pt>
                      <c:pt idx="12">
                        <c:v>2073869.7694473264</c:v>
                      </c:pt>
                      <c:pt idx="13">
                        <c:v>2212849.0223922729</c:v>
                      </c:pt>
                      <c:pt idx="14">
                        <c:v>2351978.6494293213</c:v>
                      </c:pt>
                      <c:pt idx="15">
                        <c:v>2383957.1215896606</c:v>
                      </c:pt>
                      <c:pt idx="16">
                        <c:v>2551555.3475532532</c:v>
                      </c:pt>
                      <c:pt idx="17">
                        <c:v>2614440.9219589233</c:v>
                      </c:pt>
                      <c:pt idx="18">
                        <c:v>2632694.0481338501</c:v>
                      </c:pt>
                      <c:pt idx="19">
                        <c:v>2689951.4350585938</c:v>
                      </c:pt>
                      <c:pt idx="20">
                        <c:v>2682360.7470550537</c:v>
                      </c:pt>
                      <c:pt idx="21">
                        <c:v>2754187.7396678925</c:v>
                      </c:pt>
                    </c:numCache>
                  </c:numRef>
                </c:val>
                <c:smooth val="0"/>
                <c:extLst xmlns:c15="http://schemas.microsoft.com/office/drawing/2012/chart">
                  <c:ext xmlns:c16="http://schemas.microsoft.com/office/drawing/2014/chart" uri="{C3380CC4-5D6E-409C-BE32-E72D297353CC}">
                    <c16:uniqueId val="{00000002-E768-40D0-914D-4A646BF5B713}"/>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Fig_DATA_Cost_NoSCGHG!$A$16</c15:sqref>
                        </c15:formulaRef>
                      </c:ext>
                    </c:extLst>
                    <c:strCache>
                      <c:ptCount val="1"/>
                      <c:pt idx="0">
                        <c:v>11 A3 Diversified + DER Solar</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Fig_DATA_Cost_NoSCGHG!$B$16:$W$16</c15:sqref>
                        </c15:formulaRef>
                      </c:ext>
                    </c:extLst>
                    <c:numCache>
                      <c:formatCode>#,##0</c:formatCode>
                      <c:ptCount val="22"/>
                      <c:pt idx="0">
                        <c:v>1242847.9254894257</c:v>
                      </c:pt>
                      <c:pt idx="1">
                        <c:v>1337521.2959690094</c:v>
                      </c:pt>
                      <c:pt idx="2">
                        <c:v>1422618.0516586304</c:v>
                      </c:pt>
                      <c:pt idx="3">
                        <c:v>1454132.7381896973</c:v>
                      </c:pt>
                      <c:pt idx="4">
                        <c:v>1464632.1013565063</c:v>
                      </c:pt>
                      <c:pt idx="5">
                        <c:v>1480332.1149749756</c:v>
                      </c:pt>
                      <c:pt idx="6">
                        <c:v>1459103.9149944666</c:v>
                      </c:pt>
                      <c:pt idx="7">
                        <c:v>1495542.7599641264</c:v>
                      </c:pt>
                      <c:pt idx="8">
                        <c:v>1934244.7266731262</c:v>
                      </c:pt>
                      <c:pt idx="9">
                        <c:v>1921077.6346054077</c:v>
                      </c:pt>
                      <c:pt idx="10">
                        <c:v>1849990.8517913818</c:v>
                      </c:pt>
                      <c:pt idx="11">
                        <c:v>2048388.07421875</c:v>
                      </c:pt>
                      <c:pt idx="12">
                        <c:v>2125951.1084671021</c:v>
                      </c:pt>
                      <c:pt idx="13">
                        <c:v>2321259.3219223022</c:v>
                      </c:pt>
                      <c:pt idx="14">
                        <c:v>2394068.2955169678</c:v>
                      </c:pt>
                      <c:pt idx="15">
                        <c:v>2475656.8255577087</c:v>
                      </c:pt>
                      <c:pt idx="16">
                        <c:v>2570357.7518386841</c:v>
                      </c:pt>
                      <c:pt idx="17">
                        <c:v>2593413.0455589294</c:v>
                      </c:pt>
                      <c:pt idx="18">
                        <c:v>2615583.2519607544</c:v>
                      </c:pt>
                      <c:pt idx="19">
                        <c:v>2700374.1053924561</c:v>
                      </c:pt>
                      <c:pt idx="20">
                        <c:v>2721613.4228534698</c:v>
                      </c:pt>
                      <c:pt idx="21">
                        <c:v>2952309.3595237732</c:v>
                      </c:pt>
                    </c:numCache>
                  </c:numRef>
                </c:val>
                <c:smooth val="0"/>
                <c:extLst xmlns:c15="http://schemas.microsoft.com/office/drawing/2012/chart">
                  <c:ext xmlns:c16="http://schemas.microsoft.com/office/drawing/2014/chart" uri="{C3380CC4-5D6E-409C-BE32-E72D297353CC}">
                    <c16:uniqueId val="{00000003-E768-40D0-914D-4A646BF5B713}"/>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Fig_DATA_Cost_NoSCGHG!$A$17</c15:sqref>
                        </c15:formulaRef>
                      </c:ext>
                    </c:extLst>
                    <c:strCache>
                      <c:ptCount val="1"/>
                      <c:pt idx="0">
                        <c:v>11 A4 Diversified + DER Batteries</c:v>
                      </c:pt>
                    </c:strCache>
                  </c:strRef>
                </c:tx>
                <c:spPr>
                  <a:ln w="28575" cap="rnd">
                    <a:solidFill>
                      <a:schemeClr val="accent1"/>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Fig_DATA_Cost_NoSCGHG!$B$17:$W$17</c15:sqref>
                        </c15:formulaRef>
                      </c:ext>
                    </c:extLst>
                    <c:numCache>
                      <c:formatCode>#,##0</c:formatCode>
                      <c:ptCount val="22"/>
                      <c:pt idx="0">
                        <c:v>1230308.0962657928</c:v>
                      </c:pt>
                      <c:pt idx="1">
                        <c:v>1327675.6511936188</c:v>
                      </c:pt>
                      <c:pt idx="2">
                        <c:v>1440649.5457382202</c:v>
                      </c:pt>
                      <c:pt idx="3">
                        <c:v>1496941.3389587402</c:v>
                      </c:pt>
                      <c:pt idx="4">
                        <c:v>1510322.2061920166</c:v>
                      </c:pt>
                      <c:pt idx="5">
                        <c:v>1505207.8164367676</c:v>
                      </c:pt>
                      <c:pt idx="6">
                        <c:v>1494335.0917301299</c:v>
                      </c:pt>
                      <c:pt idx="7">
                        <c:v>1550488.8508148193</c:v>
                      </c:pt>
                      <c:pt idx="8">
                        <c:v>1977664.4216499329</c:v>
                      </c:pt>
                      <c:pt idx="9">
                        <c:v>1957701.8767318726</c:v>
                      </c:pt>
                      <c:pt idx="10">
                        <c:v>1862140.1389846802</c:v>
                      </c:pt>
                      <c:pt idx="11">
                        <c:v>1989363.5095214844</c:v>
                      </c:pt>
                      <c:pt idx="12">
                        <c:v>2121073.1776199341</c:v>
                      </c:pt>
                      <c:pt idx="13">
                        <c:v>2277128.2380599976</c:v>
                      </c:pt>
                      <c:pt idx="14">
                        <c:v>2422615.975479126</c:v>
                      </c:pt>
                      <c:pt idx="15">
                        <c:v>2597156.4887161255</c:v>
                      </c:pt>
                      <c:pt idx="16">
                        <c:v>2681746.5934371948</c:v>
                      </c:pt>
                      <c:pt idx="17">
                        <c:v>2715600.6625862122</c:v>
                      </c:pt>
                      <c:pt idx="18">
                        <c:v>2708796.3036727905</c:v>
                      </c:pt>
                      <c:pt idx="19">
                        <c:v>2786320.2563476563</c:v>
                      </c:pt>
                      <c:pt idx="20">
                        <c:v>2759867.5299453735</c:v>
                      </c:pt>
                      <c:pt idx="21">
                        <c:v>2878958.7392158508</c:v>
                      </c:pt>
                    </c:numCache>
                  </c:numRef>
                </c:val>
                <c:smooth val="0"/>
                <c:extLst xmlns:c15="http://schemas.microsoft.com/office/drawing/2012/chart">
                  <c:ext xmlns:c16="http://schemas.microsoft.com/office/drawing/2014/chart" uri="{C3380CC4-5D6E-409C-BE32-E72D297353CC}">
                    <c16:uniqueId val="{00000004-E768-40D0-914D-4A646BF5B713}"/>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Fig_DATA_Cost_NoSCGHG!$A$18</c15:sqref>
                        </c15:formulaRef>
                      </c:ext>
                    </c:extLst>
                    <c:strCache>
                      <c:ptCount val="1"/>
                      <c:pt idx="0">
                        <c:v>11 A5 Diversified + All DR Programs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Fig_DATA_Cost_NoSCGHG!$B$18:$W$18</c15:sqref>
                        </c15:formulaRef>
                      </c:ext>
                    </c:extLst>
                    <c:numCache>
                      <c:formatCode>#,##0</c:formatCode>
                      <c:ptCount val="22"/>
                      <c:pt idx="0">
                        <c:v>1247278.3979473114</c:v>
                      </c:pt>
                      <c:pt idx="1">
                        <c:v>1310120.3654499054</c:v>
                      </c:pt>
                      <c:pt idx="2">
                        <c:v>1423116.572517395</c:v>
                      </c:pt>
                      <c:pt idx="3">
                        <c:v>1485096.2940368652</c:v>
                      </c:pt>
                      <c:pt idx="4">
                        <c:v>1517757.2498931885</c:v>
                      </c:pt>
                      <c:pt idx="5">
                        <c:v>1527953.3015136719</c:v>
                      </c:pt>
                      <c:pt idx="6">
                        <c:v>1517743.3952049764</c:v>
                      </c:pt>
                      <c:pt idx="7">
                        <c:v>1559153.5713166655</c:v>
                      </c:pt>
                      <c:pt idx="8">
                        <c:v>2002009.4449052813</c:v>
                      </c:pt>
                      <c:pt idx="9">
                        <c:v>1976757.0627975464</c:v>
                      </c:pt>
                      <c:pt idx="10">
                        <c:v>1892332.2820892334</c:v>
                      </c:pt>
                      <c:pt idx="11">
                        <c:v>2034277.742980957</c:v>
                      </c:pt>
                      <c:pt idx="12">
                        <c:v>2166692.0005264282</c:v>
                      </c:pt>
                      <c:pt idx="13">
                        <c:v>2271128.9637680054</c:v>
                      </c:pt>
                      <c:pt idx="14">
                        <c:v>2522625.7213287354</c:v>
                      </c:pt>
                      <c:pt idx="15">
                        <c:v>2546102.7814292908</c:v>
                      </c:pt>
                      <c:pt idx="16">
                        <c:v>2676621.1755752563</c:v>
                      </c:pt>
                      <c:pt idx="17">
                        <c:v>2694986.367275238</c:v>
                      </c:pt>
                      <c:pt idx="18">
                        <c:v>2777417.4855422974</c:v>
                      </c:pt>
                      <c:pt idx="19">
                        <c:v>2813589.8879241943</c:v>
                      </c:pt>
                      <c:pt idx="20">
                        <c:v>2809768.9537982941</c:v>
                      </c:pt>
                      <c:pt idx="21">
                        <c:v>2912234.4429588318</c:v>
                      </c:pt>
                    </c:numCache>
                  </c:numRef>
                </c:val>
                <c:smooth val="0"/>
                <c:extLst xmlns:c15="http://schemas.microsoft.com/office/drawing/2012/chart">
                  <c:ext xmlns:c16="http://schemas.microsoft.com/office/drawing/2014/chart" uri="{C3380CC4-5D6E-409C-BE32-E72D297353CC}">
                    <c16:uniqueId val="{00000005-E768-40D0-914D-4A646BF5B713}"/>
                  </c:ext>
                </c:extLst>
              </c15:ser>
            </c15:filteredLineSeries>
            <c15:filteredLineSeries>
              <c15:ser>
                <c:idx val="16"/>
                <c:order val="15"/>
                <c:tx>
                  <c:strRef>
                    <c:extLst xmlns:c15="http://schemas.microsoft.com/office/drawing/2012/chart">
                      <c:ext xmlns:c15="http://schemas.microsoft.com/office/drawing/2012/chart" uri="{02D57815-91ED-43cb-92C2-25804820EDAC}">
                        <c15:formulaRef>
                          <c15:sqref>Fig_DATA_Cost_NoSCGHG!$A$19</c15:sqref>
                        </c15:formulaRef>
                      </c:ext>
                    </c:extLst>
                    <c:strCache>
                      <c:ptCount val="1"/>
                      <c:pt idx="0">
                        <c:v>11 B1 Least Diversified w/o Nuclear</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Fig_DATA_Cost_NoSCGHG!$B$19:$W$19</c15:sqref>
                        </c15:formulaRef>
                      </c:ext>
                    </c:extLst>
                    <c:numCache>
                      <c:formatCode>#,##0</c:formatCode>
                      <c:ptCount val="22"/>
                      <c:pt idx="0">
                        <c:v>1213616.2416820526</c:v>
                      </c:pt>
                      <c:pt idx="1">
                        <c:v>1285701.1357822418</c:v>
                      </c:pt>
                      <c:pt idx="2">
                        <c:v>1298268.9036178589</c:v>
                      </c:pt>
                      <c:pt idx="3">
                        <c:v>1361309.8243103027</c:v>
                      </c:pt>
                      <c:pt idx="4">
                        <c:v>1377564.571182251</c:v>
                      </c:pt>
                      <c:pt idx="5">
                        <c:v>1407768.1138916016</c:v>
                      </c:pt>
                      <c:pt idx="6">
                        <c:v>1377077.5121467095</c:v>
                      </c:pt>
                      <c:pt idx="7">
                        <c:v>1423283.2376950064</c:v>
                      </c:pt>
                      <c:pt idx="8">
                        <c:v>1451081.3026618958</c:v>
                      </c:pt>
                      <c:pt idx="9">
                        <c:v>1490682.5065536499</c:v>
                      </c:pt>
                      <c:pt idx="10">
                        <c:v>1398108.3601760864</c:v>
                      </c:pt>
                      <c:pt idx="11">
                        <c:v>1624489.6690063477</c:v>
                      </c:pt>
                      <c:pt idx="12">
                        <c:v>1733072.8977737427</c:v>
                      </c:pt>
                      <c:pt idx="13">
                        <c:v>1942627.6255722046</c:v>
                      </c:pt>
                      <c:pt idx="14">
                        <c:v>2092933.4634246826</c:v>
                      </c:pt>
                      <c:pt idx="15">
                        <c:v>2169883.0844192505</c:v>
                      </c:pt>
                      <c:pt idx="16">
                        <c:v>2231346.5887680054</c:v>
                      </c:pt>
                      <c:pt idx="17">
                        <c:v>2336129.7400093079</c:v>
                      </c:pt>
                      <c:pt idx="18">
                        <c:v>2397953.7225570679</c:v>
                      </c:pt>
                      <c:pt idx="19">
                        <c:v>2467666.0073242188</c:v>
                      </c:pt>
                      <c:pt idx="20">
                        <c:v>2480531.6515274048</c:v>
                      </c:pt>
                      <c:pt idx="21">
                        <c:v>2591383.3707466125</c:v>
                      </c:pt>
                    </c:numCache>
                  </c:numRef>
                </c:val>
                <c:smooth val="0"/>
                <c:extLst xmlns:c15="http://schemas.microsoft.com/office/drawing/2012/chart">
                  <c:ext xmlns:c16="http://schemas.microsoft.com/office/drawing/2014/chart" uri="{C3380CC4-5D6E-409C-BE32-E72D297353CC}">
                    <c16:uniqueId val="{00000006-E768-40D0-914D-4A646BF5B713}"/>
                  </c:ext>
                </c:extLst>
              </c15:ser>
            </c15:filteredLineSeries>
            <c15:filteredLineSeries>
              <c15:ser>
                <c:idx val="17"/>
                <c:order val="16"/>
                <c:tx>
                  <c:strRef>
                    <c:extLst xmlns:c15="http://schemas.microsoft.com/office/drawing/2012/chart">
                      <c:ext xmlns:c15="http://schemas.microsoft.com/office/drawing/2012/chart" uri="{02D57815-91ED-43cb-92C2-25804820EDAC}">
                        <c15:formulaRef>
                          <c15:sqref>Fig_DATA_Cost_NoSCGHG!$A$20</c15:sqref>
                        </c15:formulaRef>
                      </c:ext>
                    </c:extLst>
                    <c:strCache>
                      <c:ptCount val="1"/>
                      <c:pt idx="0">
                        <c:v>11 B2 Most Diversified w/o Nuclear</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Fig_DATA_Cost_NoSCGHG!$B$20:$W$20</c15:sqref>
                        </c15:formulaRef>
                      </c:ext>
                    </c:extLst>
                    <c:numCache>
                      <c:formatCode>#,##0</c:formatCode>
                      <c:ptCount val="22"/>
                      <c:pt idx="0">
                        <c:v>1283164.9145793915</c:v>
                      </c:pt>
                      <c:pt idx="1">
                        <c:v>1344552.0516986847</c:v>
                      </c:pt>
                      <c:pt idx="2">
                        <c:v>1491707.4093704224</c:v>
                      </c:pt>
                      <c:pt idx="3">
                        <c:v>1505907.5605773926</c:v>
                      </c:pt>
                      <c:pt idx="4">
                        <c:v>1555181.4792022705</c:v>
                      </c:pt>
                      <c:pt idx="5">
                        <c:v>1558744.1062316895</c:v>
                      </c:pt>
                      <c:pt idx="6">
                        <c:v>1529681.6349289124</c:v>
                      </c:pt>
                      <c:pt idx="7">
                        <c:v>1586441.3263893127</c:v>
                      </c:pt>
                      <c:pt idx="8">
                        <c:v>1620784.2727546692</c:v>
                      </c:pt>
                      <c:pt idx="9">
                        <c:v>1641987.2704391479</c:v>
                      </c:pt>
                      <c:pt idx="10">
                        <c:v>1600553.7836532593</c:v>
                      </c:pt>
                      <c:pt idx="11">
                        <c:v>1737825.8187866211</c:v>
                      </c:pt>
                      <c:pt idx="12">
                        <c:v>1872432.2007217407</c:v>
                      </c:pt>
                      <c:pt idx="13">
                        <c:v>2008643.9270248415</c:v>
                      </c:pt>
                      <c:pt idx="14">
                        <c:v>2148156.7526397705</c:v>
                      </c:pt>
                      <c:pt idx="15">
                        <c:v>2247059.2655296326</c:v>
                      </c:pt>
                      <c:pt idx="16">
                        <c:v>2359525.267829895</c:v>
                      </c:pt>
                      <c:pt idx="17">
                        <c:v>2452403.6541404724</c:v>
                      </c:pt>
                      <c:pt idx="18">
                        <c:v>2467915.5429153442</c:v>
                      </c:pt>
                      <c:pt idx="19">
                        <c:v>2587138.5380706787</c:v>
                      </c:pt>
                      <c:pt idx="20">
                        <c:v>2612513.5235004425</c:v>
                      </c:pt>
                      <c:pt idx="21">
                        <c:v>2781609.2933006287</c:v>
                      </c:pt>
                    </c:numCache>
                  </c:numRef>
                </c:val>
                <c:smooth val="0"/>
                <c:extLst xmlns:c15="http://schemas.microsoft.com/office/drawing/2012/chart">
                  <c:ext xmlns:c16="http://schemas.microsoft.com/office/drawing/2014/chart" uri="{C3380CC4-5D6E-409C-BE32-E72D297353CC}">
                    <c16:uniqueId val="{00000007-E768-40D0-914D-4A646BF5B713}"/>
                  </c:ext>
                </c:extLst>
              </c15:ser>
            </c15:filteredLineSeries>
          </c:ext>
        </c:extLst>
      </c:lineChart>
      <c:catAx>
        <c:axId val="1140690568"/>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Year</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0691552"/>
        <c:crosses val="autoZero"/>
        <c:auto val="1"/>
        <c:lblAlgn val="ctr"/>
        <c:lblOffset val="100"/>
        <c:noMultiLvlLbl val="0"/>
      </c:catAx>
      <c:valAx>
        <c:axId val="1140691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Annual Portfolio Costs, No </a:t>
                </a:r>
                <a:r>
                  <a:rPr lang="en-US" sz="1400" b="0" i="0" u="none" strike="noStrike" baseline="0">
                    <a:effectLst/>
                  </a:rPr>
                  <a:t>SCGHG Costs</a:t>
                </a:r>
                <a:r>
                  <a:rPr lang="en-US" sz="1400"/>
                  <a:t> ($000)</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069056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0" i="1" u="none" strike="noStrike" baseline="0">
                <a:solidFill>
                  <a:sysClr val="windowText" lastClr="000000"/>
                </a:solidFill>
                <a:effectLst/>
                <a:latin typeface="Arial" panose="020B0604020202020204" pitchFamily="34" charset="0"/>
                <a:cs typeface="Arial" panose="020B0604020202020204" pitchFamily="34" charset="0"/>
              </a:rPr>
              <a:t>Figure 8.18: Resource Additions – Resource Alternatives Part 1</a:t>
            </a:r>
            <a:endParaRPr lang="en-US" i="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400217524699992"/>
          <c:y val="3.0336259521683975E-2"/>
        </c:manualLayout>
      </c:layout>
      <c:overlay val="0"/>
      <c:spPr>
        <a:noFill/>
        <a:ln>
          <a:noFill/>
        </a:ln>
        <a:effectLst/>
      </c:spPr>
      <c:txPr>
        <a:bodyPr rot="0" spcFirstLastPara="1" vertOverflow="ellipsis" vert="horz" wrap="square" anchor="ctr" anchorCtr="1"/>
        <a:lstStyle/>
        <a:p>
          <a:pPr>
            <a:defRPr sz="1400" b="0"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624536121538749E-2"/>
          <c:y val="2.2509035197114079E-2"/>
          <c:w val="0.89448505885005447"/>
          <c:h val="0.8284705079006448"/>
        </c:manualLayout>
      </c:layout>
      <c:barChart>
        <c:barDir val="col"/>
        <c:grouping val="stacked"/>
        <c:varyColors val="0"/>
        <c:ser>
          <c:idx val="1"/>
          <c:order val="1"/>
          <c:tx>
            <c:strRef>
              <c:f>Fig_DATA_Builds!$D$4</c:f>
              <c:strCache>
                <c:ptCount val="1"/>
                <c:pt idx="0">
                  <c:v>Conservation</c:v>
                </c:pt>
              </c:strCache>
            </c:strRef>
          </c:tx>
          <c:spPr>
            <a:solidFill>
              <a:schemeClr val="accent5">
                <a:lumMod val="60000"/>
                <a:lumOff val="40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(Fig_DATA_Builds!$C$25:$C$29,Fig_DATA_Builds!$C$45:$C$49)</c:f>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Fig_DATA_Builds!$D$5:$D$64</c15:sqref>
                  </c15:fullRef>
                </c:ext>
              </c:extLst>
              <c:f>(Fig_DATA_Builds!$D$25:$D$29,Fig_DATA_Builds!$D$45:$D$49)</c:f>
              <c:numCache>
                <c:formatCode>0</c:formatCode>
                <c:ptCount val="10"/>
                <c:pt idx="0">
                  <c:v>225.93131700000001</c:v>
                </c:pt>
                <c:pt idx="1">
                  <c:v>303.72701899999998</c:v>
                </c:pt>
                <c:pt idx="2">
                  <c:v>281.69466999999997</c:v>
                </c:pt>
                <c:pt idx="3">
                  <c:v>225.93131700000001</c:v>
                </c:pt>
                <c:pt idx="4">
                  <c:v>225.93131700000001</c:v>
                </c:pt>
                <c:pt idx="5">
                  <c:v>695.07371999999998</c:v>
                </c:pt>
                <c:pt idx="6">
                  <c:v>922.68937399999993</c:v>
                </c:pt>
                <c:pt idx="7">
                  <c:v>818.32495699999993</c:v>
                </c:pt>
                <c:pt idx="8">
                  <c:v>695.07371999999998</c:v>
                </c:pt>
                <c:pt idx="9">
                  <c:v>695.07371999999998</c:v>
                </c:pt>
              </c:numCache>
            </c:numRef>
          </c:val>
          <c:extLst>
            <c:ext xmlns:c16="http://schemas.microsoft.com/office/drawing/2014/chart" uri="{C3380CC4-5D6E-409C-BE32-E72D297353CC}">
              <c16:uniqueId val="{00000000-DACB-48AC-A42F-85165CC3A135}"/>
            </c:ext>
          </c:extLst>
        </c:ser>
        <c:ser>
          <c:idx val="5"/>
          <c:order val="2"/>
          <c:tx>
            <c:strRef>
              <c:f>Fig_DATA_Builds!$E$4</c:f>
              <c:strCache>
                <c:ptCount val="1"/>
                <c:pt idx="0">
                  <c:v>Demand Response</c:v>
                </c:pt>
              </c:strCache>
            </c:strRef>
          </c:tx>
          <c:spPr>
            <a:solidFill>
              <a:schemeClr val="accent6">
                <a:lumMod val="75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(Fig_DATA_Builds!$C$25:$C$29,Fig_DATA_Builds!$C$45:$C$49)</c:f>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Fig_DATA_Builds!$E$5:$E$64</c15:sqref>
                  </c15:fullRef>
                </c:ext>
              </c:extLst>
              <c:f>(Fig_DATA_Builds!$E$25:$E$29,Fig_DATA_Builds!$E$45:$E$49)</c:f>
              <c:numCache>
                <c:formatCode>0</c:formatCode>
                <c:ptCount val="10"/>
                <c:pt idx="0">
                  <c:v>327.14000058174133</c:v>
                </c:pt>
                <c:pt idx="1">
                  <c:v>310.84000015258789</c:v>
                </c:pt>
                <c:pt idx="2">
                  <c:v>312.41000020503998</c:v>
                </c:pt>
                <c:pt idx="3">
                  <c:v>313.83000016212463</c:v>
                </c:pt>
                <c:pt idx="4">
                  <c:v>310.84000015258789</c:v>
                </c:pt>
                <c:pt idx="5">
                  <c:v>404.92999994754791</c:v>
                </c:pt>
                <c:pt idx="6">
                  <c:v>360.05999863147736</c:v>
                </c:pt>
                <c:pt idx="7">
                  <c:v>397.55000030994415</c:v>
                </c:pt>
                <c:pt idx="8">
                  <c:v>363.50999867916107</c:v>
                </c:pt>
                <c:pt idx="9">
                  <c:v>360.05999863147736</c:v>
                </c:pt>
              </c:numCache>
            </c:numRef>
          </c:val>
          <c:extLst>
            <c:ext xmlns:c16="http://schemas.microsoft.com/office/drawing/2014/chart" uri="{C3380CC4-5D6E-409C-BE32-E72D297353CC}">
              <c16:uniqueId val="{00000001-DACB-48AC-A42F-85165CC3A135}"/>
            </c:ext>
          </c:extLst>
        </c:ser>
        <c:ser>
          <c:idx val="6"/>
          <c:order val="3"/>
          <c:tx>
            <c:strRef>
              <c:f>Fig_DATA_Builds!$F$4</c:f>
              <c:strCache>
                <c:ptCount val="1"/>
                <c:pt idx="0">
                  <c:v>DER Solar</c:v>
                </c:pt>
              </c:strCache>
            </c:strRef>
          </c:tx>
          <c:spPr>
            <a:pattFill prst="dkUpDiag">
              <a:fgClr>
                <a:schemeClr val="accent6">
                  <a:lumMod val="75000"/>
                </a:schemeClr>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(Fig_DATA_Builds!$C$25:$C$29,Fig_DATA_Builds!$C$45:$C$49)</c:f>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Fig_DATA_Builds!$F$5:$F$64</c15:sqref>
                  </c15:fullRef>
                </c:ext>
              </c:extLst>
              <c:f>(Fig_DATA_Builds!$F$25:$F$29,Fig_DATA_Builds!$F$45:$F$49)</c:f>
              <c:numCache>
                <c:formatCode>0</c:formatCode>
                <c:ptCount val="10"/>
                <c:pt idx="0">
                  <c:v>372.2645082644695</c:v>
                </c:pt>
                <c:pt idx="1">
                  <c:v>372.2645082644695</c:v>
                </c:pt>
                <c:pt idx="2">
                  <c:v>372.2645082644695</c:v>
                </c:pt>
                <c:pt idx="3">
                  <c:v>522.26450826446944</c:v>
                </c:pt>
                <c:pt idx="4">
                  <c:v>372.2645082644695</c:v>
                </c:pt>
                <c:pt idx="5">
                  <c:v>1494.3803197030149</c:v>
                </c:pt>
                <c:pt idx="6">
                  <c:v>1494.3803197030149</c:v>
                </c:pt>
                <c:pt idx="7">
                  <c:v>1494.3803197030149</c:v>
                </c:pt>
                <c:pt idx="8">
                  <c:v>2094.3803197030147</c:v>
                </c:pt>
                <c:pt idx="9">
                  <c:v>1494.3803197030149</c:v>
                </c:pt>
              </c:numCache>
            </c:numRef>
          </c:val>
          <c:extLst>
            <c:ext xmlns:c16="http://schemas.microsoft.com/office/drawing/2014/chart" uri="{C3380CC4-5D6E-409C-BE32-E72D297353CC}">
              <c16:uniqueId val="{00000002-DACB-48AC-A42F-85165CC3A135}"/>
            </c:ext>
          </c:extLst>
        </c:ser>
        <c:ser>
          <c:idx val="7"/>
          <c:order val="4"/>
          <c:tx>
            <c:strRef>
              <c:f>Fig_DATA_Builds!$G$4</c:f>
              <c:strCache>
                <c:ptCount val="1"/>
                <c:pt idx="0">
                  <c:v>DER Storage</c:v>
                </c:pt>
              </c:strCache>
            </c:strRef>
          </c:tx>
          <c:spPr>
            <a:pattFill prst="wdUpDiag">
              <a:fgClr>
                <a:schemeClr val="accent6">
                  <a:lumMod val="75000"/>
                </a:schemeClr>
              </a:fgClr>
              <a:bgClr>
                <a:schemeClr val="bg1"/>
              </a:bgClr>
            </a:patt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(Fig_DATA_Builds!$C$25:$C$29,Fig_DATA_Builds!$C$45:$C$49)</c:f>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Fig_DATA_Builds!$G$5:$G$64</c15:sqref>
                  </c15:fullRef>
                </c:ext>
              </c:extLst>
              <c:f>(Fig_DATA_Builds!$G$25:$G$29,Fig_DATA_Builds!$G$45:$G$49)</c:f>
              <c:numCache>
                <c:formatCode>0</c:formatCode>
                <c:ptCount val="10"/>
                <c:pt idx="0">
                  <c:v>62.219999313354506</c:v>
                </c:pt>
                <c:pt idx="1">
                  <c:v>62.219999313354506</c:v>
                </c:pt>
                <c:pt idx="2">
                  <c:v>62.219999313354506</c:v>
                </c:pt>
                <c:pt idx="3">
                  <c:v>62.219999313354506</c:v>
                </c:pt>
                <c:pt idx="4">
                  <c:v>187.21999931335449</c:v>
                </c:pt>
                <c:pt idx="5">
                  <c:v>117.19999885559082</c:v>
                </c:pt>
                <c:pt idx="6">
                  <c:v>117.19999885559082</c:v>
                </c:pt>
                <c:pt idx="7">
                  <c:v>117.19999885559082</c:v>
                </c:pt>
                <c:pt idx="8">
                  <c:v>117.19999885559082</c:v>
                </c:pt>
                <c:pt idx="9">
                  <c:v>267.19999885559082</c:v>
                </c:pt>
              </c:numCache>
            </c:numRef>
          </c:val>
          <c:extLst>
            <c:ext xmlns:c16="http://schemas.microsoft.com/office/drawing/2014/chart" uri="{C3380CC4-5D6E-409C-BE32-E72D297353CC}">
              <c16:uniqueId val="{00000003-DACB-48AC-A42F-85165CC3A135}"/>
            </c:ext>
          </c:extLst>
        </c:ser>
        <c:ser>
          <c:idx val="8"/>
          <c:order val="5"/>
          <c:tx>
            <c:strRef>
              <c:f>Fig_DATA_Builds!$I$4</c:f>
              <c:strCache>
                <c:ptCount val="1"/>
                <c:pt idx="0">
                  <c:v>CETA Qualifying Peaking Capacity</c:v>
                </c:pt>
              </c:strCache>
            </c:strRef>
          </c:tx>
          <c:spPr>
            <a:solidFill>
              <a:schemeClr val="accent5"/>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(Fig_DATA_Builds!$C$25:$C$29,Fig_DATA_Builds!$C$45:$C$49)</c:f>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Fig_DATA_Builds!$I$5:$I$64</c15:sqref>
                  </c15:fullRef>
                </c:ext>
              </c:extLst>
              <c:f>(Fig_DATA_Builds!$I$25:$I$29,Fig_DATA_Builds!$I$45:$I$49)</c:f>
              <c:numCache>
                <c:formatCode>0</c:formatCode>
                <c:ptCount val="10"/>
                <c:pt idx="0">
                  <c:v>839.09999465942383</c:v>
                </c:pt>
                <c:pt idx="1">
                  <c:v>711</c:v>
                </c:pt>
                <c:pt idx="2">
                  <c:v>711</c:v>
                </c:pt>
                <c:pt idx="3">
                  <c:v>839.09999465942383</c:v>
                </c:pt>
                <c:pt idx="4">
                  <c:v>729.29999923706055</c:v>
                </c:pt>
                <c:pt idx="5">
                  <c:v>1787.9999847412109</c:v>
                </c:pt>
                <c:pt idx="6">
                  <c:v>1698.2999687194824</c:v>
                </c:pt>
                <c:pt idx="7">
                  <c:v>1644.2999610900879</c:v>
                </c:pt>
                <c:pt idx="8">
                  <c:v>1843.7999725341797</c:v>
                </c:pt>
                <c:pt idx="9">
                  <c:v>1842.8999824523926</c:v>
                </c:pt>
              </c:numCache>
            </c:numRef>
          </c:val>
          <c:extLst>
            <c:ext xmlns:c16="http://schemas.microsoft.com/office/drawing/2014/chart" uri="{C3380CC4-5D6E-409C-BE32-E72D297353CC}">
              <c16:uniqueId val="{00000004-DACB-48AC-A42F-85165CC3A135}"/>
            </c:ext>
          </c:extLst>
        </c:ser>
        <c:ser>
          <c:idx val="10"/>
          <c:order val="6"/>
          <c:tx>
            <c:strRef>
              <c:f>Fig_DATA_Builds!$J$4</c:f>
              <c:strCache>
                <c:ptCount val="1"/>
                <c:pt idx="0">
                  <c:v>Wind</c:v>
                </c:pt>
              </c:strCache>
            </c:strRef>
          </c:tx>
          <c:spPr>
            <a:solidFill>
              <a:schemeClr val="accent2"/>
            </a:solid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(Fig_DATA_Builds!$C$25:$C$29,Fig_DATA_Builds!$C$45:$C$49)</c:f>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Fig_DATA_Builds!$J$5:$J$64</c15:sqref>
                  </c15:fullRef>
                </c:ext>
              </c:extLst>
              <c:f>(Fig_DATA_Builds!$J$25:$J$29,Fig_DATA_Builds!$J$45:$J$49)</c:f>
              <c:numCache>
                <c:formatCode>0</c:formatCode>
                <c:ptCount val="10"/>
                <c:pt idx="0">
                  <c:v>1400</c:v>
                </c:pt>
                <c:pt idx="1">
                  <c:v>1200</c:v>
                </c:pt>
                <c:pt idx="2">
                  <c:v>1300</c:v>
                </c:pt>
                <c:pt idx="3">
                  <c:v>1000</c:v>
                </c:pt>
                <c:pt idx="4">
                  <c:v>1200</c:v>
                </c:pt>
                <c:pt idx="5">
                  <c:v>4050</c:v>
                </c:pt>
                <c:pt idx="6">
                  <c:v>3450</c:v>
                </c:pt>
                <c:pt idx="7">
                  <c:v>3550</c:v>
                </c:pt>
                <c:pt idx="8">
                  <c:v>3850</c:v>
                </c:pt>
                <c:pt idx="9">
                  <c:v>3950</c:v>
                </c:pt>
              </c:numCache>
            </c:numRef>
          </c:val>
          <c:extLst>
            <c:ext xmlns:c16="http://schemas.microsoft.com/office/drawing/2014/chart" uri="{C3380CC4-5D6E-409C-BE32-E72D297353CC}">
              <c16:uniqueId val="{00000005-DACB-48AC-A42F-85165CC3A135}"/>
            </c:ext>
          </c:extLst>
        </c:ser>
        <c:ser>
          <c:idx val="11"/>
          <c:order val="7"/>
          <c:tx>
            <c:strRef>
              <c:f>Fig_DATA_Builds!$K$4</c:f>
              <c:strCache>
                <c:ptCount val="1"/>
                <c:pt idx="0">
                  <c:v>Solar</c:v>
                </c:pt>
              </c:strCache>
            </c:strRef>
          </c:tx>
          <c:spPr>
            <a:solidFill>
              <a:srgbClr val="FFC000"/>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(Fig_DATA_Builds!$C$25:$C$29,Fig_DATA_Builds!$C$45:$C$49)</c:f>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Fig_DATA_Builds!$K$5:$K$64</c15:sqref>
                  </c15:fullRef>
                </c:ext>
              </c:extLst>
              <c:f>(Fig_DATA_Builds!$K$25:$K$29,Fig_DATA_Builds!$K$45:$K$49)</c:f>
              <c:numCache>
                <c:formatCode>0</c:formatCode>
                <c:ptCount val="10"/>
                <c:pt idx="0">
                  <c:v>1099.5499954223633</c:v>
                </c:pt>
                <c:pt idx="1">
                  <c:v>1099.6499862670898</c:v>
                </c:pt>
                <c:pt idx="2">
                  <c:v>899.29998779296875</c:v>
                </c:pt>
                <c:pt idx="3">
                  <c:v>898.79998779296875</c:v>
                </c:pt>
                <c:pt idx="4">
                  <c:v>899.65000152587891</c:v>
                </c:pt>
                <c:pt idx="5">
                  <c:v>2389.3499908447266</c:v>
                </c:pt>
                <c:pt idx="6">
                  <c:v>2286.0999984741211</c:v>
                </c:pt>
                <c:pt idx="7">
                  <c:v>2087.6699905395508</c:v>
                </c:pt>
                <c:pt idx="8">
                  <c:v>2386.1899795532227</c:v>
                </c:pt>
                <c:pt idx="9">
                  <c:v>1889.3500061035156</c:v>
                </c:pt>
              </c:numCache>
            </c:numRef>
          </c:val>
          <c:extLst>
            <c:ext xmlns:c16="http://schemas.microsoft.com/office/drawing/2014/chart" uri="{C3380CC4-5D6E-409C-BE32-E72D297353CC}">
              <c16:uniqueId val="{00000006-DACB-48AC-A42F-85165CC3A135}"/>
            </c:ext>
          </c:extLst>
        </c:ser>
        <c:ser>
          <c:idx val="12"/>
          <c:order val="8"/>
          <c:tx>
            <c:strRef>
              <c:f>Fig_DATA_Builds!$L$4</c:f>
              <c:strCache>
                <c:ptCount val="1"/>
                <c:pt idx="0">
                  <c:v>Green Direct</c:v>
                </c:pt>
              </c:strCache>
            </c:strRef>
          </c:tx>
          <c:spPr>
            <a:pattFill prst="wdUpDiag">
              <a:fgClr>
                <a:schemeClr val="accent2"/>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(Fig_DATA_Builds!$C$25:$C$29,Fig_DATA_Builds!$C$45:$C$49)</c:f>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Fig_DATA_Builds!$L$5:$L$64</c15:sqref>
                  </c15:fullRef>
                </c:ext>
              </c:extLst>
              <c:f>(Fig_DATA_Builds!$L$25:$L$29,Fig_DATA_Builds!$L$45:$L$49)</c:f>
              <c:numCache>
                <c:formatCode>0</c:formatCode>
                <c:ptCount val="10"/>
                <c:pt idx="0">
                  <c:v>100</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7-DACB-48AC-A42F-85165CC3A135}"/>
            </c:ext>
          </c:extLst>
        </c:ser>
        <c:ser>
          <c:idx val="13"/>
          <c:order val="9"/>
          <c:tx>
            <c:strRef>
              <c:f>Fig_DATA_Builds!$M$4</c:f>
              <c:strCache>
                <c:ptCount val="1"/>
                <c:pt idx="0">
                  <c:v>Hybrid (Generation + Storage)</c:v>
                </c:pt>
              </c:strCache>
            </c:strRef>
          </c:tx>
          <c:spPr>
            <a:solidFill>
              <a:srgbClr val="8A889A"/>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(Fig_DATA_Builds!$C$25:$C$29,Fig_DATA_Builds!$C$45:$C$49)</c:f>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Fig_DATA_Builds!$M$5:$M$64</c15:sqref>
                  </c15:fullRef>
                </c:ext>
              </c:extLst>
              <c:f>(Fig_DATA_Builds!$M$25:$M$29,Fig_DATA_Builds!$M$45:$M$49)</c:f>
              <c:numCache>
                <c:formatCode>0</c:formatCode>
                <c:ptCount val="10"/>
                <c:pt idx="0">
                  <c:v>1549.6500015258789</c:v>
                </c:pt>
                <c:pt idx="1">
                  <c:v>1399.3999938964844</c:v>
                </c:pt>
                <c:pt idx="2">
                  <c:v>1449.5999984741211</c:v>
                </c:pt>
                <c:pt idx="3">
                  <c:v>1699.5999908447266</c:v>
                </c:pt>
                <c:pt idx="4">
                  <c:v>1499.8499908447266</c:v>
                </c:pt>
                <c:pt idx="5">
                  <c:v>1548.1500015258789</c:v>
                </c:pt>
                <c:pt idx="6">
                  <c:v>1697.9199981689453</c:v>
                </c:pt>
                <c:pt idx="7">
                  <c:v>1946.7100067138672</c:v>
                </c:pt>
                <c:pt idx="8">
                  <c:v>1697.359992980957</c:v>
                </c:pt>
                <c:pt idx="9">
                  <c:v>1746.9499893188477</c:v>
                </c:pt>
              </c:numCache>
            </c:numRef>
          </c:val>
          <c:extLst>
            <c:ext xmlns:c16="http://schemas.microsoft.com/office/drawing/2014/chart" uri="{C3380CC4-5D6E-409C-BE32-E72D297353CC}">
              <c16:uniqueId val="{00000008-DACB-48AC-A42F-85165CC3A135}"/>
            </c:ext>
          </c:extLst>
        </c:ser>
        <c:ser>
          <c:idx val="2"/>
          <c:order val="11"/>
          <c:tx>
            <c:strRef>
              <c:f>Fig_DATA_Builds!$O$4</c:f>
              <c:strCache>
                <c:ptCount val="1"/>
                <c:pt idx="0">
                  <c:v>Advanced Nuclear (SMRs)</c:v>
                </c:pt>
              </c:strCache>
            </c:strRef>
          </c:tx>
          <c:spPr>
            <a:solidFill>
              <a:schemeClr val="accent4"/>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(Fig_DATA_Builds!$C$25:$C$29,Fig_DATA_Builds!$C$45:$C$49)</c:f>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Fig_DATA_Builds!$O$5:$O$64</c15:sqref>
                  </c15:fullRef>
                </c:ext>
              </c:extLst>
              <c:f>(Fig_DATA_Builds!$O$25:$O$29,Fig_DATA_Builds!$O$45:$O$49)</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DACB-48AC-A42F-85165CC3A135}"/>
            </c:ext>
          </c:extLst>
        </c:ser>
        <c:ser>
          <c:idx val="3"/>
          <c:order val="12"/>
          <c:tx>
            <c:strRef>
              <c:f>Fig_DATA_Builds!$P$4</c:f>
              <c:strCache>
                <c:ptCount val="1"/>
                <c:pt idx="0">
                  <c:v>Standalone Storage</c:v>
                </c:pt>
              </c:strCache>
            </c:strRef>
          </c:tx>
          <c:spPr>
            <a:solidFill>
              <a:schemeClr val="accent1"/>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(Fig_DATA_Builds!$C$25:$C$29,Fig_DATA_Builds!$C$45:$C$49)</c:f>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Fig_DATA_Builds!$P$5:$P$64</c15:sqref>
                  </c15:fullRef>
                </c:ext>
              </c:extLst>
              <c:f>(Fig_DATA_Builds!$P$25:$P$29,Fig_DATA_Builds!$P$45:$P$49)</c:f>
              <c:numCache>
                <c:formatCode>0</c:formatCode>
                <c:ptCount val="10"/>
                <c:pt idx="0">
                  <c:v>1000</c:v>
                </c:pt>
                <c:pt idx="1">
                  <c:v>1700</c:v>
                </c:pt>
                <c:pt idx="2">
                  <c:v>1300</c:v>
                </c:pt>
                <c:pt idx="3">
                  <c:v>1000</c:v>
                </c:pt>
                <c:pt idx="4">
                  <c:v>1100</c:v>
                </c:pt>
                <c:pt idx="5">
                  <c:v>1700</c:v>
                </c:pt>
                <c:pt idx="6">
                  <c:v>1700</c:v>
                </c:pt>
                <c:pt idx="7">
                  <c:v>1900</c:v>
                </c:pt>
                <c:pt idx="8">
                  <c:v>1600</c:v>
                </c:pt>
                <c:pt idx="9">
                  <c:v>1600</c:v>
                </c:pt>
              </c:numCache>
            </c:numRef>
          </c:val>
          <c:extLst>
            <c:ext xmlns:c16="http://schemas.microsoft.com/office/drawing/2014/chart" uri="{C3380CC4-5D6E-409C-BE32-E72D297353CC}">
              <c16:uniqueId val="{0000000A-DACB-48AC-A42F-85165CC3A135}"/>
            </c:ext>
          </c:extLst>
        </c:ser>
        <c:dLbls>
          <c:showLegendKey val="0"/>
          <c:showVal val="0"/>
          <c:showCatName val="0"/>
          <c:showSerName val="0"/>
          <c:showPercent val="0"/>
          <c:showBubbleSize val="0"/>
        </c:dLbls>
        <c:gapWidth val="150"/>
        <c:overlap val="100"/>
        <c:axId val="1257296800"/>
        <c:axId val="1257292864"/>
        <c:extLst>
          <c:ext xmlns:c15="http://schemas.microsoft.com/office/drawing/2012/chart" uri="{02D57815-91ED-43cb-92C2-25804820EDAC}">
            <c15:filteredBarSeries>
              <c15:ser>
                <c:idx val="0"/>
                <c:order val="0"/>
                <c:tx>
                  <c:strRef>
                    <c:extLst>
                      <c:ext uri="{02D57815-91ED-43cb-92C2-25804820EDAC}">
                        <c15:formulaRef>
                          <c15:sqref>Fig_DATA_Builds!$C$4</c15:sqref>
                        </c15:formulaRef>
                      </c:ext>
                    </c:extLst>
                    <c:strCache>
                      <c:ptCount val="1"/>
                      <c:pt idx="0">
                        <c:v>Chart Name</c:v>
                      </c:pt>
                    </c:strCache>
                  </c:strRef>
                </c:tx>
                <c:spPr>
                  <a:solidFill>
                    <a:schemeClr val="accent1"/>
                  </a:solidFill>
                  <a:ln>
                    <a:noFill/>
                  </a:ln>
                  <a:effectLst/>
                </c:spPr>
                <c:invertIfNegative val="0"/>
                <c:cat>
                  <c:strRef>
                    <c:extLst>
                      <c:ext uri="{02D57815-91ED-43cb-92C2-25804820EDAC}">
                        <c15:fullRef>
                          <c15:sqref>Fig_DATA_Builds!$C$5:$C$64</c15:sqref>
                        </c15:fullRef>
                        <c15:formulaRef>
                          <c15:sqref>(Fig_DATA_Builds!$C$25:$C$29,Fig_DATA_Builds!$C$45:$C$49)</c15:sqref>
                        </c15:formulaRef>
                      </c:ext>
                    </c:extLst>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uri="{02D57815-91ED-43cb-92C2-25804820EDAC}">
                        <c15:fullRef>
                          <c15:sqref>Fig_DATA_Builds!$C$5:$C$64</c15:sqref>
                        </c15:fullRef>
                        <c15:formulaRef>
                          <c15:sqref>(Fig_DATA_Builds!$C$25:$C$29,Fig_DATA_Builds!$C$45:$C$49)</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DACB-48AC-A42F-85165CC3A135}"/>
                  </c:ext>
                </c:extLst>
              </c15:ser>
            </c15:filteredBarSeries>
            <c15:filteredBarSeries>
              <c15:ser>
                <c:idx val="14"/>
                <c:order val="10"/>
                <c:tx>
                  <c:strRef>
                    <c:extLst xmlns:c15="http://schemas.microsoft.com/office/drawing/2012/chart">
                      <c:ext xmlns:c15="http://schemas.microsoft.com/office/drawing/2012/chart" uri="{02D57815-91ED-43cb-92C2-25804820EDAC}">
                        <c15:formulaRef>
                          <c15:sqref>Fig_DATA_Builds!$N$4</c15:sqref>
                        </c15:formulaRef>
                      </c:ext>
                    </c:extLst>
                    <c:strCache>
                      <c:ptCount val="1"/>
                      <c:pt idx="0">
                        <c:v>Biomass</c:v>
                      </c:pt>
                    </c:strCache>
                  </c:strRef>
                </c:tx>
                <c:spPr>
                  <a:solidFill>
                    <a:srgbClr val="663300"/>
                  </a:solidFill>
                  <a:ln>
                    <a:solidFill>
                      <a:schemeClr val="tx1"/>
                    </a:solidFill>
                  </a:ln>
                  <a:effectLst/>
                </c:spPr>
                <c:invertIfNegative val="0"/>
                <c:cat>
                  <c:strRef>
                    <c:extLst>
                      <c:ext xmlns:c15="http://schemas.microsoft.com/office/drawing/2012/chart" uri="{02D57815-91ED-43cb-92C2-25804820EDAC}">
                        <c15:fullRef>
                          <c15:sqref>Fig_DATA_Builds!$C$5:$C$64</c15:sqref>
                        </c15:fullRef>
                        <c15:formulaRef>
                          <c15:sqref>(Fig_DATA_Builds!$C$25:$C$29,Fig_DATA_Builds!$C$45:$C$49)</c15:sqref>
                        </c15:formulaRef>
                      </c:ext>
                    </c:extLst>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Fig_DATA_Builds!$N$5:$N$64</c15:sqref>
                        </c15:fullRef>
                        <c15:formulaRef>
                          <c15:sqref>(Fig_DATA_Builds!$N$25:$N$29,Fig_DATA_Builds!$N$45:$N$49)</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D-DACB-48AC-A42F-85165CC3A135}"/>
                  </c:ext>
                </c:extLst>
              </c15:ser>
            </c15:filteredBarSeries>
            <c15:filteredBarSeries>
              <c15:ser>
                <c:idx val="4"/>
                <c:order val="13"/>
                <c:tx>
                  <c:strRef>
                    <c:extLst xmlns:c15="http://schemas.microsoft.com/office/drawing/2012/chart">
                      <c:ext xmlns:c15="http://schemas.microsoft.com/office/drawing/2012/chart" uri="{02D57815-91ED-43cb-92C2-25804820EDAC}">
                        <c15:formulaRef>
                          <c15:sqref>Fig_DATA_Builds!$H$4</c15:sqref>
                        </c15:formulaRef>
                      </c:ext>
                    </c:extLst>
                    <c:strCache>
                      <c:ptCount val="1"/>
                      <c:pt idx="0">
                        <c:v>Natural Gas Peaking Capacity</c:v>
                      </c:pt>
                    </c:strCache>
                  </c:strRef>
                </c:tx>
                <c:spPr>
                  <a:pattFill prst="dkVert">
                    <a:fgClr>
                      <a:schemeClr val="accent5"/>
                    </a:fgClr>
                    <a:bgClr>
                      <a:schemeClr val="bg1"/>
                    </a:bgClr>
                  </a:patt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15:formulaRef>
                          <c15:sqref>(Fig_DATA_Builds!$C$25:$C$29,Fig_DATA_Builds!$C$45:$C$49)</c15:sqref>
                        </c15:formulaRef>
                      </c:ext>
                    </c:extLst>
                    <c:strCache>
                      <c:ptCount val="10"/>
                      <c:pt idx="0">
                        <c:v>1 Reference</c:v>
                      </c:pt>
                      <c:pt idx="1">
                        <c:v>2 DSM Bundle 10</c:v>
                      </c:pt>
                      <c:pt idx="2">
                        <c:v>3 DSM Bundle 7</c:v>
                      </c:pt>
                      <c:pt idx="3">
                        <c:v>4 DER Solar</c:v>
                      </c:pt>
                      <c:pt idx="4">
                        <c:v>5 DER Batteries</c:v>
                      </c:pt>
                      <c:pt idx="5">
                        <c:v>1 Reference</c:v>
                      </c:pt>
                      <c:pt idx="6">
                        <c:v>2 DSM Bundle 10</c:v>
                      </c:pt>
                      <c:pt idx="7">
                        <c:v>3 DSM Bundle 7</c:v>
                      </c:pt>
                      <c:pt idx="8">
                        <c:v>4 DER Solar</c:v>
                      </c:pt>
                      <c:pt idx="9">
                        <c:v>5 DER Batteries</c:v>
                      </c:pt>
                    </c:strCache>
                  </c:strRef>
                </c:cat>
                <c:val>
                  <c:numRef>
                    <c:extLst>
                      <c:ext xmlns:c15="http://schemas.microsoft.com/office/drawing/2012/chart" uri="{02D57815-91ED-43cb-92C2-25804820EDAC}">
                        <c15:fullRef>
                          <c15:sqref>Fig_DATA_Builds!$H$5:$H$64</c15:sqref>
                        </c15:fullRef>
                        <c15:formulaRef>
                          <c15:sqref>(Fig_DATA_Builds!$H$25:$H$29,Fig_DATA_Builds!$H$45:$H$49)</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DACB-48AC-A42F-85165CC3A135}"/>
                  </c:ext>
                </c:extLst>
              </c15:ser>
            </c15:filteredBarSeries>
          </c:ext>
        </c:extLst>
      </c:barChart>
      <c:catAx>
        <c:axId val="125729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2864"/>
        <c:crosses val="autoZero"/>
        <c:auto val="1"/>
        <c:lblAlgn val="ctr"/>
        <c:lblOffset val="100"/>
        <c:noMultiLvlLbl val="0"/>
      </c:catAx>
      <c:valAx>
        <c:axId val="125729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0">
                    <a:solidFill>
                      <a:sysClr val="windowText" lastClr="000000"/>
                    </a:solidFill>
                    <a:latin typeface="Arial" panose="020B0604020202020204" pitchFamily="34" charset="0"/>
                    <a:cs typeface="Arial" panose="020B0604020202020204" pitchFamily="34" charset="0"/>
                  </a:rPr>
                  <a:t>Nameplate Additions (MW)</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6800"/>
        <c:crosses val="autoZero"/>
        <c:crossBetween val="between"/>
      </c:valAx>
      <c:spPr>
        <a:noFill/>
        <a:ln>
          <a:noFill/>
        </a:ln>
        <a:effectLst/>
      </c:spPr>
    </c:plotArea>
    <c:legend>
      <c:legendPos val="l"/>
      <c:layout>
        <c:manualLayout>
          <c:xMode val="edge"/>
          <c:yMode val="edge"/>
          <c:x val="9.8040962305641813E-2"/>
          <c:y val="1.9688789788671727E-2"/>
          <c:w val="0.37513906834535604"/>
          <c:h val="0.42747404537922234"/>
        </c:manualLayout>
      </c:layout>
      <c:overlay val="1"/>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0" i="1" u="none" strike="noStrike" baseline="0">
                <a:solidFill>
                  <a:sysClr val="windowText" lastClr="000000"/>
                </a:solidFill>
                <a:effectLst/>
                <a:latin typeface="Arial" panose="020B0604020202020204" pitchFamily="34" charset="0"/>
                <a:cs typeface="Arial" panose="020B0604020202020204" pitchFamily="34" charset="0"/>
              </a:rPr>
              <a:t>Figure 8.19: Resource Additions – Resource Alternatives Part 2 </a:t>
            </a:r>
            <a:endParaRPr lang="en-US" i="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58267392456697564"/>
          <c:y val="3.4381094124575171E-2"/>
        </c:manualLayout>
      </c:layout>
      <c:overlay val="0"/>
      <c:spPr>
        <a:noFill/>
        <a:ln>
          <a:noFill/>
        </a:ln>
        <a:effectLst/>
      </c:spPr>
      <c:txPr>
        <a:bodyPr rot="0" spcFirstLastPara="1" vertOverflow="ellipsis" vert="horz" wrap="square" anchor="ctr" anchorCtr="1"/>
        <a:lstStyle/>
        <a:p>
          <a:pPr>
            <a:defRPr sz="1400" b="0"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624536121538749E-2"/>
          <c:y val="2.2509035197114079E-2"/>
          <c:w val="0.89448505885005447"/>
          <c:h val="0.74347722646646752"/>
        </c:manualLayout>
      </c:layout>
      <c:barChart>
        <c:barDir val="col"/>
        <c:grouping val="stacked"/>
        <c:varyColors val="0"/>
        <c:ser>
          <c:idx val="1"/>
          <c:order val="1"/>
          <c:tx>
            <c:strRef>
              <c:f>Fig_DATA_Builds!$D$4</c:f>
              <c:strCache>
                <c:ptCount val="1"/>
                <c:pt idx="0">
                  <c:v>Conservation</c:v>
                </c:pt>
              </c:strCache>
            </c:strRef>
          </c:tx>
          <c:spPr>
            <a:solidFill>
              <a:schemeClr val="accent5">
                <a:lumMod val="60000"/>
                <a:lumOff val="40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Fig_DATA_Builds!$D$5:$D$64</c15:sqref>
                  </c15:fullRef>
                </c:ext>
              </c:extLst>
              <c:f>(Fig_DATA_Builds!$D$25,Fig_DATA_Builds!$D$30:$D$33,Fig_DATA_Builds!$D$45,Fig_DATA_Builds!$D$50:$D$53)</c:f>
              <c:numCache>
                <c:formatCode>0</c:formatCode>
                <c:ptCount val="10"/>
                <c:pt idx="0">
                  <c:v>225.93131700000001</c:v>
                </c:pt>
                <c:pt idx="1">
                  <c:v>225.93131700000001</c:v>
                </c:pt>
                <c:pt idx="2">
                  <c:v>225.93131700000001</c:v>
                </c:pt>
                <c:pt idx="3">
                  <c:v>225.93131700000001</c:v>
                </c:pt>
                <c:pt idx="4">
                  <c:v>225.93131700000001</c:v>
                </c:pt>
                <c:pt idx="5">
                  <c:v>695.07371999999998</c:v>
                </c:pt>
                <c:pt idx="6">
                  <c:v>695.07371999999998</c:v>
                </c:pt>
                <c:pt idx="7">
                  <c:v>695.07371999999998</c:v>
                </c:pt>
                <c:pt idx="8">
                  <c:v>695.07371999999998</c:v>
                </c:pt>
                <c:pt idx="9">
                  <c:v>695.07371999999998</c:v>
                </c:pt>
              </c:numCache>
            </c:numRef>
          </c:val>
          <c:extLst>
            <c:ext xmlns:c16="http://schemas.microsoft.com/office/drawing/2014/chart" uri="{C3380CC4-5D6E-409C-BE32-E72D297353CC}">
              <c16:uniqueId val="{00000000-6193-4D01-94AD-C32B8AA4E16E}"/>
            </c:ext>
          </c:extLst>
        </c:ser>
        <c:ser>
          <c:idx val="5"/>
          <c:order val="2"/>
          <c:tx>
            <c:strRef>
              <c:f>Fig_DATA_Builds!$E$4</c:f>
              <c:strCache>
                <c:ptCount val="1"/>
                <c:pt idx="0">
                  <c:v>Demand Response</c:v>
                </c:pt>
              </c:strCache>
            </c:strRef>
          </c:tx>
          <c:spPr>
            <a:solidFill>
              <a:schemeClr val="accent6">
                <a:lumMod val="75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Fig_DATA_Builds!$E$5:$E$64</c15:sqref>
                  </c15:fullRef>
                </c:ext>
              </c:extLst>
              <c:f>(Fig_DATA_Builds!$E$25,Fig_DATA_Builds!$E$30:$E$33,Fig_DATA_Builds!$E$45,Fig_DATA_Builds!$E$50:$E$53)</c:f>
              <c:numCache>
                <c:formatCode>0</c:formatCode>
                <c:ptCount val="10"/>
                <c:pt idx="0">
                  <c:v>327.14000058174133</c:v>
                </c:pt>
                <c:pt idx="1">
                  <c:v>310.84000015258789</c:v>
                </c:pt>
                <c:pt idx="2">
                  <c:v>310.84000015258789</c:v>
                </c:pt>
                <c:pt idx="3">
                  <c:v>313.80000019073486</c:v>
                </c:pt>
                <c:pt idx="4">
                  <c:v>310.84000015258789</c:v>
                </c:pt>
                <c:pt idx="5">
                  <c:v>404.92999994754791</c:v>
                </c:pt>
                <c:pt idx="6">
                  <c:v>360.05999863147736</c:v>
                </c:pt>
                <c:pt idx="7">
                  <c:v>360.05999863147736</c:v>
                </c:pt>
                <c:pt idx="8">
                  <c:v>363.45999872684479</c:v>
                </c:pt>
                <c:pt idx="9">
                  <c:v>360.05999863147736</c:v>
                </c:pt>
              </c:numCache>
            </c:numRef>
          </c:val>
          <c:extLst>
            <c:ext xmlns:c16="http://schemas.microsoft.com/office/drawing/2014/chart" uri="{C3380CC4-5D6E-409C-BE32-E72D297353CC}">
              <c16:uniqueId val="{00000001-6193-4D01-94AD-C32B8AA4E16E}"/>
            </c:ext>
          </c:extLst>
        </c:ser>
        <c:ser>
          <c:idx val="6"/>
          <c:order val="3"/>
          <c:tx>
            <c:strRef>
              <c:f>Fig_DATA_Builds!$F$4</c:f>
              <c:strCache>
                <c:ptCount val="1"/>
                <c:pt idx="0">
                  <c:v>DER Solar</c:v>
                </c:pt>
              </c:strCache>
            </c:strRef>
          </c:tx>
          <c:spPr>
            <a:pattFill prst="dkUpDiag">
              <a:fgClr>
                <a:schemeClr val="accent6">
                  <a:lumMod val="75000"/>
                </a:schemeClr>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Fig_DATA_Builds!$F$5:$F$64</c15:sqref>
                  </c15:fullRef>
                </c:ext>
              </c:extLst>
              <c:f>(Fig_DATA_Builds!$F$25,Fig_DATA_Builds!$F$30:$F$33,Fig_DATA_Builds!$F$45,Fig_DATA_Builds!$F$50:$F$53)</c:f>
              <c:numCache>
                <c:formatCode>0</c:formatCode>
                <c:ptCount val="10"/>
                <c:pt idx="0">
                  <c:v>372.2645082644695</c:v>
                </c:pt>
                <c:pt idx="1">
                  <c:v>372.2645082644695</c:v>
                </c:pt>
                <c:pt idx="2">
                  <c:v>372.2645082644695</c:v>
                </c:pt>
                <c:pt idx="3">
                  <c:v>372.2645082644695</c:v>
                </c:pt>
                <c:pt idx="4">
                  <c:v>372.2645082644695</c:v>
                </c:pt>
                <c:pt idx="5">
                  <c:v>1494.3803197030149</c:v>
                </c:pt>
                <c:pt idx="6">
                  <c:v>1494.3803197030149</c:v>
                </c:pt>
                <c:pt idx="7">
                  <c:v>1494.3803197030149</c:v>
                </c:pt>
                <c:pt idx="8">
                  <c:v>1494.3803197030149</c:v>
                </c:pt>
                <c:pt idx="9">
                  <c:v>1494.3803197030149</c:v>
                </c:pt>
              </c:numCache>
            </c:numRef>
          </c:val>
          <c:extLst>
            <c:ext xmlns:c16="http://schemas.microsoft.com/office/drawing/2014/chart" uri="{C3380CC4-5D6E-409C-BE32-E72D297353CC}">
              <c16:uniqueId val="{00000002-6193-4D01-94AD-C32B8AA4E16E}"/>
            </c:ext>
          </c:extLst>
        </c:ser>
        <c:ser>
          <c:idx val="7"/>
          <c:order val="4"/>
          <c:tx>
            <c:strRef>
              <c:f>Fig_DATA_Builds!$G$4</c:f>
              <c:strCache>
                <c:ptCount val="1"/>
                <c:pt idx="0">
                  <c:v>DER Storage</c:v>
                </c:pt>
              </c:strCache>
            </c:strRef>
          </c:tx>
          <c:spPr>
            <a:pattFill prst="wdUpDiag">
              <a:fgClr>
                <a:schemeClr val="accent6">
                  <a:lumMod val="75000"/>
                </a:schemeClr>
              </a:fgClr>
              <a:bgClr>
                <a:schemeClr val="bg1"/>
              </a:bgClr>
            </a:patt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Fig_DATA_Builds!$G$5:$G$64</c15:sqref>
                  </c15:fullRef>
                </c:ext>
              </c:extLst>
              <c:f>(Fig_DATA_Builds!$G$25,Fig_DATA_Builds!$G$30:$G$33,Fig_DATA_Builds!$G$45,Fig_DATA_Builds!$G$50:$G$53)</c:f>
              <c:numCache>
                <c:formatCode>0</c:formatCode>
                <c:ptCount val="10"/>
                <c:pt idx="0">
                  <c:v>62.219999313354506</c:v>
                </c:pt>
                <c:pt idx="1">
                  <c:v>62.219999313354506</c:v>
                </c:pt>
                <c:pt idx="2">
                  <c:v>62.219999313354506</c:v>
                </c:pt>
                <c:pt idx="3">
                  <c:v>62.219999313354506</c:v>
                </c:pt>
                <c:pt idx="4">
                  <c:v>62.219999313354506</c:v>
                </c:pt>
                <c:pt idx="5">
                  <c:v>117.19999885559082</c:v>
                </c:pt>
                <c:pt idx="6">
                  <c:v>117.19999885559082</c:v>
                </c:pt>
                <c:pt idx="7">
                  <c:v>117.19999885559082</c:v>
                </c:pt>
                <c:pt idx="8">
                  <c:v>117.19999885559082</c:v>
                </c:pt>
                <c:pt idx="9">
                  <c:v>117.19999885559082</c:v>
                </c:pt>
              </c:numCache>
            </c:numRef>
          </c:val>
          <c:extLst>
            <c:ext xmlns:c16="http://schemas.microsoft.com/office/drawing/2014/chart" uri="{C3380CC4-5D6E-409C-BE32-E72D297353CC}">
              <c16:uniqueId val="{00000003-6193-4D01-94AD-C32B8AA4E16E}"/>
            </c:ext>
          </c:extLst>
        </c:ser>
        <c:ser>
          <c:idx val="8"/>
          <c:order val="5"/>
          <c:tx>
            <c:strRef>
              <c:f>Fig_DATA_Builds!$I$4</c:f>
              <c:strCache>
                <c:ptCount val="1"/>
                <c:pt idx="0">
                  <c:v>CETA Qualifying Peaking Capacity</c:v>
                </c:pt>
              </c:strCache>
            </c:strRef>
          </c:tx>
          <c:spPr>
            <a:solidFill>
              <a:schemeClr val="accent5"/>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Fig_DATA_Builds!$I$5:$I$64</c15:sqref>
                  </c15:fullRef>
                </c:ext>
              </c:extLst>
              <c:f>(Fig_DATA_Builds!$I$25,Fig_DATA_Builds!$I$30:$I$33,Fig_DATA_Builds!$I$45,Fig_DATA_Builds!$I$50:$I$53)</c:f>
              <c:numCache>
                <c:formatCode>0</c:formatCode>
                <c:ptCount val="10"/>
                <c:pt idx="0">
                  <c:v>839.09999465942383</c:v>
                </c:pt>
                <c:pt idx="1">
                  <c:v>711</c:v>
                </c:pt>
                <c:pt idx="2">
                  <c:v>711</c:v>
                </c:pt>
                <c:pt idx="3">
                  <c:v>711</c:v>
                </c:pt>
                <c:pt idx="4">
                  <c:v>729.29999923706055</c:v>
                </c:pt>
                <c:pt idx="5">
                  <c:v>1787.9999847412109</c:v>
                </c:pt>
                <c:pt idx="6">
                  <c:v>1843.7999725341797</c:v>
                </c:pt>
                <c:pt idx="7">
                  <c:v>1698.2999687194824</c:v>
                </c:pt>
                <c:pt idx="8">
                  <c:v>1715.6999778747559</c:v>
                </c:pt>
                <c:pt idx="9">
                  <c:v>1605.8999824523926</c:v>
                </c:pt>
              </c:numCache>
            </c:numRef>
          </c:val>
          <c:extLst>
            <c:ext xmlns:c16="http://schemas.microsoft.com/office/drawing/2014/chart" uri="{C3380CC4-5D6E-409C-BE32-E72D297353CC}">
              <c16:uniqueId val="{00000004-6193-4D01-94AD-C32B8AA4E16E}"/>
            </c:ext>
          </c:extLst>
        </c:ser>
        <c:ser>
          <c:idx val="10"/>
          <c:order val="6"/>
          <c:tx>
            <c:strRef>
              <c:f>Fig_DATA_Builds!$J$4</c:f>
              <c:strCache>
                <c:ptCount val="1"/>
                <c:pt idx="0">
                  <c:v>Wind</c:v>
                </c:pt>
              </c:strCache>
            </c:strRef>
          </c:tx>
          <c:spPr>
            <a:solidFill>
              <a:schemeClr val="accent2"/>
            </a:solid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Fig_DATA_Builds!$J$5:$J$64</c15:sqref>
                  </c15:fullRef>
                </c:ext>
              </c:extLst>
              <c:f>(Fig_DATA_Builds!$J$25,Fig_DATA_Builds!$J$30:$J$33,Fig_DATA_Builds!$J$45,Fig_DATA_Builds!$J$50:$J$53)</c:f>
              <c:numCache>
                <c:formatCode>0</c:formatCode>
                <c:ptCount val="10"/>
                <c:pt idx="0">
                  <c:v>1400</c:v>
                </c:pt>
                <c:pt idx="1">
                  <c:v>1300</c:v>
                </c:pt>
                <c:pt idx="2">
                  <c:v>1100</c:v>
                </c:pt>
                <c:pt idx="3">
                  <c:v>1000</c:v>
                </c:pt>
                <c:pt idx="4">
                  <c:v>1500</c:v>
                </c:pt>
                <c:pt idx="5">
                  <c:v>4050</c:v>
                </c:pt>
                <c:pt idx="6">
                  <c:v>3850</c:v>
                </c:pt>
                <c:pt idx="7">
                  <c:v>3750</c:v>
                </c:pt>
                <c:pt idx="8">
                  <c:v>3350</c:v>
                </c:pt>
                <c:pt idx="9">
                  <c:v>3550</c:v>
                </c:pt>
              </c:numCache>
            </c:numRef>
          </c:val>
          <c:extLst>
            <c:ext xmlns:c16="http://schemas.microsoft.com/office/drawing/2014/chart" uri="{C3380CC4-5D6E-409C-BE32-E72D297353CC}">
              <c16:uniqueId val="{00000005-6193-4D01-94AD-C32B8AA4E16E}"/>
            </c:ext>
          </c:extLst>
        </c:ser>
        <c:ser>
          <c:idx val="11"/>
          <c:order val="7"/>
          <c:tx>
            <c:strRef>
              <c:f>Fig_DATA_Builds!$K$4</c:f>
              <c:strCache>
                <c:ptCount val="1"/>
                <c:pt idx="0">
                  <c:v>Solar</c:v>
                </c:pt>
              </c:strCache>
            </c:strRef>
          </c:tx>
          <c:spPr>
            <a:solidFill>
              <a:srgbClr val="FFC000"/>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Fig_DATA_Builds!$K$5:$K$64</c15:sqref>
                  </c15:fullRef>
                </c:ext>
              </c:extLst>
              <c:f>(Fig_DATA_Builds!$K$25,Fig_DATA_Builds!$K$30:$K$33,Fig_DATA_Builds!$K$45,Fig_DATA_Builds!$K$50:$K$53)</c:f>
              <c:numCache>
                <c:formatCode>0</c:formatCode>
                <c:ptCount val="10"/>
                <c:pt idx="0">
                  <c:v>1099.5499954223633</c:v>
                </c:pt>
                <c:pt idx="1">
                  <c:v>999.59999847412109</c:v>
                </c:pt>
                <c:pt idx="2">
                  <c:v>1098.2999877929688</c:v>
                </c:pt>
                <c:pt idx="3">
                  <c:v>1498.4999847412109</c:v>
                </c:pt>
                <c:pt idx="4">
                  <c:v>799.44999694824219</c:v>
                </c:pt>
                <c:pt idx="5">
                  <c:v>2389.3499908447266</c:v>
                </c:pt>
                <c:pt idx="6">
                  <c:v>1689.2999877929688</c:v>
                </c:pt>
                <c:pt idx="7">
                  <c:v>1885.8000030517578</c:v>
                </c:pt>
                <c:pt idx="8">
                  <c:v>2385.6999816894531</c:v>
                </c:pt>
                <c:pt idx="9">
                  <c:v>2289.1499938964844</c:v>
                </c:pt>
              </c:numCache>
            </c:numRef>
          </c:val>
          <c:extLst>
            <c:ext xmlns:c16="http://schemas.microsoft.com/office/drawing/2014/chart" uri="{C3380CC4-5D6E-409C-BE32-E72D297353CC}">
              <c16:uniqueId val="{00000006-6193-4D01-94AD-C32B8AA4E16E}"/>
            </c:ext>
          </c:extLst>
        </c:ser>
        <c:ser>
          <c:idx val="12"/>
          <c:order val="8"/>
          <c:tx>
            <c:strRef>
              <c:f>Fig_DATA_Builds!$L$4</c:f>
              <c:strCache>
                <c:ptCount val="1"/>
                <c:pt idx="0">
                  <c:v>Green Direct</c:v>
                </c:pt>
              </c:strCache>
            </c:strRef>
          </c:tx>
          <c:spPr>
            <a:pattFill prst="wdUpDiag">
              <a:fgClr>
                <a:schemeClr val="accent2"/>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Fig_DATA_Builds!$L$5:$L$64</c15:sqref>
                  </c15:fullRef>
                </c:ext>
              </c:extLst>
              <c:f>(Fig_DATA_Builds!$L$25,Fig_DATA_Builds!$L$30:$L$33,Fig_DATA_Builds!$L$45,Fig_DATA_Builds!$L$50:$L$53)</c:f>
              <c:numCache>
                <c:formatCode>0</c:formatCode>
                <c:ptCount val="10"/>
                <c:pt idx="0">
                  <c:v>100</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7-6193-4D01-94AD-C32B8AA4E16E}"/>
            </c:ext>
          </c:extLst>
        </c:ser>
        <c:ser>
          <c:idx val="13"/>
          <c:order val="9"/>
          <c:tx>
            <c:strRef>
              <c:f>Fig_DATA_Builds!$M$4</c:f>
              <c:strCache>
                <c:ptCount val="1"/>
                <c:pt idx="0">
                  <c:v>Hybrid (Generation + Storage)</c:v>
                </c:pt>
              </c:strCache>
            </c:strRef>
          </c:tx>
          <c:spPr>
            <a:solidFill>
              <a:srgbClr val="8A889A"/>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Fig_DATA_Builds!$M$5:$M$64</c15:sqref>
                  </c15:fullRef>
                </c:ext>
              </c:extLst>
              <c:f>(Fig_DATA_Builds!$M$25,Fig_DATA_Builds!$M$30:$M$33,Fig_DATA_Builds!$M$45,Fig_DATA_Builds!$M$50:$M$53)</c:f>
              <c:numCache>
                <c:formatCode>0</c:formatCode>
                <c:ptCount val="10"/>
                <c:pt idx="0">
                  <c:v>1549.6500015258789</c:v>
                </c:pt>
                <c:pt idx="1">
                  <c:v>1500</c:v>
                </c:pt>
                <c:pt idx="2">
                  <c:v>1749.9499969482422</c:v>
                </c:pt>
                <c:pt idx="3">
                  <c:v>1500</c:v>
                </c:pt>
                <c:pt idx="4">
                  <c:v>1599.2999954223633</c:v>
                </c:pt>
                <c:pt idx="5">
                  <c:v>1548.1500015258789</c:v>
                </c:pt>
                <c:pt idx="6">
                  <c:v>2148.5999908447266</c:v>
                </c:pt>
                <c:pt idx="7">
                  <c:v>1997.7999954223633</c:v>
                </c:pt>
                <c:pt idx="8">
                  <c:v>2049.0999984741211</c:v>
                </c:pt>
                <c:pt idx="9">
                  <c:v>1747.0699996948242</c:v>
                </c:pt>
              </c:numCache>
            </c:numRef>
          </c:val>
          <c:extLst>
            <c:ext xmlns:c16="http://schemas.microsoft.com/office/drawing/2014/chart" uri="{C3380CC4-5D6E-409C-BE32-E72D297353CC}">
              <c16:uniqueId val="{00000008-6193-4D01-94AD-C32B8AA4E16E}"/>
            </c:ext>
          </c:extLst>
        </c:ser>
        <c:ser>
          <c:idx val="2"/>
          <c:order val="11"/>
          <c:tx>
            <c:strRef>
              <c:f>Fig_DATA_Builds!$O$4</c:f>
              <c:strCache>
                <c:ptCount val="1"/>
                <c:pt idx="0">
                  <c:v>Advanced Nuclear (SMRs)</c:v>
                </c:pt>
              </c:strCache>
            </c:strRef>
          </c:tx>
          <c:spPr>
            <a:solidFill>
              <a:schemeClr val="accent4"/>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Fig_DATA_Builds!$O$5:$O$64</c15:sqref>
                  </c15:fullRef>
                </c:ext>
              </c:extLst>
              <c:f>(Fig_DATA_Builds!$O$25,Fig_DATA_Builds!$O$30:$O$33,Fig_DATA_Builds!$O$45,Fig_DATA_Builds!$O$50:$O$53)</c:f>
              <c:numCache>
                <c:formatCode>0</c:formatCode>
                <c:ptCount val="10"/>
                <c:pt idx="0">
                  <c:v>0</c:v>
                </c:pt>
                <c:pt idx="1">
                  <c:v>0</c:v>
                </c:pt>
                <c:pt idx="2">
                  <c:v>0</c:v>
                </c:pt>
                <c:pt idx="3">
                  <c:v>0</c:v>
                </c:pt>
                <c:pt idx="4">
                  <c:v>0</c:v>
                </c:pt>
                <c:pt idx="5">
                  <c:v>0</c:v>
                </c:pt>
                <c:pt idx="6">
                  <c:v>0</c:v>
                </c:pt>
                <c:pt idx="7">
                  <c:v>0</c:v>
                </c:pt>
                <c:pt idx="8">
                  <c:v>0</c:v>
                </c:pt>
                <c:pt idx="9">
                  <c:v>250</c:v>
                </c:pt>
              </c:numCache>
            </c:numRef>
          </c:val>
          <c:extLst>
            <c:ext xmlns:c16="http://schemas.microsoft.com/office/drawing/2014/chart" uri="{C3380CC4-5D6E-409C-BE32-E72D297353CC}">
              <c16:uniqueId val="{00000009-6193-4D01-94AD-C32B8AA4E16E}"/>
            </c:ext>
          </c:extLst>
        </c:ser>
        <c:ser>
          <c:idx val="3"/>
          <c:order val="12"/>
          <c:tx>
            <c:strRef>
              <c:f>Fig_DATA_Builds!$P$4</c:f>
              <c:strCache>
                <c:ptCount val="1"/>
                <c:pt idx="0">
                  <c:v>Standalone Storage</c:v>
                </c:pt>
              </c:strCache>
            </c:strRef>
          </c:tx>
          <c:spPr>
            <a:solidFill>
              <a:schemeClr val="accent1"/>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Fig_DATA_Builds!$P$5:$P$64</c15:sqref>
                  </c15:fullRef>
                </c:ext>
              </c:extLst>
              <c:f>(Fig_DATA_Builds!$P$25,Fig_DATA_Builds!$P$30:$P$33,Fig_DATA_Builds!$P$45,Fig_DATA_Builds!$P$50:$P$53)</c:f>
              <c:numCache>
                <c:formatCode>0</c:formatCode>
                <c:ptCount val="10"/>
                <c:pt idx="0">
                  <c:v>1000</c:v>
                </c:pt>
                <c:pt idx="1">
                  <c:v>1200</c:v>
                </c:pt>
                <c:pt idx="2">
                  <c:v>1100</c:v>
                </c:pt>
                <c:pt idx="3">
                  <c:v>1100</c:v>
                </c:pt>
                <c:pt idx="4">
                  <c:v>1100</c:v>
                </c:pt>
                <c:pt idx="5">
                  <c:v>1700</c:v>
                </c:pt>
                <c:pt idx="6">
                  <c:v>1500</c:v>
                </c:pt>
                <c:pt idx="7">
                  <c:v>1700</c:v>
                </c:pt>
                <c:pt idx="8">
                  <c:v>1700</c:v>
                </c:pt>
                <c:pt idx="9">
                  <c:v>1700</c:v>
                </c:pt>
              </c:numCache>
            </c:numRef>
          </c:val>
          <c:extLst>
            <c:ext xmlns:c16="http://schemas.microsoft.com/office/drawing/2014/chart" uri="{C3380CC4-5D6E-409C-BE32-E72D297353CC}">
              <c16:uniqueId val="{0000000A-6193-4D01-94AD-C32B8AA4E16E}"/>
            </c:ext>
          </c:extLst>
        </c:ser>
        <c:ser>
          <c:idx val="4"/>
          <c:order val="13"/>
          <c:tx>
            <c:strRef>
              <c:f>Fig_DATA_Builds!$H$4</c:f>
              <c:strCache>
                <c:ptCount val="1"/>
                <c:pt idx="0">
                  <c:v>Natural Gas Peaking Capacity</c:v>
                </c:pt>
              </c:strCache>
              <c:extLst xmlns:c15="http://schemas.microsoft.com/office/drawing/2012/chart"/>
            </c:strRef>
          </c:tx>
          <c:spPr>
            <a:pattFill prst="dkVert">
              <a:fgClr>
                <a:schemeClr val="accent5"/>
              </a:fgClr>
              <a:bgClr>
                <a:schemeClr val="bg1"/>
              </a:bgClr>
            </a:patt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(Fig_DATA_Builds!$C$25,Fig_DATA_Builds!$C$30:$C$33,Fig_DATA_Builds!$C$45,Fig_DATA_Builds!$C$50:$C$53)</c:f>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Fig_DATA_Builds!$H$5:$H$64</c15:sqref>
                  </c15:fullRef>
                </c:ext>
              </c:extLst>
              <c:f>(Fig_DATA_Builds!$H$25,Fig_DATA_Builds!$H$30:$H$33,Fig_DATA_Builds!$H$45,Fig_DATA_Builds!$H$50:$H$53)</c:f>
              <c:numCache>
                <c:formatCode>0</c:formatCode>
                <c:ptCount val="10"/>
                <c:pt idx="0">
                  <c:v>0</c:v>
                </c:pt>
                <c:pt idx="1">
                  <c:v>0</c:v>
                </c:pt>
                <c:pt idx="2">
                  <c:v>0</c:v>
                </c:pt>
                <c:pt idx="3">
                  <c:v>0</c:v>
                </c:pt>
                <c:pt idx="4">
                  <c:v>0</c:v>
                </c:pt>
                <c:pt idx="5">
                  <c:v>0</c:v>
                </c:pt>
                <c:pt idx="6">
                  <c:v>0</c:v>
                </c:pt>
                <c:pt idx="7">
                  <c:v>18.29999923706055</c:v>
                </c:pt>
                <c:pt idx="8">
                  <c:v>0</c:v>
                </c:pt>
                <c:pt idx="9">
                  <c:v>0</c:v>
                </c:pt>
              </c:numCache>
            </c:numRef>
          </c:val>
          <c:extLst xmlns:c15="http://schemas.microsoft.com/office/drawing/2012/chart">
            <c:ext xmlns:c16="http://schemas.microsoft.com/office/drawing/2014/chart" uri="{C3380CC4-5D6E-409C-BE32-E72D297353CC}">
              <c16:uniqueId val="{0000000D-6193-4D01-94AD-C32B8AA4E16E}"/>
            </c:ext>
          </c:extLst>
        </c:ser>
        <c:dLbls>
          <c:showLegendKey val="0"/>
          <c:showVal val="0"/>
          <c:showCatName val="0"/>
          <c:showSerName val="0"/>
          <c:showPercent val="0"/>
          <c:showBubbleSize val="0"/>
        </c:dLbls>
        <c:gapWidth val="150"/>
        <c:overlap val="100"/>
        <c:axId val="1257296800"/>
        <c:axId val="1257292864"/>
        <c:extLst>
          <c:ext xmlns:c15="http://schemas.microsoft.com/office/drawing/2012/chart" uri="{02D57815-91ED-43cb-92C2-25804820EDAC}">
            <c15:filteredBarSeries>
              <c15:ser>
                <c:idx val="0"/>
                <c:order val="0"/>
                <c:tx>
                  <c:strRef>
                    <c:extLst>
                      <c:ext uri="{02D57815-91ED-43cb-92C2-25804820EDAC}">
                        <c15:formulaRef>
                          <c15:sqref>Fig_DATA_Builds!$C$4</c15:sqref>
                        </c15:formulaRef>
                      </c:ext>
                    </c:extLst>
                    <c:strCache>
                      <c:ptCount val="1"/>
                      <c:pt idx="0">
                        <c:v>Chart Name</c:v>
                      </c:pt>
                    </c:strCache>
                  </c:strRef>
                </c:tx>
                <c:spPr>
                  <a:solidFill>
                    <a:schemeClr val="accent1"/>
                  </a:solidFill>
                  <a:ln>
                    <a:noFill/>
                  </a:ln>
                  <a:effectLst/>
                </c:spPr>
                <c:invertIfNegative val="0"/>
                <c:cat>
                  <c:strRef>
                    <c:extLst>
                      <c:ext uri="{02D57815-91ED-43cb-92C2-25804820EDAC}">
                        <c15:fullRef>
                          <c15:sqref>Fig_DATA_Builds!$C$5:$C$64</c15:sqref>
                        </c15:fullRef>
                        <c15:formulaRef>
                          <c15:sqref>(Fig_DATA_Builds!$C$25,Fig_DATA_Builds!$C$30:$C$33,Fig_DATA_Builds!$C$45,Fig_DATA_Builds!$C$50:$C$53)</c15:sqref>
                        </c15:formulaRef>
                      </c:ext>
                    </c:extLst>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uri="{02D57815-91ED-43cb-92C2-25804820EDAC}">
                        <c15:fullRef>
                          <c15:sqref>Fig_DATA_Builds!$C$5:$C$64</c15:sqref>
                        </c15:fullRef>
                        <c15:formulaRef>
                          <c15:sqref>(Fig_DATA_Builds!$C$25,Fig_DATA_Builds!$C$30:$C$33,Fig_DATA_Builds!$C$45,Fig_DATA_Builds!$C$50:$C$53)</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6193-4D01-94AD-C32B8AA4E16E}"/>
                  </c:ext>
                </c:extLst>
              </c15:ser>
            </c15:filteredBarSeries>
            <c15:filteredBarSeries>
              <c15:ser>
                <c:idx val="14"/>
                <c:order val="10"/>
                <c:tx>
                  <c:strRef>
                    <c:extLst xmlns:c15="http://schemas.microsoft.com/office/drawing/2012/chart">
                      <c:ext xmlns:c15="http://schemas.microsoft.com/office/drawing/2012/chart" uri="{02D57815-91ED-43cb-92C2-25804820EDAC}">
                        <c15:formulaRef>
                          <c15:sqref>Fig_DATA_Builds!$N$4</c15:sqref>
                        </c15:formulaRef>
                      </c:ext>
                    </c:extLst>
                    <c:strCache>
                      <c:ptCount val="1"/>
                      <c:pt idx="0">
                        <c:v>Biomass</c:v>
                      </c:pt>
                    </c:strCache>
                  </c:strRef>
                </c:tx>
                <c:spPr>
                  <a:solidFill>
                    <a:srgbClr val="663300"/>
                  </a:solidFill>
                  <a:ln>
                    <a:solidFill>
                      <a:schemeClr val="tx1"/>
                    </a:solidFill>
                  </a:ln>
                  <a:effectLst/>
                </c:spPr>
                <c:invertIfNegative val="0"/>
                <c:cat>
                  <c:strRef>
                    <c:extLst>
                      <c:ext xmlns:c15="http://schemas.microsoft.com/office/drawing/2012/chart" uri="{02D57815-91ED-43cb-92C2-25804820EDAC}">
                        <c15:fullRef>
                          <c15:sqref>Fig_DATA_Builds!$C$5:$C$64</c15:sqref>
                        </c15:fullRef>
                        <c15:formulaRef>
                          <c15:sqref>(Fig_DATA_Builds!$C$25,Fig_DATA_Builds!$C$30:$C$33,Fig_DATA_Builds!$C$45,Fig_DATA_Builds!$C$50:$C$53)</c15:sqref>
                        </c15:formulaRef>
                      </c:ext>
                    </c:extLst>
                    <c:strCache>
                      <c:ptCount val="10"/>
                      <c:pt idx="0">
                        <c:v>1 Reference</c:v>
                      </c:pt>
                      <c:pt idx="1">
                        <c:v>6 MT PHES + East Wind</c:v>
                      </c:pt>
                      <c:pt idx="2">
                        <c:v>7 MT PHES + East, Central Wind</c:v>
                      </c:pt>
                      <c:pt idx="3">
                        <c:v>8 PNW PHES</c:v>
                      </c:pt>
                      <c:pt idx="4">
                        <c:v>9 Advanced Nuclear (SMR)</c:v>
                      </c:pt>
                      <c:pt idx="5">
                        <c:v>1 Reference</c:v>
                      </c:pt>
                      <c:pt idx="6">
                        <c:v>6 MT PHES + East Wind</c:v>
                      </c:pt>
                      <c:pt idx="7">
                        <c:v>7 MT PHES + East, Central Wind</c:v>
                      </c:pt>
                      <c:pt idx="8">
                        <c:v>8 PNW PHES</c:v>
                      </c:pt>
                      <c:pt idx="9">
                        <c:v>9 Advanced Nuclear (SMR)</c:v>
                      </c:pt>
                    </c:strCache>
                  </c:strRef>
                </c:cat>
                <c:val>
                  <c:numRef>
                    <c:extLst>
                      <c:ext xmlns:c15="http://schemas.microsoft.com/office/drawing/2012/chart" uri="{02D57815-91ED-43cb-92C2-25804820EDAC}">
                        <c15:fullRef>
                          <c15:sqref>Fig_DATA_Builds!$N$5:$N$64</c15:sqref>
                        </c15:fullRef>
                        <c15:formulaRef>
                          <c15:sqref>(Fig_DATA_Builds!$N$25,Fig_DATA_Builds!$N$30:$N$33,Fig_DATA_Builds!$N$45,Fig_DATA_Builds!$N$50:$N$53)</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6193-4D01-94AD-C32B8AA4E16E}"/>
                  </c:ext>
                </c:extLst>
              </c15:ser>
            </c15:filteredBarSeries>
          </c:ext>
        </c:extLst>
      </c:barChart>
      <c:catAx>
        <c:axId val="125729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2864"/>
        <c:crosses val="autoZero"/>
        <c:auto val="1"/>
        <c:lblAlgn val="ctr"/>
        <c:lblOffset val="100"/>
        <c:noMultiLvlLbl val="0"/>
      </c:catAx>
      <c:valAx>
        <c:axId val="125729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0">
                    <a:solidFill>
                      <a:sysClr val="windowText" lastClr="000000"/>
                    </a:solidFill>
                    <a:latin typeface="Arial" panose="020B0604020202020204" pitchFamily="34" charset="0"/>
                    <a:cs typeface="Arial" panose="020B0604020202020204" pitchFamily="34" charset="0"/>
                  </a:rPr>
                  <a:t>Nameplate Additions (MW)</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6800"/>
        <c:crosses val="autoZero"/>
        <c:crossBetween val="between"/>
      </c:valAx>
      <c:spPr>
        <a:noFill/>
        <a:ln>
          <a:noFill/>
        </a:ln>
        <a:effectLst/>
      </c:spPr>
    </c:plotArea>
    <c:legend>
      <c:legendPos val="l"/>
      <c:layout>
        <c:manualLayout>
          <c:xMode val="edge"/>
          <c:yMode val="edge"/>
          <c:x val="9.8040962305641813E-2"/>
          <c:y val="9.5767032814437301E-3"/>
          <c:w val="0.37513906834535604"/>
          <c:h val="0.42747404537922234"/>
        </c:manualLayout>
      </c:layout>
      <c:overlay val="1"/>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0" i="1" u="none" strike="noStrike" baseline="0">
                <a:solidFill>
                  <a:sysClr val="windowText" lastClr="000000"/>
                </a:solidFill>
                <a:effectLst/>
                <a:latin typeface="Arial" panose="020B0604020202020204" pitchFamily="34" charset="0"/>
                <a:cs typeface="Arial" panose="020B0604020202020204" pitchFamily="34" charset="0"/>
              </a:rPr>
              <a:t>Figure 8.20: Resource Additions – Diversified Portfolio Sensitives Part 1 </a:t>
            </a:r>
            <a:endParaRPr lang="en-US" i="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33443199537719626"/>
          <c:y val="1.6179338411564787E-2"/>
        </c:manualLayout>
      </c:layout>
      <c:overlay val="0"/>
      <c:spPr>
        <a:noFill/>
        <a:ln>
          <a:noFill/>
        </a:ln>
        <a:effectLst/>
      </c:spPr>
      <c:txPr>
        <a:bodyPr rot="0" spcFirstLastPara="1" vertOverflow="ellipsis" vert="horz" wrap="square" anchor="ctr" anchorCtr="1"/>
        <a:lstStyle/>
        <a:p>
          <a:pPr>
            <a:defRPr sz="1400" b="0"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624536121538749E-2"/>
          <c:y val="2.2509035197114079E-2"/>
          <c:w val="0.89448505885005447"/>
          <c:h val="0.8284705079006448"/>
        </c:manualLayout>
      </c:layout>
      <c:barChart>
        <c:barDir val="col"/>
        <c:grouping val="stacked"/>
        <c:varyColors val="0"/>
        <c:ser>
          <c:idx val="1"/>
          <c:order val="1"/>
          <c:tx>
            <c:strRef>
              <c:f>Fig_DATA_Builds!$D$4</c:f>
              <c:strCache>
                <c:ptCount val="1"/>
                <c:pt idx="0">
                  <c:v>Conservation</c:v>
                </c:pt>
              </c:strCache>
            </c:strRef>
          </c:tx>
          <c:spPr>
            <a:solidFill>
              <a:schemeClr val="accent5">
                <a:lumMod val="60000"/>
                <a:lumOff val="40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(Fig_DATA_Builds!$C$25,Fig_DATA_Builds!$C$35:$C$39,Fig_DATA_Builds!$C$45,Fig_DATA_Builds!$C$55:$C$59)</c:f>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Fig_DATA_Builds!$D$5:$D$64</c15:sqref>
                  </c15:fullRef>
                </c:ext>
              </c:extLst>
              <c:f>(Fig_DATA_Builds!$D$25,Fig_DATA_Builds!$D$35:$D$39,Fig_DATA_Builds!$D$45,Fig_DATA_Builds!$D$55:$D$59)</c:f>
              <c:numCache>
                <c:formatCode>0</c:formatCode>
                <c:ptCount val="12"/>
                <c:pt idx="0">
                  <c:v>225.93131700000001</c:v>
                </c:pt>
                <c:pt idx="1">
                  <c:v>281.69466999999997</c:v>
                </c:pt>
                <c:pt idx="2">
                  <c:v>281.69467000000003</c:v>
                </c:pt>
                <c:pt idx="3">
                  <c:v>281.69466999999997</c:v>
                </c:pt>
                <c:pt idx="4">
                  <c:v>281.69466999999997</c:v>
                </c:pt>
                <c:pt idx="5">
                  <c:v>281.69466999999997</c:v>
                </c:pt>
                <c:pt idx="6">
                  <c:v>695.07371999999998</c:v>
                </c:pt>
                <c:pt idx="7">
                  <c:v>818.32495699999993</c:v>
                </c:pt>
                <c:pt idx="8">
                  <c:v>818.32495699999993</c:v>
                </c:pt>
                <c:pt idx="9">
                  <c:v>818.32495699999993</c:v>
                </c:pt>
                <c:pt idx="10">
                  <c:v>818.32495699999993</c:v>
                </c:pt>
                <c:pt idx="11">
                  <c:v>818.32495699999993</c:v>
                </c:pt>
              </c:numCache>
            </c:numRef>
          </c:val>
          <c:extLst>
            <c:ext xmlns:c16="http://schemas.microsoft.com/office/drawing/2014/chart" uri="{C3380CC4-5D6E-409C-BE32-E72D297353CC}">
              <c16:uniqueId val="{00000000-26E6-46FA-BB17-B53633A1B655}"/>
            </c:ext>
          </c:extLst>
        </c:ser>
        <c:ser>
          <c:idx val="5"/>
          <c:order val="2"/>
          <c:tx>
            <c:strRef>
              <c:f>Fig_DATA_Builds!$E$4</c:f>
              <c:strCache>
                <c:ptCount val="1"/>
                <c:pt idx="0">
                  <c:v>Demand Response</c:v>
                </c:pt>
              </c:strCache>
            </c:strRef>
          </c:tx>
          <c:spPr>
            <a:solidFill>
              <a:schemeClr val="accent6">
                <a:lumMod val="75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(Fig_DATA_Builds!$C$25,Fig_DATA_Builds!$C$35:$C$39,Fig_DATA_Builds!$C$45,Fig_DATA_Builds!$C$55:$C$59)</c:f>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Fig_DATA_Builds!$E$5:$E$64</c15:sqref>
                  </c15:fullRef>
                </c:ext>
              </c:extLst>
              <c:f>(Fig_DATA_Builds!$E$25,Fig_DATA_Builds!$E$35:$E$39,Fig_DATA_Builds!$E$45,Fig_DATA_Builds!$E$55:$E$59)</c:f>
              <c:numCache>
                <c:formatCode>0</c:formatCode>
                <c:ptCount val="12"/>
                <c:pt idx="0">
                  <c:v>327.14000058174133</c:v>
                </c:pt>
                <c:pt idx="1">
                  <c:v>312.41000020503998</c:v>
                </c:pt>
                <c:pt idx="2">
                  <c:v>313.80000019073486</c:v>
                </c:pt>
                <c:pt idx="3">
                  <c:v>314.72000014781952</c:v>
                </c:pt>
                <c:pt idx="4">
                  <c:v>310.84000015258789</c:v>
                </c:pt>
                <c:pt idx="5">
                  <c:v>336.48000049591064</c:v>
                </c:pt>
                <c:pt idx="6">
                  <c:v>404.92999994754791</c:v>
                </c:pt>
                <c:pt idx="7">
                  <c:v>397.55000030994415</c:v>
                </c:pt>
                <c:pt idx="8">
                  <c:v>363.45999872684479</c:v>
                </c:pt>
                <c:pt idx="9">
                  <c:v>399.18999946117401</c:v>
                </c:pt>
                <c:pt idx="10">
                  <c:v>360.05999863147736</c:v>
                </c:pt>
                <c:pt idx="11">
                  <c:v>446.23999869823456</c:v>
                </c:pt>
              </c:numCache>
            </c:numRef>
          </c:val>
          <c:extLst>
            <c:ext xmlns:c16="http://schemas.microsoft.com/office/drawing/2014/chart" uri="{C3380CC4-5D6E-409C-BE32-E72D297353CC}">
              <c16:uniqueId val="{00000001-26E6-46FA-BB17-B53633A1B655}"/>
            </c:ext>
          </c:extLst>
        </c:ser>
        <c:ser>
          <c:idx val="6"/>
          <c:order val="3"/>
          <c:tx>
            <c:strRef>
              <c:f>Fig_DATA_Builds!$F$4</c:f>
              <c:strCache>
                <c:ptCount val="1"/>
                <c:pt idx="0">
                  <c:v>DER Solar</c:v>
                </c:pt>
              </c:strCache>
            </c:strRef>
          </c:tx>
          <c:spPr>
            <a:pattFill prst="dkUpDiag">
              <a:fgClr>
                <a:schemeClr val="accent6">
                  <a:lumMod val="75000"/>
                </a:schemeClr>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(Fig_DATA_Builds!$C$25,Fig_DATA_Builds!$C$35:$C$39,Fig_DATA_Builds!$C$45,Fig_DATA_Builds!$C$55:$C$59)</c:f>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Fig_DATA_Builds!$F$5:$F$64</c15:sqref>
                  </c15:fullRef>
                </c:ext>
              </c:extLst>
              <c:f>(Fig_DATA_Builds!$F$25,Fig_DATA_Builds!$F$35:$F$39,Fig_DATA_Builds!$F$45,Fig_DATA_Builds!$F$55:$F$59)</c:f>
              <c:numCache>
                <c:formatCode>0</c:formatCode>
                <c:ptCount val="12"/>
                <c:pt idx="0">
                  <c:v>372.2645082644695</c:v>
                </c:pt>
                <c:pt idx="1">
                  <c:v>372.2645082644695</c:v>
                </c:pt>
                <c:pt idx="2">
                  <c:v>372.2645082644695</c:v>
                </c:pt>
                <c:pt idx="3">
                  <c:v>522.26450826446944</c:v>
                </c:pt>
                <c:pt idx="4">
                  <c:v>522.26450826446944</c:v>
                </c:pt>
                <c:pt idx="5">
                  <c:v>522.26450826446944</c:v>
                </c:pt>
                <c:pt idx="6">
                  <c:v>1494.3803197030149</c:v>
                </c:pt>
                <c:pt idx="7">
                  <c:v>1494.3803197030149</c:v>
                </c:pt>
                <c:pt idx="8">
                  <c:v>1494.3803197030149</c:v>
                </c:pt>
                <c:pt idx="9">
                  <c:v>2094.3803197030147</c:v>
                </c:pt>
                <c:pt idx="10">
                  <c:v>2094.3803197030147</c:v>
                </c:pt>
                <c:pt idx="11">
                  <c:v>2094.3803197030147</c:v>
                </c:pt>
              </c:numCache>
            </c:numRef>
          </c:val>
          <c:extLst>
            <c:ext xmlns:c16="http://schemas.microsoft.com/office/drawing/2014/chart" uri="{C3380CC4-5D6E-409C-BE32-E72D297353CC}">
              <c16:uniqueId val="{00000002-26E6-46FA-BB17-B53633A1B655}"/>
            </c:ext>
          </c:extLst>
        </c:ser>
        <c:ser>
          <c:idx val="7"/>
          <c:order val="4"/>
          <c:tx>
            <c:strRef>
              <c:f>Fig_DATA_Builds!$G$4</c:f>
              <c:strCache>
                <c:ptCount val="1"/>
                <c:pt idx="0">
                  <c:v>DER Storage</c:v>
                </c:pt>
              </c:strCache>
            </c:strRef>
          </c:tx>
          <c:spPr>
            <a:pattFill prst="wdUpDiag">
              <a:fgClr>
                <a:schemeClr val="accent6">
                  <a:lumMod val="75000"/>
                </a:schemeClr>
              </a:fgClr>
              <a:bgClr>
                <a:schemeClr val="bg1"/>
              </a:bgClr>
            </a:patt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(Fig_DATA_Builds!$C$25,Fig_DATA_Builds!$C$35:$C$39,Fig_DATA_Builds!$C$45,Fig_DATA_Builds!$C$55:$C$59)</c:f>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Fig_DATA_Builds!$G$5:$G$64</c15:sqref>
                  </c15:fullRef>
                </c:ext>
              </c:extLst>
              <c:f>(Fig_DATA_Builds!$G$25,Fig_DATA_Builds!$G$35:$G$39,Fig_DATA_Builds!$G$45,Fig_DATA_Builds!$G$55:$G$59)</c:f>
              <c:numCache>
                <c:formatCode>0</c:formatCode>
                <c:ptCount val="12"/>
                <c:pt idx="0">
                  <c:v>62.219999313354506</c:v>
                </c:pt>
                <c:pt idx="1">
                  <c:v>62.219999313354506</c:v>
                </c:pt>
                <c:pt idx="2">
                  <c:v>72.219999313354506</c:v>
                </c:pt>
                <c:pt idx="3">
                  <c:v>62.219999313354506</c:v>
                </c:pt>
                <c:pt idx="4">
                  <c:v>187.21999931335449</c:v>
                </c:pt>
                <c:pt idx="5">
                  <c:v>187.21999931335449</c:v>
                </c:pt>
                <c:pt idx="6">
                  <c:v>117.19999885559082</c:v>
                </c:pt>
                <c:pt idx="7">
                  <c:v>117.19999885559082</c:v>
                </c:pt>
                <c:pt idx="8">
                  <c:v>127.19999885559082</c:v>
                </c:pt>
                <c:pt idx="9">
                  <c:v>117.19999885559082</c:v>
                </c:pt>
                <c:pt idx="10">
                  <c:v>267.19999885559082</c:v>
                </c:pt>
                <c:pt idx="11">
                  <c:v>267.19999885559082</c:v>
                </c:pt>
              </c:numCache>
            </c:numRef>
          </c:val>
          <c:extLst>
            <c:ext xmlns:c16="http://schemas.microsoft.com/office/drawing/2014/chart" uri="{C3380CC4-5D6E-409C-BE32-E72D297353CC}">
              <c16:uniqueId val="{00000003-26E6-46FA-BB17-B53633A1B655}"/>
            </c:ext>
          </c:extLst>
        </c:ser>
        <c:ser>
          <c:idx val="8"/>
          <c:order val="5"/>
          <c:tx>
            <c:strRef>
              <c:f>Fig_DATA_Builds!$I$4</c:f>
              <c:strCache>
                <c:ptCount val="1"/>
                <c:pt idx="0">
                  <c:v>CETA Qualifying Peaking Capacity</c:v>
                </c:pt>
              </c:strCache>
            </c:strRef>
          </c:tx>
          <c:spPr>
            <a:solidFill>
              <a:schemeClr val="accent5"/>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(Fig_DATA_Builds!$C$25,Fig_DATA_Builds!$C$35:$C$39,Fig_DATA_Builds!$C$45,Fig_DATA_Builds!$C$55:$C$59)</c:f>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Fig_DATA_Builds!$I$5:$I$64</c15:sqref>
                  </c15:fullRef>
                </c:ext>
              </c:extLst>
              <c:f>(Fig_DATA_Builds!$I$25,Fig_DATA_Builds!$I$35:$I$39,Fig_DATA_Builds!$I$45,Fig_DATA_Builds!$I$55:$I$59)</c:f>
              <c:numCache>
                <c:formatCode>0</c:formatCode>
                <c:ptCount val="12"/>
                <c:pt idx="0">
                  <c:v>839.09999465942383</c:v>
                </c:pt>
                <c:pt idx="1">
                  <c:v>711</c:v>
                </c:pt>
                <c:pt idx="2">
                  <c:v>711</c:v>
                </c:pt>
                <c:pt idx="3">
                  <c:v>711</c:v>
                </c:pt>
                <c:pt idx="4">
                  <c:v>711</c:v>
                </c:pt>
                <c:pt idx="5">
                  <c:v>656.99999237060547</c:v>
                </c:pt>
                <c:pt idx="6">
                  <c:v>1787.9999847412109</c:v>
                </c:pt>
                <c:pt idx="7">
                  <c:v>1661.6999702453613</c:v>
                </c:pt>
                <c:pt idx="8">
                  <c:v>1679.0999794006348</c:v>
                </c:pt>
                <c:pt idx="9">
                  <c:v>1661.6999702453613</c:v>
                </c:pt>
                <c:pt idx="10">
                  <c:v>1515.299976348877</c:v>
                </c:pt>
                <c:pt idx="11">
                  <c:v>1660.7999801635742</c:v>
                </c:pt>
              </c:numCache>
            </c:numRef>
          </c:val>
          <c:extLst>
            <c:ext xmlns:c16="http://schemas.microsoft.com/office/drawing/2014/chart" uri="{C3380CC4-5D6E-409C-BE32-E72D297353CC}">
              <c16:uniqueId val="{00000004-26E6-46FA-BB17-B53633A1B655}"/>
            </c:ext>
          </c:extLst>
        </c:ser>
        <c:ser>
          <c:idx val="10"/>
          <c:order val="6"/>
          <c:tx>
            <c:strRef>
              <c:f>Fig_DATA_Builds!$J$4</c:f>
              <c:strCache>
                <c:ptCount val="1"/>
                <c:pt idx="0">
                  <c:v>Wind</c:v>
                </c:pt>
              </c:strCache>
            </c:strRef>
          </c:tx>
          <c:spPr>
            <a:solidFill>
              <a:schemeClr val="accent2"/>
            </a:solid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(Fig_DATA_Builds!$C$25,Fig_DATA_Builds!$C$35:$C$39,Fig_DATA_Builds!$C$45,Fig_DATA_Builds!$C$55:$C$59)</c:f>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Fig_DATA_Builds!$J$5:$J$64</c15:sqref>
                  </c15:fullRef>
                </c:ext>
              </c:extLst>
              <c:f>(Fig_DATA_Builds!$J$25,Fig_DATA_Builds!$J$35:$J$39,Fig_DATA_Builds!$J$45,Fig_DATA_Builds!$J$55:$J$59)</c:f>
              <c:numCache>
                <c:formatCode>0</c:formatCode>
                <c:ptCount val="12"/>
                <c:pt idx="0">
                  <c:v>1400</c:v>
                </c:pt>
                <c:pt idx="1">
                  <c:v>1400</c:v>
                </c:pt>
                <c:pt idx="2">
                  <c:v>1300</c:v>
                </c:pt>
                <c:pt idx="3">
                  <c:v>1300</c:v>
                </c:pt>
                <c:pt idx="4">
                  <c:v>1200</c:v>
                </c:pt>
                <c:pt idx="5">
                  <c:v>1500</c:v>
                </c:pt>
                <c:pt idx="6">
                  <c:v>4050</c:v>
                </c:pt>
                <c:pt idx="7">
                  <c:v>3450</c:v>
                </c:pt>
                <c:pt idx="8">
                  <c:v>3450</c:v>
                </c:pt>
                <c:pt idx="9">
                  <c:v>3050</c:v>
                </c:pt>
                <c:pt idx="10">
                  <c:v>3350</c:v>
                </c:pt>
                <c:pt idx="11">
                  <c:v>3250</c:v>
                </c:pt>
              </c:numCache>
            </c:numRef>
          </c:val>
          <c:extLst>
            <c:ext xmlns:c16="http://schemas.microsoft.com/office/drawing/2014/chart" uri="{C3380CC4-5D6E-409C-BE32-E72D297353CC}">
              <c16:uniqueId val="{00000005-26E6-46FA-BB17-B53633A1B655}"/>
            </c:ext>
          </c:extLst>
        </c:ser>
        <c:ser>
          <c:idx val="11"/>
          <c:order val="7"/>
          <c:tx>
            <c:strRef>
              <c:f>Fig_DATA_Builds!$K$4</c:f>
              <c:strCache>
                <c:ptCount val="1"/>
                <c:pt idx="0">
                  <c:v>Solar</c:v>
                </c:pt>
              </c:strCache>
            </c:strRef>
          </c:tx>
          <c:spPr>
            <a:solidFill>
              <a:srgbClr val="FFC000"/>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(Fig_DATA_Builds!$C$25,Fig_DATA_Builds!$C$35:$C$39,Fig_DATA_Builds!$C$45,Fig_DATA_Builds!$C$55:$C$59)</c:f>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Fig_DATA_Builds!$K$5:$K$64</c15:sqref>
                  </c15:fullRef>
                </c:ext>
              </c:extLst>
              <c:f>(Fig_DATA_Builds!$K$25,Fig_DATA_Builds!$K$35:$K$39,Fig_DATA_Builds!$K$45,Fig_DATA_Builds!$K$55:$K$59)</c:f>
              <c:numCache>
                <c:formatCode>0</c:formatCode>
                <c:ptCount val="12"/>
                <c:pt idx="0">
                  <c:v>1099.5499954223633</c:v>
                </c:pt>
                <c:pt idx="1">
                  <c:v>899.59999084472656</c:v>
                </c:pt>
                <c:pt idx="2">
                  <c:v>699.74999237060547</c:v>
                </c:pt>
                <c:pt idx="3">
                  <c:v>799.34999084472656</c:v>
                </c:pt>
                <c:pt idx="4">
                  <c:v>799.64999389648438</c:v>
                </c:pt>
                <c:pt idx="5">
                  <c:v>599.49998474121094</c:v>
                </c:pt>
                <c:pt idx="6">
                  <c:v>2389.3499908447266</c:v>
                </c:pt>
                <c:pt idx="7">
                  <c:v>2087.9999771118164</c:v>
                </c:pt>
                <c:pt idx="8">
                  <c:v>1988.8000030517578</c:v>
                </c:pt>
                <c:pt idx="9">
                  <c:v>2986.5099792480469</c:v>
                </c:pt>
                <c:pt idx="10">
                  <c:v>1888.9000091552734</c:v>
                </c:pt>
                <c:pt idx="11">
                  <c:v>2187.8600006103516</c:v>
                </c:pt>
              </c:numCache>
            </c:numRef>
          </c:val>
          <c:extLst>
            <c:ext xmlns:c16="http://schemas.microsoft.com/office/drawing/2014/chart" uri="{C3380CC4-5D6E-409C-BE32-E72D297353CC}">
              <c16:uniqueId val="{00000006-26E6-46FA-BB17-B53633A1B655}"/>
            </c:ext>
          </c:extLst>
        </c:ser>
        <c:ser>
          <c:idx val="12"/>
          <c:order val="8"/>
          <c:tx>
            <c:strRef>
              <c:f>Fig_DATA_Builds!$L$4</c:f>
              <c:strCache>
                <c:ptCount val="1"/>
                <c:pt idx="0">
                  <c:v>Green Direct</c:v>
                </c:pt>
              </c:strCache>
            </c:strRef>
          </c:tx>
          <c:spPr>
            <a:pattFill prst="wdUpDiag">
              <a:fgClr>
                <a:schemeClr val="accent2"/>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(Fig_DATA_Builds!$C$25,Fig_DATA_Builds!$C$35:$C$39,Fig_DATA_Builds!$C$45,Fig_DATA_Builds!$C$55:$C$59)</c:f>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Fig_DATA_Builds!$L$5:$L$64</c15:sqref>
                  </c15:fullRef>
                </c:ext>
              </c:extLst>
              <c:f>(Fig_DATA_Builds!$L$25,Fig_DATA_Builds!$L$35:$L$39,Fig_DATA_Builds!$L$45,Fig_DATA_Builds!$L$55:$L$59)</c:f>
              <c:numCache>
                <c:formatCode>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7-26E6-46FA-BB17-B53633A1B655}"/>
            </c:ext>
          </c:extLst>
        </c:ser>
        <c:ser>
          <c:idx val="13"/>
          <c:order val="9"/>
          <c:tx>
            <c:strRef>
              <c:f>Fig_DATA_Builds!$M$4</c:f>
              <c:strCache>
                <c:ptCount val="1"/>
                <c:pt idx="0">
                  <c:v>Hybrid (Generation + Storage)</c:v>
                </c:pt>
              </c:strCache>
            </c:strRef>
          </c:tx>
          <c:spPr>
            <a:solidFill>
              <a:srgbClr val="8A889A"/>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(Fig_DATA_Builds!$C$25,Fig_DATA_Builds!$C$35:$C$39,Fig_DATA_Builds!$C$45,Fig_DATA_Builds!$C$55:$C$59)</c:f>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Fig_DATA_Builds!$M$5:$M$64</c15:sqref>
                  </c15:fullRef>
                </c:ext>
              </c:extLst>
              <c:f>(Fig_DATA_Builds!$M$25,Fig_DATA_Builds!$M$35:$M$39,Fig_DATA_Builds!$M$45,Fig_DATA_Builds!$M$55:$M$59)</c:f>
              <c:numCache>
                <c:formatCode>0</c:formatCode>
                <c:ptCount val="12"/>
                <c:pt idx="0">
                  <c:v>1549.6500015258789</c:v>
                </c:pt>
                <c:pt idx="1">
                  <c:v>1399.2999954223633</c:v>
                </c:pt>
                <c:pt idx="2">
                  <c:v>1398.9499969482422</c:v>
                </c:pt>
                <c:pt idx="3">
                  <c:v>1449.6999969482422</c:v>
                </c:pt>
                <c:pt idx="4">
                  <c:v>1449.75</c:v>
                </c:pt>
                <c:pt idx="5">
                  <c:v>1449.6999969482422</c:v>
                </c:pt>
                <c:pt idx="6">
                  <c:v>1548.1500015258789</c:v>
                </c:pt>
                <c:pt idx="7">
                  <c:v>1397.0699996948242</c:v>
                </c:pt>
                <c:pt idx="8">
                  <c:v>1395.2200012207031</c:v>
                </c:pt>
                <c:pt idx="9">
                  <c:v>1448.9599990844727</c:v>
                </c:pt>
                <c:pt idx="10">
                  <c:v>1748.0500030517578</c:v>
                </c:pt>
                <c:pt idx="11">
                  <c:v>1448.9599990844727</c:v>
                </c:pt>
              </c:numCache>
            </c:numRef>
          </c:val>
          <c:extLst>
            <c:ext xmlns:c16="http://schemas.microsoft.com/office/drawing/2014/chart" uri="{C3380CC4-5D6E-409C-BE32-E72D297353CC}">
              <c16:uniqueId val="{00000008-26E6-46FA-BB17-B53633A1B655}"/>
            </c:ext>
          </c:extLst>
        </c:ser>
        <c:ser>
          <c:idx val="2"/>
          <c:order val="11"/>
          <c:tx>
            <c:strRef>
              <c:f>Fig_DATA_Builds!$O$4</c:f>
              <c:strCache>
                <c:ptCount val="1"/>
                <c:pt idx="0">
                  <c:v>Advanced Nuclear (SMRs)</c:v>
                </c:pt>
              </c:strCache>
            </c:strRef>
          </c:tx>
          <c:spPr>
            <a:solidFill>
              <a:schemeClr val="accent4"/>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(Fig_DATA_Builds!$C$25,Fig_DATA_Builds!$C$35:$C$39,Fig_DATA_Builds!$C$45,Fig_DATA_Builds!$C$55:$C$59)</c:f>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Fig_DATA_Builds!$O$5:$O$64</c15:sqref>
                  </c15:fullRef>
                </c:ext>
              </c:extLst>
              <c:f>(Fig_DATA_Builds!$O$25,Fig_DATA_Builds!$O$35:$O$39,Fig_DATA_Builds!$O$45,Fig_DATA_Builds!$O$55:$O$59)</c:f>
              <c:numCache>
                <c:formatCode>0</c:formatCode>
                <c:ptCount val="12"/>
                <c:pt idx="0">
                  <c:v>0</c:v>
                </c:pt>
                <c:pt idx="1">
                  <c:v>0</c:v>
                </c:pt>
                <c:pt idx="2">
                  <c:v>0</c:v>
                </c:pt>
                <c:pt idx="3">
                  <c:v>0</c:v>
                </c:pt>
                <c:pt idx="4">
                  <c:v>0</c:v>
                </c:pt>
                <c:pt idx="5">
                  <c:v>0</c:v>
                </c:pt>
                <c:pt idx="6">
                  <c:v>0</c:v>
                </c:pt>
                <c:pt idx="7">
                  <c:v>250</c:v>
                </c:pt>
                <c:pt idx="8">
                  <c:v>250</c:v>
                </c:pt>
                <c:pt idx="9">
                  <c:v>250</c:v>
                </c:pt>
                <c:pt idx="10">
                  <c:v>250</c:v>
                </c:pt>
                <c:pt idx="11">
                  <c:v>250</c:v>
                </c:pt>
              </c:numCache>
            </c:numRef>
          </c:val>
          <c:extLst>
            <c:ext xmlns:c16="http://schemas.microsoft.com/office/drawing/2014/chart" uri="{C3380CC4-5D6E-409C-BE32-E72D297353CC}">
              <c16:uniqueId val="{00000009-26E6-46FA-BB17-B53633A1B655}"/>
            </c:ext>
          </c:extLst>
        </c:ser>
        <c:ser>
          <c:idx val="3"/>
          <c:order val="12"/>
          <c:tx>
            <c:strRef>
              <c:f>Fig_DATA_Builds!$P$4</c:f>
              <c:strCache>
                <c:ptCount val="1"/>
                <c:pt idx="0">
                  <c:v>Standalone Storage</c:v>
                </c:pt>
              </c:strCache>
            </c:strRef>
          </c:tx>
          <c:spPr>
            <a:solidFill>
              <a:schemeClr val="accent1"/>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(Fig_DATA_Builds!$C$25,Fig_DATA_Builds!$C$35:$C$39,Fig_DATA_Builds!$C$45,Fig_DATA_Builds!$C$55:$C$59)</c:f>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Fig_DATA_Builds!$P$5:$P$64</c15:sqref>
                  </c15:fullRef>
                </c:ext>
              </c:extLst>
              <c:f>(Fig_DATA_Builds!$P$25,Fig_DATA_Builds!$P$35:$P$39,Fig_DATA_Builds!$P$45,Fig_DATA_Builds!$P$55:$P$59)</c:f>
              <c:numCache>
                <c:formatCode>0</c:formatCode>
                <c:ptCount val="12"/>
                <c:pt idx="0">
                  <c:v>1000</c:v>
                </c:pt>
                <c:pt idx="1">
                  <c:v>1400</c:v>
                </c:pt>
                <c:pt idx="2">
                  <c:v>1200</c:v>
                </c:pt>
                <c:pt idx="3">
                  <c:v>1100</c:v>
                </c:pt>
                <c:pt idx="4">
                  <c:v>1200</c:v>
                </c:pt>
                <c:pt idx="5">
                  <c:v>1100</c:v>
                </c:pt>
                <c:pt idx="6">
                  <c:v>1700</c:v>
                </c:pt>
                <c:pt idx="7">
                  <c:v>1600</c:v>
                </c:pt>
                <c:pt idx="8">
                  <c:v>1600</c:v>
                </c:pt>
                <c:pt idx="9">
                  <c:v>1800</c:v>
                </c:pt>
                <c:pt idx="10">
                  <c:v>1700</c:v>
                </c:pt>
                <c:pt idx="11">
                  <c:v>1800</c:v>
                </c:pt>
              </c:numCache>
            </c:numRef>
          </c:val>
          <c:extLst>
            <c:ext xmlns:c16="http://schemas.microsoft.com/office/drawing/2014/chart" uri="{C3380CC4-5D6E-409C-BE32-E72D297353CC}">
              <c16:uniqueId val="{0000000A-26E6-46FA-BB17-B53633A1B655}"/>
            </c:ext>
          </c:extLst>
        </c:ser>
        <c:dLbls>
          <c:showLegendKey val="0"/>
          <c:showVal val="0"/>
          <c:showCatName val="0"/>
          <c:showSerName val="0"/>
          <c:showPercent val="0"/>
          <c:showBubbleSize val="0"/>
        </c:dLbls>
        <c:gapWidth val="150"/>
        <c:overlap val="100"/>
        <c:axId val="1257296800"/>
        <c:axId val="1257292864"/>
        <c:extLst>
          <c:ext xmlns:c15="http://schemas.microsoft.com/office/drawing/2012/chart" uri="{02D57815-91ED-43cb-92C2-25804820EDAC}">
            <c15:filteredBarSeries>
              <c15:ser>
                <c:idx val="0"/>
                <c:order val="0"/>
                <c:tx>
                  <c:strRef>
                    <c:extLst>
                      <c:ext uri="{02D57815-91ED-43cb-92C2-25804820EDAC}">
                        <c15:formulaRef>
                          <c15:sqref>Fig_DATA_Builds!$C$4</c15:sqref>
                        </c15:formulaRef>
                      </c:ext>
                    </c:extLst>
                    <c:strCache>
                      <c:ptCount val="1"/>
                      <c:pt idx="0">
                        <c:v>Chart Name</c:v>
                      </c:pt>
                    </c:strCache>
                  </c:strRef>
                </c:tx>
                <c:spPr>
                  <a:solidFill>
                    <a:schemeClr val="accent1"/>
                  </a:solidFill>
                  <a:ln>
                    <a:noFill/>
                  </a:ln>
                  <a:effectLst/>
                </c:spPr>
                <c:invertIfNegative val="0"/>
                <c:cat>
                  <c:strRef>
                    <c:extLst>
                      <c:ext uri="{02D57815-91ED-43cb-92C2-25804820EDAC}">
                        <c15:fullRef>
                          <c15:sqref>Fig_DATA_Builds!$C$5:$C$64</c15:sqref>
                        </c15:fullRef>
                        <c15:formulaRef>
                          <c15:sqref>(Fig_DATA_Builds!$C$25,Fig_DATA_Builds!$C$35:$C$39,Fig_DATA_Builds!$C$45,Fig_DATA_Builds!$C$55:$C$59)</c15:sqref>
                        </c15:formulaRef>
                      </c:ext>
                    </c:extLst>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uri="{02D57815-91ED-43cb-92C2-25804820EDAC}">
                        <c15:fullRef>
                          <c15:sqref>Fig_DATA_Builds!$C$5:$C$64</c15:sqref>
                        </c15:fullRef>
                        <c15:formulaRef>
                          <c15:sqref>(Fig_DATA_Builds!$C$25,Fig_DATA_Builds!$C$35:$C$39,Fig_DATA_Builds!$C$45,Fig_DATA_Builds!$C$55:$C$59)</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26E6-46FA-BB17-B53633A1B655}"/>
                  </c:ext>
                </c:extLst>
              </c15:ser>
            </c15:filteredBarSeries>
            <c15:filteredBarSeries>
              <c15:ser>
                <c:idx val="14"/>
                <c:order val="10"/>
                <c:tx>
                  <c:strRef>
                    <c:extLst xmlns:c15="http://schemas.microsoft.com/office/drawing/2012/chart">
                      <c:ext xmlns:c15="http://schemas.microsoft.com/office/drawing/2012/chart" uri="{02D57815-91ED-43cb-92C2-25804820EDAC}">
                        <c15:formulaRef>
                          <c15:sqref>Fig_DATA_Builds!$N$4</c15:sqref>
                        </c15:formulaRef>
                      </c:ext>
                    </c:extLst>
                    <c:strCache>
                      <c:ptCount val="1"/>
                      <c:pt idx="0">
                        <c:v>Biomass</c:v>
                      </c:pt>
                    </c:strCache>
                  </c:strRef>
                </c:tx>
                <c:spPr>
                  <a:solidFill>
                    <a:srgbClr val="663300"/>
                  </a:solidFill>
                  <a:ln>
                    <a:solidFill>
                      <a:schemeClr val="tx1"/>
                    </a:solidFill>
                  </a:ln>
                  <a:effectLst/>
                </c:spPr>
                <c:invertIfNegative val="0"/>
                <c:cat>
                  <c:strRef>
                    <c:extLst>
                      <c:ext xmlns:c15="http://schemas.microsoft.com/office/drawing/2012/chart" uri="{02D57815-91ED-43cb-92C2-25804820EDAC}">
                        <c15:fullRef>
                          <c15:sqref>Fig_DATA_Builds!$C$5:$C$64</c15:sqref>
                        </c15:fullRef>
                        <c15:formulaRef>
                          <c15:sqref>(Fig_DATA_Builds!$C$25,Fig_DATA_Builds!$C$35:$C$39,Fig_DATA_Builds!$C$45,Fig_DATA_Builds!$C$55:$C$59)</c15:sqref>
                        </c15:formulaRef>
                      </c:ext>
                    </c:extLst>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Fig_DATA_Builds!$N$5:$N$64</c15:sqref>
                        </c15:fullRef>
                        <c15:formulaRef>
                          <c15:sqref>(Fig_DATA_Builds!$N$25,Fig_DATA_Builds!$N$35:$N$39,Fig_DATA_Builds!$N$45,Fig_DATA_Builds!$N$55:$N$59)</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C-26E6-46FA-BB17-B53633A1B655}"/>
                  </c:ext>
                </c:extLst>
              </c15:ser>
            </c15:filteredBarSeries>
            <c15:filteredBarSeries>
              <c15:ser>
                <c:idx val="4"/>
                <c:order val="13"/>
                <c:tx>
                  <c:strRef>
                    <c:extLst xmlns:c15="http://schemas.microsoft.com/office/drawing/2012/chart">
                      <c:ext xmlns:c15="http://schemas.microsoft.com/office/drawing/2012/chart" uri="{02D57815-91ED-43cb-92C2-25804820EDAC}">
                        <c15:formulaRef>
                          <c15:sqref>Fig_DATA_Builds!$H$4</c15:sqref>
                        </c15:formulaRef>
                      </c:ext>
                    </c:extLst>
                    <c:strCache>
                      <c:ptCount val="1"/>
                      <c:pt idx="0">
                        <c:v>Natural Gas Peaking Capacity</c:v>
                      </c:pt>
                    </c:strCache>
                  </c:strRef>
                </c:tx>
                <c:spPr>
                  <a:pattFill prst="dkVert">
                    <a:fgClr>
                      <a:schemeClr val="accent5"/>
                    </a:fgClr>
                    <a:bgClr>
                      <a:schemeClr val="bg1"/>
                    </a:bgClr>
                  </a:patt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15:formulaRef>
                          <c15:sqref>(Fig_DATA_Builds!$C$25,Fig_DATA_Builds!$C$35:$C$39,Fig_DATA_Builds!$C$45,Fig_DATA_Builds!$C$55:$C$59)</c15:sqref>
                        </c15:formulaRef>
                      </c:ext>
                    </c:extLst>
                    <c:strCache>
                      <c:ptCount val="12"/>
                      <c:pt idx="0">
                        <c:v>1 Reference</c:v>
                      </c:pt>
                      <c:pt idx="1">
                        <c:v>11 A1</c:v>
                      </c:pt>
                      <c:pt idx="2">
                        <c:v>11 A2</c:v>
                      </c:pt>
                      <c:pt idx="3">
                        <c:v>11 A3</c:v>
                      </c:pt>
                      <c:pt idx="4">
                        <c:v>11 A4</c:v>
                      </c:pt>
                      <c:pt idx="5">
                        <c:v>11 A5</c:v>
                      </c:pt>
                      <c:pt idx="6">
                        <c:v>1 Reference</c:v>
                      </c:pt>
                      <c:pt idx="7">
                        <c:v>11 A1</c:v>
                      </c:pt>
                      <c:pt idx="8">
                        <c:v>11 A2</c:v>
                      </c:pt>
                      <c:pt idx="9">
                        <c:v>11 A3</c:v>
                      </c:pt>
                      <c:pt idx="10">
                        <c:v>11 A4</c:v>
                      </c:pt>
                      <c:pt idx="11">
                        <c:v>11 A5</c:v>
                      </c:pt>
                    </c:strCache>
                  </c:strRef>
                </c:cat>
                <c:val>
                  <c:numRef>
                    <c:extLst>
                      <c:ext xmlns:c15="http://schemas.microsoft.com/office/drawing/2012/chart" uri="{02D57815-91ED-43cb-92C2-25804820EDAC}">
                        <c15:fullRef>
                          <c15:sqref>Fig_DATA_Builds!$H$5:$H$64</c15:sqref>
                        </c15:fullRef>
                        <c15:formulaRef>
                          <c15:sqref>(Fig_DATA_Builds!$H$25,Fig_DATA_Builds!$H$35:$H$39,Fig_DATA_Builds!$H$45,Fig_DATA_Builds!$H$55:$H$59)</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5="http://schemas.microsoft.com/office/drawing/2012/chart">
                  <c:ext xmlns:c16="http://schemas.microsoft.com/office/drawing/2014/chart" uri="{C3380CC4-5D6E-409C-BE32-E72D297353CC}">
                    <c16:uniqueId val="{0000000D-26E6-46FA-BB17-B53633A1B655}"/>
                  </c:ext>
                </c:extLst>
              </c15:ser>
            </c15:filteredBarSeries>
          </c:ext>
        </c:extLst>
      </c:barChart>
      <c:catAx>
        <c:axId val="125729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2864"/>
        <c:crosses val="autoZero"/>
        <c:auto val="1"/>
        <c:lblAlgn val="ctr"/>
        <c:lblOffset val="100"/>
        <c:noMultiLvlLbl val="0"/>
      </c:catAx>
      <c:valAx>
        <c:axId val="125729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0">
                    <a:solidFill>
                      <a:sysClr val="windowText" lastClr="000000"/>
                    </a:solidFill>
                    <a:latin typeface="Arial" panose="020B0604020202020204" pitchFamily="34" charset="0"/>
                    <a:cs typeface="Arial" panose="020B0604020202020204" pitchFamily="34" charset="0"/>
                  </a:rPr>
                  <a:t>Nameplate Additions (MW)</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6800"/>
        <c:crosses val="autoZero"/>
        <c:crossBetween val="between"/>
      </c:valAx>
      <c:spPr>
        <a:noFill/>
        <a:ln>
          <a:noFill/>
        </a:ln>
        <a:effectLst/>
      </c:spPr>
    </c:plotArea>
    <c:legend>
      <c:legendPos val="l"/>
      <c:layout>
        <c:manualLayout>
          <c:xMode val="edge"/>
          <c:yMode val="edge"/>
          <c:x val="9.8040962305641813E-2"/>
          <c:y val="1.9688789788671727E-2"/>
          <c:w val="0.37513906834535604"/>
          <c:h val="0.42747404537922234"/>
        </c:manualLayout>
      </c:layout>
      <c:overlay val="1"/>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0" i="1" u="none" strike="noStrike" baseline="0">
                <a:solidFill>
                  <a:sysClr val="windowText" lastClr="000000"/>
                </a:solidFill>
                <a:effectLst/>
                <a:latin typeface="Arial" panose="020B0604020202020204" pitchFamily="34" charset="0"/>
                <a:cs typeface="Arial" panose="020B0604020202020204" pitchFamily="34" charset="0"/>
              </a:rPr>
              <a:t>Figure 8.21: Resource Additions – Diversified Portfolio Sensitivities Part 2 </a:t>
            </a:r>
            <a:endParaRPr lang="en-US" i="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31925049748448125"/>
          <c:y val="2.2246590315901583E-2"/>
        </c:manualLayout>
      </c:layout>
      <c:overlay val="0"/>
      <c:spPr>
        <a:noFill/>
        <a:ln>
          <a:noFill/>
        </a:ln>
        <a:effectLst/>
      </c:spPr>
      <c:txPr>
        <a:bodyPr rot="0" spcFirstLastPara="1" vertOverflow="ellipsis" vert="horz" wrap="square" anchor="ctr" anchorCtr="1"/>
        <a:lstStyle/>
        <a:p>
          <a:pPr>
            <a:defRPr sz="1400" b="0"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624536121538749E-2"/>
          <c:y val="2.2509035197114079E-2"/>
          <c:w val="0.89448505885005447"/>
          <c:h val="0.8284705079006448"/>
        </c:manualLayout>
      </c:layout>
      <c:barChart>
        <c:barDir val="col"/>
        <c:grouping val="stacked"/>
        <c:varyColors val="0"/>
        <c:ser>
          <c:idx val="1"/>
          <c:order val="1"/>
          <c:tx>
            <c:strRef>
              <c:f>Fig_DATA_Builds!$D$4</c:f>
              <c:strCache>
                <c:ptCount val="1"/>
                <c:pt idx="0">
                  <c:v>Conservation</c:v>
                </c:pt>
              </c:strCache>
            </c:strRef>
          </c:tx>
          <c:spPr>
            <a:solidFill>
              <a:schemeClr val="accent5">
                <a:lumMod val="60000"/>
                <a:lumOff val="40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(Fig_DATA_Builds!$C$25,Fig_DATA_Builds!$C$40:$C$41,Fig_DATA_Builds!$C$45,Fig_DATA_Builds!$C$60:$C$61)</c:f>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Fig_DATA_Builds!$D$5:$D$64</c15:sqref>
                  </c15:fullRef>
                </c:ext>
              </c:extLst>
              <c:f>(Fig_DATA_Builds!$D$25,Fig_DATA_Builds!$D$40:$D$41,Fig_DATA_Builds!$D$45,Fig_DATA_Builds!$D$60:$D$61)</c:f>
              <c:numCache>
                <c:formatCode>0</c:formatCode>
                <c:ptCount val="6"/>
                <c:pt idx="0">
                  <c:v>225.93131700000001</c:v>
                </c:pt>
                <c:pt idx="1">
                  <c:v>281.69466999999997</c:v>
                </c:pt>
                <c:pt idx="2">
                  <c:v>281.69466999999997</c:v>
                </c:pt>
                <c:pt idx="3">
                  <c:v>695.07371999999998</c:v>
                </c:pt>
                <c:pt idx="4">
                  <c:v>818.32495699999993</c:v>
                </c:pt>
                <c:pt idx="5">
                  <c:v>818.32495699999993</c:v>
                </c:pt>
              </c:numCache>
            </c:numRef>
          </c:val>
          <c:extLst>
            <c:ext xmlns:c16="http://schemas.microsoft.com/office/drawing/2014/chart" uri="{C3380CC4-5D6E-409C-BE32-E72D297353CC}">
              <c16:uniqueId val="{00000000-21EB-4262-8EB6-E8965642BE16}"/>
            </c:ext>
          </c:extLst>
        </c:ser>
        <c:ser>
          <c:idx val="5"/>
          <c:order val="2"/>
          <c:tx>
            <c:strRef>
              <c:f>Fig_DATA_Builds!$E$4</c:f>
              <c:strCache>
                <c:ptCount val="1"/>
                <c:pt idx="0">
                  <c:v>Demand Response</c:v>
                </c:pt>
              </c:strCache>
            </c:strRef>
          </c:tx>
          <c:spPr>
            <a:solidFill>
              <a:schemeClr val="accent6">
                <a:lumMod val="75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(Fig_DATA_Builds!$C$25,Fig_DATA_Builds!$C$40:$C$41,Fig_DATA_Builds!$C$45,Fig_DATA_Builds!$C$60:$C$61)</c:f>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Fig_DATA_Builds!$E$5:$E$64</c15:sqref>
                  </c15:fullRef>
                </c:ext>
              </c:extLst>
              <c:f>(Fig_DATA_Builds!$E$25,Fig_DATA_Builds!$E$40:$E$41,Fig_DATA_Builds!$E$45,Fig_DATA_Builds!$E$60:$E$61)</c:f>
              <c:numCache>
                <c:formatCode>0</c:formatCode>
                <c:ptCount val="6"/>
                <c:pt idx="0">
                  <c:v>327.14000058174133</c:v>
                </c:pt>
                <c:pt idx="1">
                  <c:v>310.84000015258789</c:v>
                </c:pt>
                <c:pt idx="2">
                  <c:v>336.48000049591064</c:v>
                </c:pt>
                <c:pt idx="3">
                  <c:v>404.92999994754791</c:v>
                </c:pt>
                <c:pt idx="4">
                  <c:v>360.05999863147736</c:v>
                </c:pt>
                <c:pt idx="5">
                  <c:v>446.23999869823456</c:v>
                </c:pt>
              </c:numCache>
            </c:numRef>
          </c:val>
          <c:extLst>
            <c:ext xmlns:c16="http://schemas.microsoft.com/office/drawing/2014/chart" uri="{C3380CC4-5D6E-409C-BE32-E72D297353CC}">
              <c16:uniqueId val="{00000001-21EB-4262-8EB6-E8965642BE16}"/>
            </c:ext>
          </c:extLst>
        </c:ser>
        <c:ser>
          <c:idx val="6"/>
          <c:order val="3"/>
          <c:tx>
            <c:strRef>
              <c:f>Fig_DATA_Builds!$F$4</c:f>
              <c:strCache>
                <c:ptCount val="1"/>
                <c:pt idx="0">
                  <c:v>DER Solar</c:v>
                </c:pt>
              </c:strCache>
            </c:strRef>
          </c:tx>
          <c:spPr>
            <a:pattFill prst="dkUpDiag">
              <a:fgClr>
                <a:schemeClr val="accent6">
                  <a:lumMod val="75000"/>
                </a:schemeClr>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(Fig_DATA_Builds!$C$25,Fig_DATA_Builds!$C$40:$C$41,Fig_DATA_Builds!$C$45,Fig_DATA_Builds!$C$60:$C$61)</c:f>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Fig_DATA_Builds!$F$5:$F$64</c15:sqref>
                  </c15:fullRef>
                </c:ext>
              </c:extLst>
              <c:f>(Fig_DATA_Builds!$F$25,Fig_DATA_Builds!$F$40:$F$41,Fig_DATA_Builds!$F$45,Fig_DATA_Builds!$F$60:$F$61)</c:f>
              <c:numCache>
                <c:formatCode>0</c:formatCode>
                <c:ptCount val="6"/>
                <c:pt idx="0">
                  <c:v>372.2645082644695</c:v>
                </c:pt>
                <c:pt idx="1">
                  <c:v>372.2645082644695</c:v>
                </c:pt>
                <c:pt idx="2">
                  <c:v>552.26450826446944</c:v>
                </c:pt>
                <c:pt idx="3">
                  <c:v>1494.3803197030149</c:v>
                </c:pt>
                <c:pt idx="4">
                  <c:v>1494.3803197030149</c:v>
                </c:pt>
                <c:pt idx="5">
                  <c:v>2124.3803197030147</c:v>
                </c:pt>
              </c:numCache>
            </c:numRef>
          </c:val>
          <c:extLst>
            <c:ext xmlns:c16="http://schemas.microsoft.com/office/drawing/2014/chart" uri="{C3380CC4-5D6E-409C-BE32-E72D297353CC}">
              <c16:uniqueId val="{00000002-21EB-4262-8EB6-E8965642BE16}"/>
            </c:ext>
          </c:extLst>
        </c:ser>
        <c:ser>
          <c:idx val="7"/>
          <c:order val="4"/>
          <c:tx>
            <c:strRef>
              <c:f>Fig_DATA_Builds!$G$4</c:f>
              <c:strCache>
                <c:ptCount val="1"/>
                <c:pt idx="0">
                  <c:v>DER Storage</c:v>
                </c:pt>
              </c:strCache>
            </c:strRef>
          </c:tx>
          <c:spPr>
            <a:pattFill prst="wdUpDiag">
              <a:fgClr>
                <a:schemeClr val="accent6">
                  <a:lumMod val="75000"/>
                </a:schemeClr>
              </a:fgClr>
              <a:bgClr>
                <a:schemeClr val="bg1"/>
              </a:bgClr>
            </a:patt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(Fig_DATA_Builds!$C$25,Fig_DATA_Builds!$C$40:$C$41,Fig_DATA_Builds!$C$45,Fig_DATA_Builds!$C$60:$C$61)</c:f>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Fig_DATA_Builds!$G$5:$G$64</c15:sqref>
                  </c15:fullRef>
                </c:ext>
              </c:extLst>
              <c:f>(Fig_DATA_Builds!$G$25,Fig_DATA_Builds!$G$40:$G$41,Fig_DATA_Builds!$G$45,Fig_DATA_Builds!$G$60:$G$61)</c:f>
              <c:numCache>
                <c:formatCode>0</c:formatCode>
                <c:ptCount val="6"/>
                <c:pt idx="0">
                  <c:v>62.219999313354506</c:v>
                </c:pt>
                <c:pt idx="1">
                  <c:v>67.219999313354506</c:v>
                </c:pt>
                <c:pt idx="2">
                  <c:v>187.21999931335449</c:v>
                </c:pt>
                <c:pt idx="3">
                  <c:v>117.19999885559082</c:v>
                </c:pt>
                <c:pt idx="4">
                  <c:v>132.19999885559082</c:v>
                </c:pt>
                <c:pt idx="5">
                  <c:v>267.19999885559082</c:v>
                </c:pt>
              </c:numCache>
            </c:numRef>
          </c:val>
          <c:extLst>
            <c:ext xmlns:c16="http://schemas.microsoft.com/office/drawing/2014/chart" uri="{C3380CC4-5D6E-409C-BE32-E72D297353CC}">
              <c16:uniqueId val="{00000003-21EB-4262-8EB6-E8965642BE16}"/>
            </c:ext>
          </c:extLst>
        </c:ser>
        <c:ser>
          <c:idx val="8"/>
          <c:order val="5"/>
          <c:tx>
            <c:strRef>
              <c:f>Fig_DATA_Builds!$I$4</c:f>
              <c:strCache>
                <c:ptCount val="1"/>
                <c:pt idx="0">
                  <c:v>CETA Qualifying Peaking Capacity</c:v>
                </c:pt>
              </c:strCache>
            </c:strRef>
          </c:tx>
          <c:spPr>
            <a:solidFill>
              <a:schemeClr val="accent5"/>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(Fig_DATA_Builds!$C$25,Fig_DATA_Builds!$C$40:$C$41,Fig_DATA_Builds!$C$45,Fig_DATA_Builds!$C$60:$C$61)</c:f>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Fig_DATA_Builds!$I$5:$I$64</c15:sqref>
                  </c15:fullRef>
                </c:ext>
              </c:extLst>
              <c:f>(Fig_DATA_Builds!$I$25,Fig_DATA_Builds!$I$40:$I$41,Fig_DATA_Builds!$I$45,Fig_DATA_Builds!$I$60:$I$61)</c:f>
              <c:numCache>
                <c:formatCode>0</c:formatCode>
                <c:ptCount val="6"/>
                <c:pt idx="0">
                  <c:v>839.09999465942383</c:v>
                </c:pt>
                <c:pt idx="1">
                  <c:v>711</c:v>
                </c:pt>
                <c:pt idx="2">
                  <c:v>711</c:v>
                </c:pt>
                <c:pt idx="3">
                  <c:v>1787.9999847412109</c:v>
                </c:pt>
                <c:pt idx="4">
                  <c:v>1770.5999755859375</c:v>
                </c:pt>
                <c:pt idx="5">
                  <c:v>1588.4999732971191</c:v>
                </c:pt>
              </c:numCache>
            </c:numRef>
          </c:val>
          <c:extLst>
            <c:ext xmlns:c16="http://schemas.microsoft.com/office/drawing/2014/chart" uri="{C3380CC4-5D6E-409C-BE32-E72D297353CC}">
              <c16:uniqueId val="{00000004-21EB-4262-8EB6-E8965642BE16}"/>
            </c:ext>
          </c:extLst>
        </c:ser>
        <c:ser>
          <c:idx val="10"/>
          <c:order val="6"/>
          <c:tx>
            <c:strRef>
              <c:f>Fig_DATA_Builds!$J$4</c:f>
              <c:strCache>
                <c:ptCount val="1"/>
                <c:pt idx="0">
                  <c:v>Wind</c:v>
                </c:pt>
              </c:strCache>
            </c:strRef>
          </c:tx>
          <c:spPr>
            <a:solidFill>
              <a:schemeClr val="accent2"/>
            </a:solid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(Fig_DATA_Builds!$C$25,Fig_DATA_Builds!$C$40:$C$41,Fig_DATA_Builds!$C$45,Fig_DATA_Builds!$C$60:$C$61)</c:f>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Fig_DATA_Builds!$J$5:$J$64</c15:sqref>
                  </c15:fullRef>
                </c:ext>
              </c:extLst>
              <c:f>(Fig_DATA_Builds!$J$25,Fig_DATA_Builds!$J$40:$J$41,Fig_DATA_Builds!$J$45,Fig_DATA_Builds!$J$60:$J$61)</c:f>
              <c:numCache>
                <c:formatCode>0</c:formatCode>
                <c:ptCount val="6"/>
                <c:pt idx="0">
                  <c:v>1400</c:v>
                </c:pt>
                <c:pt idx="1">
                  <c:v>1500</c:v>
                </c:pt>
                <c:pt idx="2">
                  <c:v>1400</c:v>
                </c:pt>
                <c:pt idx="3">
                  <c:v>4050</c:v>
                </c:pt>
                <c:pt idx="4">
                  <c:v>3650</c:v>
                </c:pt>
                <c:pt idx="5">
                  <c:v>3650</c:v>
                </c:pt>
              </c:numCache>
            </c:numRef>
          </c:val>
          <c:extLst>
            <c:ext xmlns:c16="http://schemas.microsoft.com/office/drawing/2014/chart" uri="{C3380CC4-5D6E-409C-BE32-E72D297353CC}">
              <c16:uniqueId val="{00000005-21EB-4262-8EB6-E8965642BE16}"/>
            </c:ext>
          </c:extLst>
        </c:ser>
        <c:ser>
          <c:idx val="11"/>
          <c:order val="7"/>
          <c:tx>
            <c:strRef>
              <c:f>Fig_DATA_Builds!$K$4</c:f>
              <c:strCache>
                <c:ptCount val="1"/>
                <c:pt idx="0">
                  <c:v>Solar</c:v>
                </c:pt>
              </c:strCache>
            </c:strRef>
          </c:tx>
          <c:spPr>
            <a:solidFill>
              <a:srgbClr val="FFC000"/>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(Fig_DATA_Builds!$C$25,Fig_DATA_Builds!$C$40:$C$41,Fig_DATA_Builds!$C$45,Fig_DATA_Builds!$C$60:$C$61)</c:f>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Fig_DATA_Builds!$K$5:$K$64</c15:sqref>
                  </c15:fullRef>
                </c:ext>
              </c:extLst>
              <c:f>(Fig_DATA_Builds!$K$25,Fig_DATA_Builds!$K$40:$K$41,Fig_DATA_Builds!$K$45,Fig_DATA_Builds!$K$60:$K$61)</c:f>
              <c:numCache>
                <c:formatCode>0</c:formatCode>
                <c:ptCount val="6"/>
                <c:pt idx="0">
                  <c:v>1099.5499954223633</c:v>
                </c:pt>
                <c:pt idx="1">
                  <c:v>399.84999084472656</c:v>
                </c:pt>
                <c:pt idx="2">
                  <c:v>699.29998779296875</c:v>
                </c:pt>
                <c:pt idx="3">
                  <c:v>2389.3499908447266</c:v>
                </c:pt>
                <c:pt idx="4">
                  <c:v>1790.8499908447266</c:v>
                </c:pt>
                <c:pt idx="5">
                  <c:v>2288.7099761962891</c:v>
                </c:pt>
              </c:numCache>
            </c:numRef>
          </c:val>
          <c:extLst>
            <c:ext xmlns:c16="http://schemas.microsoft.com/office/drawing/2014/chart" uri="{C3380CC4-5D6E-409C-BE32-E72D297353CC}">
              <c16:uniqueId val="{00000006-21EB-4262-8EB6-E8965642BE16}"/>
            </c:ext>
          </c:extLst>
        </c:ser>
        <c:ser>
          <c:idx val="12"/>
          <c:order val="8"/>
          <c:tx>
            <c:strRef>
              <c:f>Fig_DATA_Builds!$L$4</c:f>
              <c:strCache>
                <c:ptCount val="1"/>
                <c:pt idx="0">
                  <c:v>Green Direct</c:v>
                </c:pt>
              </c:strCache>
            </c:strRef>
          </c:tx>
          <c:spPr>
            <a:pattFill prst="wdUpDiag">
              <a:fgClr>
                <a:schemeClr val="accent2"/>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(Fig_DATA_Builds!$C$25,Fig_DATA_Builds!$C$40:$C$41,Fig_DATA_Builds!$C$45,Fig_DATA_Builds!$C$60:$C$61)</c:f>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Fig_DATA_Builds!$L$5:$L$64</c15:sqref>
                  </c15:fullRef>
                </c:ext>
              </c:extLst>
              <c:f>(Fig_DATA_Builds!$L$25,Fig_DATA_Builds!$L$40:$L$41,Fig_DATA_Builds!$L$45,Fig_DATA_Builds!$L$60:$L$61)</c:f>
              <c:numCache>
                <c:formatCode>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7-21EB-4262-8EB6-E8965642BE16}"/>
            </c:ext>
          </c:extLst>
        </c:ser>
        <c:ser>
          <c:idx val="13"/>
          <c:order val="9"/>
          <c:tx>
            <c:strRef>
              <c:f>Fig_DATA_Builds!$M$4</c:f>
              <c:strCache>
                <c:ptCount val="1"/>
                <c:pt idx="0">
                  <c:v>Hybrid (Generation + Storage)</c:v>
                </c:pt>
              </c:strCache>
            </c:strRef>
          </c:tx>
          <c:spPr>
            <a:solidFill>
              <a:srgbClr val="8A889A"/>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(Fig_DATA_Builds!$C$25,Fig_DATA_Builds!$C$40:$C$41,Fig_DATA_Builds!$C$45,Fig_DATA_Builds!$C$60:$C$61)</c:f>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Fig_DATA_Builds!$M$5:$M$64</c15:sqref>
                  </c15:fullRef>
                </c:ext>
              </c:extLst>
              <c:f>(Fig_DATA_Builds!$M$25,Fig_DATA_Builds!$M$40:$M$41,Fig_DATA_Builds!$M$45,Fig_DATA_Builds!$M$60:$M$61)</c:f>
              <c:numCache>
                <c:formatCode>0</c:formatCode>
                <c:ptCount val="6"/>
                <c:pt idx="0">
                  <c:v>1549.6500015258789</c:v>
                </c:pt>
                <c:pt idx="1">
                  <c:v>1449.3000030517578</c:v>
                </c:pt>
                <c:pt idx="2">
                  <c:v>1449.3999938964844</c:v>
                </c:pt>
                <c:pt idx="3">
                  <c:v>1548.1500015258789</c:v>
                </c:pt>
                <c:pt idx="4">
                  <c:v>1994.8500061035156</c:v>
                </c:pt>
                <c:pt idx="5">
                  <c:v>1746.4099960327148</c:v>
                </c:pt>
              </c:numCache>
            </c:numRef>
          </c:val>
          <c:extLst>
            <c:ext xmlns:c16="http://schemas.microsoft.com/office/drawing/2014/chart" uri="{C3380CC4-5D6E-409C-BE32-E72D297353CC}">
              <c16:uniqueId val="{00000008-21EB-4262-8EB6-E8965642BE16}"/>
            </c:ext>
          </c:extLst>
        </c:ser>
        <c:ser>
          <c:idx val="2"/>
          <c:order val="11"/>
          <c:tx>
            <c:strRef>
              <c:f>Fig_DATA_Builds!$O$4</c:f>
              <c:strCache>
                <c:ptCount val="1"/>
                <c:pt idx="0">
                  <c:v>Advanced Nuclear (SMRs)</c:v>
                </c:pt>
              </c:strCache>
            </c:strRef>
          </c:tx>
          <c:spPr>
            <a:solidFill>
              <a:schemeClr val="accent4"/>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(Fig_DATA_Builds!$C$25,Fig_DATA_Builds!$C$40:$C$41,Fig_DATA_Builds!$C$45,Fig_DATA_Builds!$C$60:$C$61)</c:f>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Fig_DATA_Builds!$O$5:$O$64</c15:sqref>
                  </c15:fullRef>
                </c:ext>
              </c:extLst>
              <c:f>(Fig_DATA_Builds!$O$25,Fig_DATA_Builds!$O$40:$O$41,Fig_DATA_Builds!$O$45,Fig_DATA_Builds!$O$60:$O$61)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21EB-4262-8EB6-E8965642BE16}"/>
            </c:ext>
          </c:extLst>
        </c:ser>
        <c:ser>
          <c:idx val="3"/>
          <c:order val="12"/>
          <c:tx>
            <c:strRef>
              <c:f>Fig_DATA_Builds!$P$4</c:f>
              <c:strCache>
                <c:ptCount val="1"/>
                <c:pt idx="0">
                  <c:v>Standalone Storage</c:v>
                </c:pt>
              </c:strCache>
            </c:strRef>
          </c:tx>
          <c:spPr>
            <a:solidFill>
              <a:schemeClr val="accent1"/>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(Fig_DATA_Builds!$C$25,Fig_DATA_Builds!$C$40:$C$41,Fig_DATA_Builds!$C$45,Fig_DATA_Builds!$C$60:$C$61)</c:f>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Fig_DATA_Builds!$P$5:$P$64</c15:sqref>
                  </c15:fullRef>
                </c:ext>
              </c:extLst>
              <c:f>(Fig_DATA_Builds!$P$25,Fig_DATA_Builds!$P$40:$P$41,Fig_DATA_Builds!$P$45,Fig_DATA_Builds!$P$60:$P$61)</c:f>
              <c:numCache>
                <c:formatCode>0</c:formatCode>
                <c:ptCount val="6"/>
                <c:pt idx="0">
                  <c:v>1000</c:v>
                </c:pt>
                <c:pt idx="1">
                  <c:v>1200</c:v>
                </c:pt>
                <c:pt idx="2">
                  <c:v>1000</c:v>
                </c:pt>
                <c:pt idx="3">
                  <c:v>1700</c:v>
                </c:pt>
                <c:pt idx="4">
                  <c:v>1600</c:v>
                </c:pt>
                <c:pt idx="5">
                  <c:v>1800</c:v>
                </c:pt>
              </c:numCache>
            </c:numRef>
          </c:val>
          <c:extLst>
            <c:ext xmlns:c16="http://schemas.microsoft.com/office/drawing/2014/chart" uri="{C3380CC4-5D6E-409C-BE32-E72D297353CC}">
              <c16:uniqueId val="{0000000A-21EB-4262-8EB6-E8965642BE16}"/>
            </c:ext>
          </c:extLst>
        </c:ser>
        <c:dLbls>
          <c:showLegendKey val="0"/>
          <c:showVal val="0"/>
          <c:showCatName val="0"/>
          <c:showSerName val="0"/>
          <c:showPercent val="0"/>
          <c:showBubbleSize val="0"/>
        </c:dLbls>
        <c:gapWidth val="150"/>
        <c:overlap val="100"/>
        <c:axId val="1257296800"/>
        <c:axId val="1257292864"/>
        <c:extLst>
          <c:ext xmlns:c15="http://schemas.microsoft.com/office/drawing/2012/chart" uri="{02D57815-91ED-43cb-92C2-25804820EDAC}">
            <c15:filteredBarSeries>
              <c15:ser>
                <c:idx val="0"/>
                <c:order val="0"/>
                <c:tx>
                  <c:strRef>
                    <c:extLst>
                      <c:ext uri="{02D57815-91ED-43cb-92C2-25804820EDAC}">
                        <c15:formulaRef>
                          <c15:sqref>Fig_DATA_Builds!$C$4</c15:sqref>
                        </c15:formulaRef>
                      </c:ext>
                    </c:extLst>
                    <c:strCache>
                      <c:ptCount val="1"/>
                      <c:pt idx="0">
                        <c:v>Chart Name</c:v>
                      </c:pt>
                    </c:strCache>
                  </c:strRef>
                </c:tx>
                <c:spPr>
                  <a:solidFill>
                    <a:schemeClr val="accent1"/>
                  </a:solidFill>
                  <a:ln>
                    <a:noFill/>
                  </a:ln>
                  <a:effectLst/>
                </c:spPr>
                <c:invertIfNegative val="0"/>
                <c:cat>
                  <c:strRef>
                    <c:extLst>
                      <c:ext uri="{02D57815-91ED-43cb-92C2-25804820EDAC}">
                        <c15:fullRef>
                          <c15:sqref>Fig_DATA_Builds!$C$5:$C$64</c15:sqref>
                        </c15:fullRef>
                        <c15:formulaRef>
                          <c15:sqref>(Fig_DATA_Builds!$C$25,Fig_DATA_Builds!$C$40:$C$41,Fig_DATA_Builds!$C$45,Fig_DATA_Builds!$C$60:$C$61)</c15:sqref>
                        </c15:formulaRef>
                      </c:ext>
                    </c:extLst>
                    <c:strCache>
                      <c:ptCount val="6"/>
                      <c:pt idx="0">
                        <c:v>1 Reference</c:v>
                      </c:pt>
                      <c:pt idx="1">
                        <c:v>11 B1  </c:v>
                      </c:pt>
                      <c:pt idx="2">
                        <c:v>11 B2  </c:v>
                      </c:pt>
                      <c:pt idx="3">
                        <c:v>1 Reference</c:v>
                      </c:pt>
                      <c:pt idx="4">
                        <c:v>11 B1  </c:v>
                      </c:pt>
                      <c:pt idx="5">
                        <c:v>11 B2  </c:v>
                      </c:pt>
                    </c:strCache>
                  </c:strRef>
                </c:cat>
                <c:val>
                  <c:numRef>
                    <c:extLst>
                      <c:ext uri="{02D57815-91ED-43cb-92C2-25804820EDAC}">
                        <c15:fullRef>
                          <c15:sqref>Fig_DATA_Builds!$C$5:$C$64</c15:sqref>
                        </c15:fullRef>
                        <c15:formulaRef>
                          <c15:sqref>(Fig_DATA_Builds!$C$25,Fig_DATA_Builds!$C$40:$C$41,Fig_DATA_Builds!$C$45,Fig_DATA_Builds!$C$60:$C$61)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21EB-4262-8EB6-E8965642BE16}"/>
                  </c:ext>
                </c:extLst>
              </c15:ser>
            </c15:filteredBarSeries>
            <c15:filteredBarSeries>
              <c15:ser>
                <c:idx val="14"/>
                <c:order val="10"/>
                <c:tx>
                  <c:strRef>
                    <c:extLst xmlns:c15="http://schemas.microsoft.com/office/drawing/2012/chart">
                      <c:ext xmlns:c15="http://schemas.microsoft.com/office/drawing/2012/chart" uri="{02D57815-91ED-43cb-92C2-25804820EDAC}">
                        <c15:formulaRef>
                          <c15:sqref>Fig_DATA_Builds!$N$4</c15:sqref>
                        </c15:formulaRef>
                      </c:ext>
                    </c:extLst>
                    <c:strCache>
                      <c:ptCount val="1"/>
                      <c:pt idx="0">
                        <c:v>Biomass</c:v>
                      </c:pt>
                    </c:strCache>
                  </c:strRef>
                </c:tx>
                <c:spPr>
                  <a:solidFill>
                    <a:srgbClr val="663300"/>
                  </a:solidFill>
                  <a:ln>
                    <a:solidFill>
                      <a:schemeClr val="tx1"/>
                    </a:solidFill>
                  </a:ln>
                  <a:effectLst/>
                </c:spPr>
                <c:invertIfNegative val="0"/>
                <c:cat>
                  <c:strRef>
                    <c:extLst>
                      <c:ext xmlns:c15="http://schemas.microsoft.com/office/drawing/2012/chart" uri="{02D57815-91ED-43cb-92C2-25804820EDAC}">
                        <c15:fullRef>
                          <c15:sqref>Fig_DATA_Builds!$C$5:$C$64</c15:sqref>
                        </c15:fullRef>
                        <c15:formulaRef>
                          <c15:sqref>(Fig_DATA_Builds!$C$25,Fig_DATA_Builds!$C$40:$C$41,Fig_DATA_Builds!$C$45,Fig_DATA_Builds!$C$60:$C$61)</c15:sqref>
                        </c15:formulaRef>
                      </c:ext>
                    </c:extLst>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Fig_DATA_Builds!$N$5:$N$64</c15:sqref>
                        </c15:fullRef>
                        <c15:formulaRef>
                          <c15:sqref>(Fig_DATA_Builds!$N$25,Fig_DATA_Builds!$N$40:$N$41,Fig_DATA_Builds!$N$45,Fig_DATA_Builds!$N$60:$N$61)</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C-21EB-4262-8EB6-E8965642BE16}"/>
                  </c:ext>
                </c:extLst>
              </c15:ser>
            </c15:filteredBarSeries>
            <c15:filteredBarSeries>
              <c15:ser>
                <c:idx val="4"/>
                <c:order val="13"/>
                <c:tx>
                  <c:strRef>
                    <c:extLst xmlns:c15="http://schemas.microsoft.com/office/drawing/2012/chart">
                      <c:ext xmlns:c15="http://schemas.microsoft.com/office/drawing/2012/chart" uri="{02D57815-91ED-43cb-92C2-25804820EDAC}">
                        <c15:formulaRef>
                          <c15:sqref>Fig_DATA_Builds!$H$4</c15:sqref>
                        </c15:formulaRef>
                      </c:ext>
                    </c:extLst>
                    <c:strCache>
                      <c:ptCount val="1"/>
                      <c:pt idx="0">
                        <c:v>Natural Gas Peaking Capacity</c:v>
                      </c:pt>
                    </c:strCache>
                  </c:strRef>
                </c:tx>
                <c:spPr>
                  <a:pattFill prst="dkVert">
                    <a:fgClr>
                      <a:schemeClr val="accent5"/>
                    </a:fgClr>
                    <a:bgClr>
                      <a:schemeClr val="bg1"/>
                    </a:bgClr>
                  </a:patt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15:formulaRef>
                          <c15:sqref>(Fig_DATA_Builds!$C$25,Fig_DATA_Builds!$C$40:$C$41,Fig_DATA_Builds!$C$45,Fig_DATA_Builds!$C$60:$C$61)</c15:sqref>
                        </c15:formulaRef>
                      </c:ext>
                    </c:extLst>
                    <c:strCache>
                      <c:ptCount val="6"/>
                      <c:pt idx="0">
                        <c:v>1 Reference</c:v>
                      </c:pt>
                      <c:pt idx="1">
                        <c:v>11 B1  </c:v>
                      </c:pt>
                      <c:pt idx="2">
                        <c:v>11 B2  </c:v>
                      </c:pt>
                      <c:pt idx="3">
                        <c:v>1 Reference</c:v>
                      </c:pt>
                      <c:pt idx="4">
                        <c:v>11 B1  </c:v>
                      </c:pt>
                      <c:pt idx="5">
                        <c:v>11 B2  </c:v>
                      </c:pt>
                    </c:strCache>
                  </c:strRef>
                </c:cat>
                <c:val>
                  <c:numRef>
                    <c:extLst>
                      <c:ext xmlns:c15="http://schemas.microsoft.com/office/drawing/2012/chart" uri="{02D57815-91ED-43cb-92C2-25804820EDAC}">
                        <c15:fullRef>
                          <c15:sqref>Fig_DATA_Builds!$H$5:$H$64</c15:sqref>
                        </c15:fullRef>
                        <c15:formulaRef>
                          <c15:sqref>(Fig_DATA_Builds!$H$25,Fig_DATA_Builds!$H$40:$H$41,Fig_DATA_Builds!$H$45,Fig_DATA_Builds!$H$60:$H$61)</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D-21EB-4262-8EB6-E8965642BE16}"/>
                  </c:ext>
                </c:extLst>
              </c15:ser>
            </c15:filteredBarSeries>
          </c:ext>
        </c:extLst>
      </c:barChart>
      <c:catAx>
        <c:axId val="125729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2864"/>
        <c:crosses val="autoZero"/>
        <c:auto val="1"/>
        <c:lblAlgn val="ctr"/>
        <c:lblOffset val="100"/>
        <c:noMultiLvlLbl val="0"/>
      </c:catAx>
      <c:valAx>
        <c:axId val="125729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0">
                    <a:solidFill>
                      <a:sysClr val="windowText" lastClr="000000"/>
                    </a:solidFill>
                    <a:latin typeface="Arial" panose="020B0604020202020204" pitchFamily="34" charset="0"/>
                    <a:cs typeface="Arial" panose="020B0604020202020204" pitchFamily="34" charset="0"/>
                  </a:rPr>
                  <a:t>Nameplate Additions (MW)</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6800"/>
        <c:crosses val="autoZero"/>
        <c:crossBetween val="between"/>
      </c:valAx>
      <c:spPr>
        <a:noFill/>
        <a:ln>
          <a:noFill/>
        </a:ln>
        <a:effectLst/>
      </c:spPr>
    </c:plotArea>
    <c:legend>
      <c:legendPos val="l"/>
      <c:layout>
        <c:manualLayout>
          <c:xMode val="edge"/>
          <c:yMode val="edge"/>
          <c:x val="9.8040962305641813E-2"/>
          <c:y val="1.9688789788671727E-2"/>
          <c:w val="0.37513906834535604"/>
          <c:h val="0.42747404537922234"/>
        </c:manualLayout>
      </c:layout>
      <c:overlay val="1"/>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0" i="1" u="none" strike="noStrike" baseline="0">
                <a:solidFill>
                  <a:sysClr val="windowText" lastClr="000000"/>
                </a:solidFill>
                <a:effectLst/>
                <a:latin typeface="Arial" panose="020B0604020202020204" pitchFamily="34" charset="0"/>
                <a:cs typeface="Arial" panose="020B0604020202020204" pitchFamily="34" charset="0"/>
              </a:rPr>
              <a:t>Figure 8.22: Resource Additions – Other Interested Party Requested Sensitivities </a:t>
            </a:r>
            <a:endParaRPr lang="en-US" b="0" i="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646659209687949"/>
          <c:y val="4.0448346028911968E-3"/>
        </c:manualLayout>
      </c:layout>
      <c:overlay val="0"/>
      <c:spPr>
        <a:noFill/>
        <a:ln>
          <a:noFill/>
        </a:ln>
        <a:effectLst/>
      </c:spPr>
      <c:txPr>
        <a:bodyPr rot="0" spcFirstLastPara="1" vertOverflow="ellipsis" vert="horz" wrap="square" anchor="ctr" anchorCtr="1"/>
        <a:lstStyle/>
        <a:p>
          <a:pPr>
            <a:defRPr sz="1400" b="0"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624536121538749E-2"/>
          <c:y val="2.2509035197114079E-2"/>
          <c:w val="0.89448505885005447"/>
          <c:h val="0.8284705079006448"/>
        </c:manualLayout>
      </c:layout>
      <c:barChart>
        <c:barDir val="col"/>
        <c:grouping val="stacked"/>
        <c:varyColors val="0"/>
        <c:ser>
          <c:idx val="1"/>
          <c:order val="1"/>
          <c:tx>
            <c:strRef>
              <c:f>Fig_DATA_Builds!$D$4</c:f>
              <c:strCache>
                <c:ptCount val="1"/>
                <c:pt idx="0">
                  <c:v>Conservation</c:v>
                </c:pt>
              </c:strCache>
            </c:strRef>
          </c:tx>
          <c:spPr>
            <a:solidFill>
              <a:schemeClr val="accent5">
                <a:lumMod val="60000"/>
                <a:lumOff val="40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Fig_DATA_Builds!$D$5:$D$64</c15:sqref>
                  </c15:fullRef>
                </c:ext>
              </c:extLst>
              <c:f>(Fig_DATA_Builds!$D$25,Fig_DATA_Builds!$D$34,Fig_DATA_Builds!$D$42:$D$45,Fig_DATA_Builds!$D$54,Fig_DATA_Builds!$D$62:$D$64)</c:f>
              <c:numCache>
                <c:formatCode>0</c:formatCode>
                <c:ptCount val="10"/>
                <c:pt idx="0">
                  <c:v>225.93131700000001</c:v>
                </c:pt>
                <c:pt idx="1">
                  <c:v>225.93131700000001</c:v>
                </c:pt>
                <c:pt idx="2">
                  <c:v>225.93131700000001</c:v>
                </c:pt>
                <c:pt idx="3">
                  <c:v>225.93131700000001</c:v>
                </c:pt>
                <c:pt idx="4">
                  <c:v>225.93131700000001</c:v>
                </c:pt>
                <c:pt idx="5">
                  <c:v>695.07371999999998</c:v>
                </c:pt>
                <c:pt idx="6">
                  <c:v>695.07371999999998</c:v>
                </c:pt>
                <c:pt idx="7">
                  <c:v>695.07371999999998</c:v>
                </c:pt>
                <c:pt idx="8">
                  <c:v>695.07371999999998</c:v>
                </c:pt>
                <c:pt idx="9">
                  <c:v>695.07371999999998</c:v>
                </c:pt>
              </c:numCache>
            </c:numRef>
          </c:val>
          <c:extLst>
            <c:ext xmlns:c16="http://schemas.microsoft.com/office/drawing/2014/chart" uri="{C3380CC4-5D6E-409C-BE32-E72D297353CC}">
              <c16:uniqueId val="{00000000-1F1E-4B2D-924A-D6A994AE90F4}"/>
            </c:ext>
          </c:extLst>
        </c:ser>
        <c:ser>
          <c:idx val="5"/>
          <c:order val="2"/>
          <c:tx>
            <c:strRef>
              <c:f>Fig_DATA_Builds!$E$4</c:f>
              <c:strCache>
                <c:ptCount val="1"/>
                <c:pt idx="0">
                  <c:v>Demand Response</c:v>
                </c:pt>
              </c:strCache>
            </c:strRef>
          </c:tx>
          <c:spPr>
            <a:solidFill>
              <a:schemeClr val="accent6">
                <a:lumMod val="75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Fig_DATA_Builds!$E$5:$E$64</c15:sqref>
                  </c15:fullRef>
                </c:ext>
              </c:extLst>
              <c:f>(Fig_DATA_Builds!$E$25,Fig_DATA_Builds!$E$34,Fig_DATA_Builds!$E$42:$E$45,Fig_DATA_Builds!$E$54,Fig_DATA_Builds!$E$62:$E$64)</c:f>
              <c:numCache>
                <c:formatCode>0</c:formatCode>
                <c:ptCount val="10"/>
                <c:pt idx="0">
                  <c:v>327.14000058174133</c:v>
                </c:pt>
                <c:pt idx="1">
                  <c:v>310.84000015258789</c:v>
                </c:pt>
                <c:pt idx="2">
                  <c:v>313.83000016212463</c:v>
                </c:pt>
                <c:pt idx="3">
                  <c:v>310.84000015258789</c:v>
                </c:pt>
                <c:pt idx="4">
                  <c:v>278.88000106811523</c:v>
                </c:pt>
                <c:pt idx="5">
                  <c:v>404.92999994754791</c:v>
                </c:pt>
                <c:pt idx="6">
                  <c:v>360.05999863147736</c:v>
                </c:pt>
                <c:pt idx="7">
                  <c:v>363.48999869823456</c:v>
                </c:pt>
                <c:pt idx="8">
                  <c:v>360.05999863147736</c:v>
                </c:pt>
                <c:pt idx="9">
                  <c:v>360.05999863147736</c:v>
                </c:pt>
              </c:numCache>
            </c:numRef>
          </c:val>
          <c:extLst>
            <c:ext xmlns:c16="http://schemas.microsoft.com/office/drawing/2014/chart" uri="{C3380CC4-5D6E-409C-BE32-E72D297353CC}">
              <c16:uniqueId val="{00000001-1F1E-4B2D-924A-D6A994AE90F4}"/>
            </c:ext>
          </c:extLst>
        </c:ser>
        <c:ser>
          <c:idx val="6"/>
          <c:order val="3"/>
          <c:tx>
            <c:strRef>
              <c:f>Fig_DATA_Builds!$F$4</c:f>
              <c:strCache>
                <c:ptCount val="1"/>
                <c:pt idx="0">
                  <c:v>DER Solar</c:v>
                </c:pt>
              </c:strCache>
            </c:strRef>
          </c:tx>
          <c:spPr>
            <a:pattFill prst="dkUpDiag">
              <a:fgClr>
                <a:schemeClr val="accent6">
                  <a:lumMod val="75000"/>
                </a:schemeClr>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Fig_DATA_Builds!$F$5:$F$64</c15:sqref>
                  </c15:fullRef>
                </c:ext>
              </c:extLst>
              <c:f>(Fig_DATA_Builds!$F$25,Fig_DATA_Builds!$F$34,Fig_DATA_Builds!$F$42:$F$45,Fig_DATA_Builds!$F$54,Fig_DATA_Builds!$F$62:$F$64)</c:f>
              <c:numCache>
                <c:formatCode>0</c:formatCode>
                <c:ptCount val="10"/>
                <c:pt idx="0">
                  <c:v>372.2645082644695</c:v>
                </c:pt>
                <c:pt idx="1">
                  <c:v>372.2645082644695</c:v>
                </c:pt>
                <c:pt idx="2">
                  <c:v>372.2645082644695</c:v>
                </c:pt>
                <c:pt idx="3">
                  <c:v>382.2645082644695</c:v>
                </c:pt>
                <c:pt idx="4">
                  <c:v>372.2645082644695</c:v>
                </c:pt>
                <c:pt idx="5">
                  <c:v>1494.3803197030149</c:v>
                </c:pt>
                <c:pt idx="6">
                  <c:v>1494.3803197030149</c:v>
                </c:pt>
                <c:pt idx="7">
                  <c:v>1494.3803197030149</c:v>
                </c:pt>
                <c:pt idx="8">
                  <c:v>1504.3803197030149</c:v>
                </c:pt>
                <c:pt idx="9">
                  <c:v>1494.3803197030149</c:v>
                </c:pt>
              </c:numCache>
            </c:numRef>
          </c:val>
          <c:extLst>
            <c:ext xmlns:c16="http://schemas.microsoft.com/office/drawing/2014/chart" uri="{C3380CC4-5D6E-409C-BE32-E72D297353CC}">
              <c16:uniqueId val="{00000002-1F1E-4B2D-924A-D6A994AE90F4}"/>
            </c:ext>
          </c:extLst>
        </c:ser>
        <c:ser>
          <c:idx val="7"/>
          <c:order val="4"/>
          <c:tx>
            <c:strRef>
              <c:f>Fig_DATA_Builds!$G$4</c:f>
              <c:strCache>
                <c:ptCount val="1"/>
                <c:pt idx="0">
                  <c:v>DER Storage</c:v>
                </c:pt>
              </c:strCache>
            </c:strRef>
          </c:tx>
          <c:spPr>
            <a:pattFill prst="wdUpDiag">
              <a:fgClr>
                <a:schemeClr val="accent6">
                  <a:lumMod val="75000"/>
                </a:schemeClr>
              </a:fgClr>
              <a:bgClr>
                <a:schemeClr val="bg1"/>
              </a:bgClr>
            </a:patt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Fig_DATA_Builds!$G$5:$G$64</c15:sqref>
                  </c15:fullRef>
                </c:ext>
              </c:extLst>
              <c:f>(Fig_DATA_Builds!$G$25,Fig_DATA_Builds!$G$34,Fig_DATA_Builds!$G$42:$G$45,Fig_DATA_Builds!$G$54,Fig_DATA_Builds!$G$62:$G$64)</c:f>
              <c:numCache>
                <c:formatCode>0</c:formatCode>
                <c:ptCount val="10"/>
                <c:pt idx="0">
                  <c:v>62.219999313354506</c:v>
                </c:pt>
                <c:pt idx="1">
                  <c:v>62.219999313354506</c:v>
                </c:pt>
                <c:pt idx="2">
                  <c:v>62.219999313354506</c:v>
                </c:pt>
                <c:pt idx="3">
                  <c:v>62.219999313354506</c:v>
                </c:pt>
                <c:pt idx="4">
                  <c:v>62.219999313354506</c:v>
                </c:pt>
                <c:pt idx="5">
                  <c:v>117.19999885559082</c:v>
                </c:pt>
                <c:pt idx="6">
                  <c:v>117.19999885559082</c:v>
                </c:pt>
                <c:pt idx="7">
                  <c:v>117.19999885559082</c:v>
                </c:pt>
                <c:pt idx="8">
                  <c:v>117.19999885559082</c:v>
                </c:pt>
                <c:pt idx="9">
                  <c:v>117.19999885559082</c:v>
                </c:pt>
              </c:numCache>
            </c:numRef>
          </c:val>
          <c:extLst>
            <c:ext xmlns:c16="http://schemas.microsoft.com/office/drawing/2014/chart" uri="{C3380CC4-5D6E-409C-BE32-E72D297353CC}">
              <c16:uniqueId val="{00000003-1F1E-4B2D-924A-D6A994AE90F4}"/>
            </c:ext>
          </c:extLst>
        </c:ser>
        <c:ser>
          <c:idx val="8"/>
          <c:order val="5"/>
          <c:tx>
            <c:strRef>
              <c:f>Fig_DATA_Builds!$I$4</c:f>
              <c:strCache>
                <c:ptCount val="1"/>
                <c:pt idx="0">
                  <c:v>CETA Qualifying Peaking Capacity</c:v>
                </c:pt>
              </c:strCache>
            </c:strRef>
          </c:tx>
          <c:spPr>
            <a:solidFill>
              <a:schemeClr val="accent5"/>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Fig_DATA_Builds!$I$5:$I$64</c15:sqref>
                  </c15:fullRef>
                </c:ext>
              </c:extLst>
              <c:f>(Fig_DATA_Builds!$I$25,Fig_DATA_Builds!$I$34,Fig_DATA_Builds!$I$42:$I$45,Fig_DATA_Builds!$I$54,Fig_DATA_Builds!$I$62:$I$64)</c:f>
              <c:numCache>
                <c:formatCode>0</c:formatCode>
                <c:ptCount val="10"/>
                <c:pt idx="0">
                  <c:v>839.09999465942383</c:v>
                </c:pt>
                <c:pt idx="1">
                  <c:v>474</c:v>
                </c:pt>
                <c:pt idx="2">
                  <c:v>711</c:v>
                </c:pt>
                <c:pt idx="3">
                  <c:v>1659</c:v>
                </c:pt>
                <c:pt idx="4">
                  <c:v>711</c:v>
                </c:pt>
                <c:pt idx="5">
                  <c:v>1787.9999847412109</c:v>
                </c:pt>
                <c:pt idx="6">
                  <c:v>1569.2999839782715</c:v>
                </c:pt>
                <c:pt idx="7">
                  <c:v>1752.299976348877</c:v>
                </c:pt>
                <c:pt idx="8">
                  <c:v>3555</c:v>
                </c:pt>
                <c:pt idx="9">
                  <c:v>1698.2999687194824</c:v>
                </c:pt>
              </c:numCache>
            </c:numRef>
          </c:val>
          <c:extLst>
            <c:ext xmlns:c16="http://schemas.microsoft.com/office/drawing/2014/chart" uri="{C3380CC4-5D6E-409C-BE32-E72D297353CC}">
              <c16:uniqueId val="{00000004-1F1E-4B2D-924A-D6A994AE90F4}"/>
            </c:ext>
          </c:extLst>
        </c:ser>
        <c:ser>
          <c:idx val="10"/>
          <c:order val="6"/>
          <c:tx>
            <c:strRef>
              <c:f>Fig_DATA_Builds!$J$4</c:f>
              <c:strCache>
                <c:ptCount val="1"/>
                <c:pt idx="0">
                  <c:v>Wind</c:v>
                </c:pt>
              </c:strCache>
            </c:strRef>
          </c:tx>
          <c:spPr>
            <a:solidFill>
              <a:schemeClr val="accent2"/>
            </a:solid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Fig_DATA_Builds!$J$5:$J$64</c15:sqref>
                  </c15:fullRef>
                </c:ext>
              </c:extLst>
              <c:f>(Fig_DATA_Builds!$J$25,Fig_DATA_Builds!$J$34,Fig_DATA_Builds!$J$42:$J$45,Fig_DATA_Builds!$J$54,Fig_DATA_Builds!$J$62:$J$64)</c:f>
              <c:numCache>
                <c:formatCode>0</c:formatCode>
                <c:ptCount val="10"/>
                <c:pt idx="0">
                  <c:v>1400</c:v>
                </c:pt>
                <c:pt idx="1">
                  <c:v>2100</c:v>
                </c:pt>
                <c:pt idx="2">
                  <c:v>1300</c:v>
                </c:pt>
                <c:pt idx="3">
                  <c:v>300</c:v>
                </c:pt>
                <c:pt idx="4">
                  <c:v>2000</c:v>
                </c:pt>
                <c:pt idx="5">
                  <c:v>4050</c:v>
                </c:pt>
                <c:pt idx="6">
                  <c:v>3350</c:v>
                </c:pt>
                <c:pt idx="7">
                  <c:v>3750</c:v>
                </c:pt>
                <c:pt idx="8">
                  <c:v>950</c:v>
                </c:pt>
                <c:pt idx="9">
                  <c:v>4450</c:v>
                </c:pt>
              </c:numCache>
            </c:numRef>
          </c:val>
          <c:extLst>
            <c:ext xmlns:c16="http://schemas.microsoft.com/office/drawing/2014/chart" uri="{C3380CC4-5D6E-409C-BE32-E72D297353CC}">
              <c16:uniqueId val="{00000005-1F1E-4B2D-924A-D6A994AE90F4}"/>
            </c:ext>
          </c:extLst>
        </c:ser>
        <c:ser>
          <c:idx val="11"/>
          <c:order val="7"/>
          <c:tx>
            <c:strRef>
              <c:f>Fig_DATA_Builds!$K$4</c:f>
              <c:strCache>
                <c:ptCount val="1"/>
                <c:pt idx="0">
                  <c:v>Solar</c:v>
                </c:pt>
              </c:strCache>
            </c:strRef>
          </c:tx>
          <c:spPr>
            <a:solidFill>
              <a:srgbClr val="FFC000"/>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Fig_DATA_Builds!$K$5:$K$64</c15:sqref>
                  </c15:fullRef>
                </c:ext>
              </c:extLst>
              <c:f>(Fig_DATA_Builds!$K$25,Fig_DATA_Builds!$K$34,Fig_DATA_Builds!$K$42:$K$45,Fig_DATA_Builds!$K$54,Fig_DATA_Builds!$K$62:$K$64)</c:f>
              <c:numCache>
                <c:formatCode>0</c:formatCode>
                <c:ptCount val="10"/>
                <c:pt idx="0">
                  <c:v>1099.5499954223633</c:v>
                </c:pt>
                <c:pt idx="1">
                  <c:v>199.39999389648438</c:v>
                </c:pt>
                <c:pt idx="2">
                  <c:v>1198.4999847412109</c:v>
                </c:pt>
                <c:pt idx="3">
                  <c:v>2198.8499755859375</c:v>
                </c:pt>
                <c:pt idx="4">
                  <c:v>1596.9999771118164</c:v>
                </c:pt>
                <c:pt idx="5">
                  <c:v>2389.3499908447266</c:v>
                </c:pt>
                <c:pt idx="6">
                  <c:v>2887.6699905395508</c:v>
                </c:pt>
                <c:pt idx="7">
                  <c:v>2485.4500045776367</c:v>
                </c:pt>
                <c:pt idx="8">
                  <c:v>2780.0099716186523</c:v>
                </c:pt>
                <c:pt idx="9">
                  <c:v>2583.8699722290039</c:v>
                </c:pt>
              </c:numCache>
            </c:numRef>
          </c:val>
          <c:extLst>
            <c:ext xmlns:c16="http://schemas.microsoft.com/office/drawing/2014/chart" uri="{C3380CC4-5D6E-409C-BE32-E72D297353CC}">
              <c16:uniqueId val="{00000006-1F1E-4B2D-924A-D6A994AE90F4}"/>
            </c:ext>
          </c:extLst>
        </c:ser>
        <c:ser>
          <c:idx val="12"/>
          <c:order val="8"/>
          <c:tx>
            <c:strRef>
              <c:f>Fig_DATA_Builds!$L$4</c:f>
              <c:strCache>
                <c:ptCount val="1"/>
                <c:pt idx="0">
                  <c:v>Green Direct</c:v>
                </c:pt>
              </c:strCache>
            </c:strRef>
          </c:tx>
          <c:spPr>
            <a:pattFill prst="wdUpDiag">
              <a:fgClr>
                <a:schemeClr val="accent2"/>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Fig_DATA_Builds!$L$5:$L$64</c15:sqref>
                  </c15:fullRef>
                </c:ext>
              </c:extLst>
              <c:f>(Fig_DATA_Builds!$L$25,Fig_DATA_Builds!$L$34,Fig_DATA_Builds!$L$42:$L$45,Fig_DATA_Builds!$L$54,Fig_DATA_Builds!$L$62:$L$64)</c:f>
              <c:numCache>
                <c:formatCode>0</c:formatCode>
                <c:ptCount val="10"/>
                <c:pt idx="0">
                  <c:v>100</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7-1F1E-4B2D-924A-D6A994AE90F4}"/>
            </c:ext>
          </c:extLst>
        </c:ser>
        <c:ser>
          <c:idx val="13"/>
          <c:order val="9"/>
          <c:tx>
            <c:strRef>
              <c:f>Fig_DATA_Builds!$M$4</c:f>
              <c:strCache>
                <c:ptCount val="1"/>
                <c:pt idx="0">
                  <c:v>Hybrid (Generation + Storage)</c:v>
                </c:pt>
              </c:strCache>
            </c:strRef>
          </c:tx>
          <c:spPr>
            <a:solidFill>
              <a:srgbClr val="8A889A"/>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Fig_DATA_Builds!$M$5:$M$64</c15:sqref>
                  </c15:fullRef>
                </c:ext>
              </c:extLst>
              <c:f>(Fig_DATA_Builds!$M$25,Fig_DATA_Builds!$M$34,Fig_DATA_Builds!$M$42:$M$45,Fig_DATA_Builds!$M$54,Fig_DATA_Builds!$M$62:$M$64)</c:f>
              <c:numCache>
                <c:formatCode>0</c:formatCode>
                <c:ptCount val="10"/>
                <c:pt idx="0">
                  <c:v>1549.6500015258789</c:v>
                </c:pt>
                <c:pt idx="1">
                  <c:v>2449.8999938964844</c:v>
                </c:pt>
                <c:pt idx="2">
                  <c:v>1500</c:v>
                </c:pt>
                <c:pt idx="3">
                  <c:v>1349.1000061035156</c:v>
                </c:pt>
                <c:pt idx="4">
                  <c:v>749.40000915527344</c:v>
                </c:pt>
                <c:pt idx="5">
                  <c:v>1548.1500015258789</c:v>
                </c:pt>
                <c:pt idx="6">
                  <c:v>2448.3999938964844</c:v>
                </c:pt>
                <c:pt idx="7">
                  <c:v>1800</c:v>
                </c:pt>
                <c:pt idx="8">
                  <c:v>2544.8000030517578</c:v>
                </c:pt>
                <c:pt idx="9">
                  <c:v>1645.2000045776367</c:v>
                </c:pt>
              </c:numCache>
            </c:numRef>
          </c:val>
          <c:extLst>
            <c:ext xmlns:c16="http://schemas.microsoft.com/office/drawing/2014/chart" uri="{C3380CC4-5D6E-409C-BE32-E72D297353CC}">
              <c16:uniqueId val="{00000008-1F1E-4B2D-924A-D6A994AE90F4}"/>
            </c:ext>
          </c:extLst>
        </c:ser>
        <c:ser>
          <c:idx val="14"/>
          <c:order val="10"/>
          <c:tx>
            <c:strRef>
              <c:f>Fig_DATA_Builds!$N$4</c:f>
              <c:strCache>
                <c:ptCount val="1"/>
                <c:pt idx="0">
                  <c:v>Biomass</c:v>
                </c:pt>
              </c:strCache>
              <c:extLst xmlns:c15="http://schemas.microsoft.com/office/drawing/2012/chart"/>
            </c:strRef>
          </c:tx>
          <c:spPr>
            <a:solidFill>
              <a:srgbClr val="663300"/>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Fig_DATA_Builds!$N$5:$N$64</c15:sqref>
                  </c15:fullRef>
                </c:ext>
              </c:extLst>
              <c:f>(Fig_DATA_Builds!$N$25,Fig_DATA_Builds!$N$34,Fig_DATA_Builds!$N$42:$N$45,Fig_DATA_Builds!$N$54,Fig_DATA_Builds!$N$62:$N$64)</c:f>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1F1E-4B2D-924A-D6A994AE90F4}"/>
            </c:ext>
          </c:extLst>
        </c:ser>
        <c:ser>
          <c:idx val="2"/>
          <c:order val="11"/>
          <c:tx>
            <c:strRef>
              <c:f>Fig_DATA_Builds!$O$4</c:f>
              <c:strCache>
                <c:ptCount val="1"/>
                <c:pt idx="0">
                  <c:v>Advanced Nuclear (SMRs)</c:v>
                </c:pt>
              </c:strCache>
            </c:strRef>
          </c:tx>
          <c:spPr>
            <a:solidFill>
              <a:schemeClr val="accent4"/>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Fig_DATA_Builds!$O$5:$O$64</c15:sqref>
                  </c15:fullRef>
                </c:ext>
              </c:extLst>
              <c:f>(Fig_DATA_Builds!$O$25,Fig_DATA_Builds!$O$34,Fig_DATA_Builds!$O$42:$O$45,Fig_DATA_Builds!$O$54,Fig_DATA_Builds!$O$62:$O$64)</c:f>
              <c:numCache>
                <c:formatCode>0</c:formatCode>
                <c:ptCount val="10"/>
                <c:pt idx="0">
                  <c:v>0</c:v>
                </c:pt>
                <c:pt idx="1">
                  <c:v>0</c:v>
                </c:pt>
                <c:pt idx="2">
                  <c:v>0</c:v>
                </c:pt>
                <c:pt idx="3">
                  <c:v>0</c:v>
                </c:pt>
                <c:pt idx="4">
                  <c:v>0</c:v>
                </c:pt>
                <c:pt idx="5">
                  <c:v>0</c:v>
                </c:pt>
                <c:pt idx="6">
                  <c:v>0</c:v>
                </c:pt>
                <c:pt idx="7">
                  <c:v>0</c:v>
                </c:pt>
                <c:pt idx="8">
                  <c:v>100</c:v>
                </c:pt>
                <c:pt idx="9">
                  <c:v>0</c:v>
                </c:pt>
              </c:numCache>
            </c:numRef>
          </c:val>
          <c:extLst>
            <c:ext xmlns:c16="http://schemas.microsoft.com/office/drawing/2014/chart" uri="{C3380CC4-5D6E-409C-BE32-E72D297353CC}">
              <c16:uniqueId val="{00000009-1F1E-4B2D-924A-D6A994AE90F4}"/>
            </c:ext>
          </c:extLst>
        </c:ser>
        <c:ser>
          <c:idx val="3"/>
          <c:order val="12"/>
          <c:tx>
            <c:strRef>
              <c:f>Fig_DATA_Builds!$P$4</c:f>
              <c:strCache>
                <c:ptCount val="1"/>
                <c:pt idx="0">
                  <c:v>Standalone Storage</c:v>
                </c:pt>
              </c:strCache>
            </c:strRef>
          </c:tx>
          <c:spPr>
            <a:solidFill>
              <a:schemeClr val="accent1"/>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Fig_DATA_Builds!$P$5:$P$64</c15:sqref>
                  </c15:fullRef>
                </c:ext>
              </c:extLst>
              <c:f>(Fig_DATA_Builds!$P$25,Fig_DATA_Builds!$P$34,Fig_DATA_Builds!$P$42:$P$45,Fig_DATA_Builds!$P$54,Fig_DATA_Builds!$P$62:$P$64)</c:f>
              <c:numCache>
                <c:formatCode>0</c:formatCode>
                <c:ptCount val="10"/>
                <c:pt idx="0">
                  <c:v>1000</c:v>
                </c:pt>
                <c:pt idx="1">
                  <c:v>4700</c:v>
                </c:pt>
                <c:pt idx="2">
                  <c:v>1200</c:v>
                </c:pt>
                <c:pt idx="3">
                  <c:v>500</c:v>
                </c:pt>
                <c:pt idx="4">
                  <c:v>1500</c:v>
                </c:pt>
                <c:pt idx="5">
                  <c:v>1700</c:v>
                </c:pt>
                <c:pt idx="6">
                  <c:v>4800</c:v>
                </c:pt>
                <c:pt idx="7">
                  <c:v>1500</c:v>
                </c:pt>
                <c:pt idx="8">
                  <c:v>500</c:v>
                </c:pt>
                <c:pt idx="9">
                  <c:v>1500</c:v>
                </c:pt>
              </c:numCache>
            </c:numRef>
          </c:val>
          <c:extLst>
            <c:ext xmlns:c16="http://schemas.microsoft.com/office/drawing/2014/chart" uri="{C3380CC4-5D6E-409C-BE32-E72D297353CC}">
              <c16:uniqueId val="{0000000A-1F1E-4B2D-924A-D6A994AE90F4}"/>
            </c:ext>
          </c:extLst>
        </c:ser>
        <c:ser>
          <c:idx val="4"/>
          <c:order val="13"/>
          <c:tx>
            <c:strRef>
              <c:f>Fig_DATA_Builds!$H$4</c:f>
              <c:strCache>
                <c:ptCount val="1"/>
                <c:pt idx="0">
                  <c:v>Natural Gas Peaking Capacity</c:v>
                </c:pt>
              </c:strCache>
              <c:extLst xmlns:c15="http://schemas.microsoft.com/office/drawing/2012/chart"/>
            </c:strRef>
          </c:tx>
          <c:spPr>
            <a:pattFill prst="dkVert">
              <a:fgClr>
                <a:schemeClr val="accent5"/>
              </a:fgClr>
              <a:bgClr>
                <a:schemeClr val="bg1"/>
              </a:bgClr>
            </a:patt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(Fig_DATA_Builds!$C$25,Fig_DATA_Builds!$C$34,Fig_DATA_Builds!$C$42:$C$45,Fig_DATA_Builds!$C$54,Fig_DATA_Builds!$C$62:$C$64)</c:f>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xmlns:c15="http://schemas.microsoft.com/office/drawing/2012/chart" uri="{02D57815-91ED-43cb-92C2-25804820EDAC}">
                  <c15:fullRef>
                    <c15:sqref>Fig_DATA_Builds!$H$5:$H$64</c15:sqref>
                  </c15:fullRef>
                </c:ext>
              </c:extLst>
              <c:f>(Fig_DATA_Builds!$H$25,Fig_DATA_Builds!$H$34,Fig_DATA_Builds!$H$42:$H$45,Fig_DATA_Builds!$H$54,Fig_DATA_Builds!$H$62:$H$64)</c:f>
              <c:numCache>
                <c:formatCode>0</c:formatCode>
                <c:ptCount val="10"/>
                <c:pt idx="0">
                  <c:v>0</c:v>
                </c:pt>
                <c:pt idx="1">
                  <c:v>0</c:v>
                </c:pt>
                <c:pt idx="2">
                  <c:v>0</c:v>
                </c:pt>
                <c:pt idx="3">
                  <c:v>0</c:v>
                </c:pt>
                <c:pt idx="4">
                  <c:v>237</c:v>
                </c:pt>
                <c:pt idx="5">
                  <c:v>0</c:v>
                </c:pt>
                <c:pt idx="6">
                  <c:v>0</c:v>
                </c:pt>
                <c:pt idx="7">
                  <c:v>18.29999923706055</c:v>
                </c:pt>
                <c:pt idx="8">
                  <c:v>36.599998474121101</c:v>
                </c:pt>
                <c:pt idx="9">
                  <c:v>291.89999771118164</c:v>
                </c:pt>
              </c:numCache>
            </c:numRef>
          </c:val>
          <c:extLst xmlns:c15="http://schemas.microsoft.com/office/drawing/2012/chart">
            <c:ext xmlns:c16="http://schemas.microsoft.com/office/drawing/2014/chart" uri="{C3380CC4-5D6E-409C-BE32-E72D297353CC}">
              <c16:uniqueId val="{0000000D-1F1E-4B2D-924A-D6A994AE90F4}"/>
            </c:ext>
          </c:extLst>
        </c:ser>
        <c:dLbls>
          <c:showLegendKey val="0"/>
          <c:showVal val="0"/>
          <c:showCatName val="0"/>
          <c:showSerName val="0"/>
          <c:showPercent val="0"/>
          <c:showBubbleSize val="0"/>
        </c:dLbls>
        <c:gapWidth val="150"/>
        <c:overlap val="100"/>
        <c:axId val="1257296800"/>
        <c:axId val="1257292864"/>
        <c:extLst>
          <c:ext xmlns:c15="http://schemas.microsoft.com/office/drawing/2012/chart" uri="{02D57815-91ED-43cb-92C2-25804820EDAC}">
            <c15:filteredBarSeries>
              <c15:ser>
                <c:idx val="0"/>
                <c:order val="0"/>
                <c:tx>
                  <c:strRef>
                    <c:extLst>
                      <c:ext uri="{02D57815-91ED-43cb-92C2-25804820EDAC}">
                        <c15:formulaRef>
                          <c15:sqref>Fig_DATA_Builds!$C$4</c15:sqref>
                        </c15:formulaRef>
                      </c:ext>
                    </c:extLst>
                    <c:strCache>
                      <c:ptCount val="1"/>
                      <c:pt idx="0">
                        <c:v>Chart Name</c:v>
                      </c:pt>
                    </c:strCache>
                  </c:strRef>
                </c:tx>
                <c:spPr>
                  <a:solidFill>
                    <a:schemeClr val="accent1"/>
                  </a:solidFill>
                  <a:ln>
                    <a:noFill/>
                  </a:ln>
                  <a:effectLst/>
                </c:spPr>
                <c:invertIfNegative val="0"/>
                <c:cat>
                  <c:strRef>
                    <c:extLst>
                      <c:ext uri="{02D57815-91ED-43cb-92C2-25804820EDAC}">
                        <c15:fullRef>
                          <c15:sqref>Fig_DATA_Builds!$C$5:$C$64</c15:sqref>
                        </c15:fullRef>
                        <c15:formulaRef>
                          <c15:sqref>(Fig_DATA_Builds!$C$25,Fig_DATA_Builds!$C$34,Fig_DATA_Builds!$C$42:$C$45,Fig_DATA_Builds!$C$54,Fig_DATA_Builds!$C$62:$C$64)</c15:sqref>
                        </c15:formulaRef>
                      </c:ext>
                    </c:extLst>
                    <c:strCache>
                      <c:ptCount val="10"/>
                      <c:pt idx="0">
                        <c:v>1 Reference</c:v>
                      </c:pt>
                      <c:pt idx="1">
                        <c:v>10 Restricted Thermal</c:v>
                      </c:pt>
                      <c:pt idx="2">
                        <c:v>13 High Carbon Price</c:v>
                      </c:pt>
                      <c:pt idx="3">
                        <c:v>14 No H2 Fuel</c:v>
                      </c:pt>
                      <c:pt idx="4">
                        <c:v>15 SCGHG in Dispatch</c:v>
                      </c:pt>
                      <c:pt idx="5">
                        <c:v>1 Reference</c:v>
                      </c:pt>
                      <c:pt idx="6">
                        <c:v>10 Restricted Thermal</c:v>
                      </c:pt>
                      <c:pt idx="7">
                        <c:v>13 High Carbon Price</c:v>
                      </c:pt>
                      <c:pt idx="8">
                        <c:v>14 No H2 Fuel</c:v>
                      </c:pt>
                      <c:pt idx="9">
                        <c:v>15 SCGHG in Dispatch</c:v>
                      </c:pt>
                    </c:strCache>
                  </c:strRef>
                </c:cat>
                <c:val>
                  <c:numRef>
                    <c:extLst>
                      <c:ext uri="{02D57815-91ED-43cb-92C2-25804820EDAC}">
                        <c15:fullRef>
                          <c15:sqref>Fig_DATA_Builds!$C$5:$C$64</c15:sqref>
                        </c15:fullRef>
                        <c15:formulaRef>
                          <c15:sqref>(Fig_DATA_Builds!$C$25,Fig_DATA_Builds!$C$34,Fig_DATA_Builds!$C$42:$C$45,Fig_DATA_Builds!$C$54,Fig_DATA_Builds!$C$62:$C$64)</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1F1E-4B2D-924A-D6A994AE90F4}"/>
                  </c:ext>
                </c:extLst>
              </c15:ser>
            </c15:filteredBarSeries>
          </c:ext>
        </c:extLst>
      </c:barChart>
      <c:catAx>
        <c:axId val="125729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2864"/>
        <c:crosses val="autoZero"/>
        <c:auto val="1"/>
        <c:lblAlgn val="ctr"/>
        <c:lblOffset val="100"/>
        <c:noMultiLvlLbl val="0"/>
      </c:catAx>
      <c:valAx>
        <c:axId val="125729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0">
                    <a:solidFill>
                      <a:sysClr val="windowText" lastClr="000000"/>
                    </a:solidFill>
                    <a:latin typeface="Arial" panose="020B0604020202020204" pitchFamily="34" charset="0"/>
                    <a:cs typeface="Arial" panose="020B0604020202020204" pitchFamily="34" charset="0"/>
                  </a:rPr>
                  <a:t>Nameplate Additions (MW)</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6800"/>
        <c:crosses val="autoZero"/>
        <c:crossBetween val="between"/>
      </c:valAx>
      <c:spPr>
        <a:noFill/>
        <a:ln>
          <a:noFill/>
        </a:ln>
        <a:effectLst/>
      </c:spPr>
    </c:plotArea>
    <c:legend>
      <c:legendPos val="l"/>
      <c:layout>
        <c:manualLayout>
          <c:xMode val="edge"/>
          <c:yMode val="edge"/>
          <c:x val="0.13174505994390881"/>
          <c:y val="3.7890545501682117E-2"/>
          <c:w val="0.54952113873465047"/>
          <c:h val="0.42949646268066793"/>
        </c:manualLayout>
      </c:layout>
      <c:overlay val="1"/>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en-US"/>
    </a:p>
  </c:txPr>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0" i="0" u="none" strike="noStrike" baseline="0">
                <a:effectLst/>
              </a:rPr>
              <a:t>Figure 8.23: Emissions – All Sensitivities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378422362074544E-2"/>
          <c:y val="2.2246590315901583E-2"/>
          <c:w val="0.90150222659353685"/>
          <c:h val="0.78463739968730561"/>
        </c:manualLayout>
      </c:layout>
      <c:lineChart>
        <c:grouping val="standard"/>
        <c:varyColors val="0"/>
        <c:ser>
          <c:idx val="1"/>
          <c:order val="1"/>
          <c:tx>
            <c:strRef>
              <c:f>Fig_DATA_Emissions_NoMarket!$A$5</c:f>
              <c:strCache>
                <c:ptCount val="1"/>
                <c:pt idx="0">
                  <c:v>2 DSM Bundle 10</c:v>
                </c:pt>
              </c:strCache>
              <c:extLst xmlns:c15="http://schemas.microsoft.com/office/drawing/2012/chart"/>
            </c:strRef>
          </c:tx>
          <c:spPr>
            <a:ln w="19050" cap="rnd">
              <a:solidFill>
                <a:schemeClr val="bg2">
                  <a:lumMod val="50000"/>
                  <a:alpha val="50000"/>
                </a:schemeClr>
              </a:solidFill>
              <a:prstDash val="lgDash"/>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Fig_DATA_Emissions_NoMarket!$B$5:$W$5</c:f>
              <c:numCache>
                <c:formatCode>#,##0.00</c:formatCode>
                <c:ptCount val="22"/>
                <c:pt idx="0">
                  <c:v>5.4663284552706362</c:v>
                </c:pt>
                <c:pt idx="1">
                  <c:v>5.1913375490042233</c:v>
                </c:pt>
                <c:pt idx="2">
                  <c:v>2.6756779087297606</c:v>
                </c:pt>
                <c:pt idx="3">
                  <c:v>2.9475829587342535</c:v>
                </c:pt>
                <c:pt idx="4">
                  <c:v>2.9832682256459191</c:v>
                </c:pt>
                <c:pt idx="5">
                  <c:v>2.5947949056951782</c:v>
                </c:pt>
                <c:pt idx="6">
                  <c:v>1.8475827750370795</c:v>
                </c:pt>
                <c:pt idx="7">
                  <c:v>1.7249857043755283</c:v>
                </c:pt>
                <c:pt idx="8">
                  <c:v>1.5995686131630507</c:v>
                </c:pt>
                <c:pt idx="9">
                  <c:v>1.3585640738103333</c:v>
                </c:pt>
                <c:pt idx="10">
                  <c:v>1.2571404152673924</c:v>
                </c:pt>
                <c:pt idx="11">
                  <c:v>0.86651583533942445</c:v>
                </c:pt>
                <c:pt idx="12">
                  <c:v>0.80888530706819406</c:v>
                </c:pt>
                <c:pt idx="13">
                  <c:v>0.78235890750701909</c:v>
                </c:pt>
                <c:pt idx="14">
                  <c:v>0.5892705217941413</c:v>
                </c:pt>
                <c:pt idx="15">
                  <c:v>0.54003123137865572</c:v>
                </c:pt>
                <c:pt idx="16">
                  <c:v>0.43848328378059653</c:v>
                </c:pt>
                <c:pt idx="17">
                  <c:v>0.40568261000781514</c:v>
                </c:pt>
                <c:pt idx="18">
                  <c:v>0.39959765879545711</c:v>
                </c:pt>
                <c:pt idx="19">
                  <c:v>0.34664553438393214</c:v>
                </c:pt>
                <c:pt idx="20">
                  <c:v>0.34820259796611447</c:v>
                </c:pt>
                <c:pt idx="21">
                  <c:v>6.1442836966454473E-2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13B-4F37-A05F-E5E3CA9DC0BB}"/>
            </c:ext>
          </c:extLst>
        </c:ser>
        <c:ser>
          <c:idx val="2"/>
          <c:order val="2"/>
          <c:tx>
            <c:strRef>
              <c:f>Fig_DATA_Emissions_NoMarket!$A$6</c:f>
              <c:strCache>
                <c:ptCount val="1"/>
                <c:pt idx="0">
                  <c:v>3 DSM Bundle 7</c:v>
                </c:pt>
              </c:strCache>
              <c:extLst xmlns:c15="http://schemas.microsoft.com/office/drawing/2012/chart"/>
            </c:strRef>
          </c:tx>
          <c:spPr>
            <a:ln w="19050" cap="rnd">
              <a:solidFill>
                <a:schemeClr val="accent4">
                  <a:lumMod val="40000"/>
                  <a:lumOff val="60000"/>
                  <a:alpha val="50000"/>
                </a:schemeClr>
              </a:solidFill>
              <a:prstDash val="lgDash"/>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Fig_DATA_Emissions_NoMarket!$B$6:$W$6</c:f>
              <c:numCache>
                <c:formatCode>#,##0.00</c:formatCode>
                <c:ptCount val="22"/>
                <c:pt idx="0">
                  <c:v>5.474112120477546</c:v>
                </c:pt>
                <c:pt idx="1">
                  <c:v>4.7645368322518085</c:v>
                </c:pt>
                <c:pt idx="2">
                  <c:v>2.1213546501619498</c:v>
                </c:pt>
                <c:pt idx="3">
                  <c:v>2.5995910956971446</c:v>
                </c:pt>
                <c:pt idx="4">
                  <c:v>2.3794195558766322</c:v>
                </c:pt>
                <c:pt idx="5">
                  <c:v>2.7142803193304319</c:v>
                </c:pt>
                <c:pt idx="6">
                  <c:v>1.9060117293076089</c:v>
                </c:pt>
                <c:pt idx="7">
                  <c:v>1.7068776493237132</c:v>
                </c:pt>
                <c:pt idx="8">
                  <c:v>1.5686406122373135</c:v>
                </c:pt>
                <c:pt idx="9">
                  <c:v>1.348692185221646</c:v>
                </c:pt>
                <c:pt idx="10">
                  <c:v>1.2839309856876218</c:v>
                </c:pt>
                <c:pt idx="11">
                  <c:v>0.94658162310612881</c:v>
                </c:pt>
                <c:pt idx="12">
                  <c:v>0.96433460904245383</c:v>
                </c:pt>
                <c:pt idx="13">
                  <c:v>0.89110351752520434</c:v>
                </c:pt>
                <c:pt idx="14">
                  <c:v>0.58653453023496205</c:v>
                </c:pt>
                <c:pt idx="15">
                  <c:v>0.50012552119424325</c:v>
                </c:pt>
                <c:pt idx="16">
                  <c:v>0.40654018534007796</c:v>
                </c:pt>
                <c:pt idx="17">
                  <c:v>0.41240384746837189</c:v>
                </c:pt>
                <c:pt idx="18">
                  <c:v>0.38626274462473209</c:v>
                </c:pt>
                <c:pt idx="19">
                  <c:v>0.32882002845635533</c:v>
                </c:pt>
                <c:pt idx="20">
                  <c:v>0.34416025430271707</c:v>
                </c:pt>
                <c:pt idx="21">
                  <c:v>4.7405525705590923E-2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C13B-4F37-A05F-E5E3CA9DC0BB}"/>
            </c:ext>
          </c:extLst>
        </c:ser>
        <c:ser>
          <c:idx val="3"/>
          <c:order val="3"/>
          <c:tx>
            <c:strRef>
              <c:f>Fig_DATA_Emissions_NoMarket!$A$7</c:f>
              <c:strCache>
                <c:ptCount val="1"/>
                <c:pt idx="0">
                  <c:v>4 DER Solar</c:v>
                </c:pt>
              </c:strCache>
              <c:extLst xmlns:c15="http://schemas.microsoft.com/office/drawing/2012/chart"/>
            </c:strRef>
          </c:tx>
          <c:spPr>
            <a:ln w="19050" cap="rnd">
              <a:solidFill>
                <a:schemeClr val="accent5">
                  <a:lumMod val="50000"/>
                  <a:alpha val="50000"/>
                </a:schemeClr>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Fig_DATA_Emissions_NoMarket!$B$7:$W$7</c:f>
              <c:numCache>
                <c:formatCode>#,##0.00</c:formatCode>
                <c:ptCount val="22"/>
                <c:pt idx="0">
                  <c:v>5.4833225595644599</c:v>
                </c:pt>
                <c:pt idx="1">
                  <c:v>4.9979498227226946</c:v>
                </c:pt>
                <c:pt idx="2">
                  <c:v>2.4212436492502372</c:v>
                </c:pt>
                <c:pt idx="3">
                  <c:v>2.5389482448670657</c:v>
                </c:pt>
                <c:pt idx="4">
                  <c:v>2.5769350399159388</c:v>
                </c:pt>
                <c:pt idx="5">
                  <c:v>2.994099900324084</c:v>
                </c:pt>
                <c:pt idx="6">
                  <c:v>2.1264989935429384</c:v>
                </c:pt>
                <c:pt idx="7">
                  <c:v>1.8630653508401567</c:v>
                </c:pt>
                <c:pt idx="8">
                  <c:v>1.6401860718286061</c:v>
                </c:pt>
                <c:pt idx="9">
                  <c:v>1.5000451410234474</c:v>
                </c:pt>
                <c:pt idx="10">
                  <c:v>1.3890020911639098</c:v>
                </c:pt>
                <c:pt idx="11">
                  <c:v>1.0363293238059905</c:v>
                </c:pt>
                <c:pt idx="12">
                  <c:v>0.96863612651275233</c:v>
                </c:pt>
                <c:pt idx="13">
                  <c:v>0.90337106223644614</c:v>
                </c:pt>
                <c:pt idx="14">
                  <c:v>0.69867675622191427</c:v>
                </c:pt>
                <c:pt idx="15">
                  <c:v>0.56233929281164374</c:v>
                </c:pt>
                <c:pt idx="16">
                  <c:v>0.47175838902166189</c:v>
                </c:pt>
                <c:pt idx="17">
                  <c:v>0.47665598215703903</c:v>
                </c:pt>
                <c:pt idx="18">
                  <c:v>0.42472322652962602</c:v>
                </c:pt>
                <c:pt idx="19">
                  <c:v>0.34845748275387073</c:v>
                </c:pt>
                <c:pt idx="20">
                  <c:v>0.37419197525820791</c:v>
                </c:pt>
                <c:pt idx="21">
                  <c:v>7.996389997407799E-2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C13B-4F37-A05F-E5E3CA9DC0BB}"/>
            </c:ext>
          </c:extLst>
        </c:ser>
        <c:ser>
          <c:idx val="4"/>
          <c:order val="4"/>
          <c:tx>
            <c:strRef>
              <c:f>Fig_DATA_Emissions_NoMarket!$A$8</c:f>
              <c:strCache>
                <c:ptCount val="1"/>
                <c:pt idx="0">
                  <c:v>5 DER Batteries</c:v>
                </c:pt>
              </c:strCache>
              <c:extLst xmlns:c15="http://schemas.microsoft.com/office/drawing/2012/chart"/>
            </c:strRef>
          </c:tx>
          <c:spPr>
            <a:ln w="19050" cap="rnd">
              <a:solidFill>
                <a:schemeClr val="accent5">
                  <a:lumMod val="60000"/>
                  <a:lumOff val="40000"/>
                  <a:alpha val="50000"/>
                </a:schemeClr>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Fig_DATA_Emissions_NoMarket!$B$8:$W$8</c:f>
              <c:numCache>
                <c:formatCode>#,##0.00</c:formatCode>
                <c:ptCount val="22"/>
                <c:pt idx="0">
                  <c:v>5.7424101237581855</c:v>
                </c:pt>
                <c:pt idx="1">
                  <c:v>5.1764191976020504</c:v>
                </c:pt>
                <c:pt idx="2">
                  <c:v>2.6304801599313898</c:v>
                </c:pt>
                <c:pt idx="3">
                  <c:v>2.9143975224549568</c:v>
                </c:pt>
                <c:pt idx="4">
                  <c:v>2.8647169346302945</c:v>
                </c:pt>
                <c:pt idx="5">
                  <c:v>3.0056310656854426</c:v>
                </c:pt>
                <c:pt idx="6">
                  <c:v>2.0832939921562508</c:v>
                </c:pt>
                <c:pt idx="7">
                  <c:v>1.8708441294071902</c:v>
                </c:pt>
                <c:pt idx="8">
                  <c:v>1.6795979289268936</c:v>
                </c:pt>
                <c:pt idx="9">
                  <c:v>1.653469795036135</c:v>
                </c:pt>
                <c:pt idx="10">
                  <c:v>1.5571223137212522</c:v>
                </c:pt>
                <c:pt idx="11">
                  <c:v>1.0889777387169806</c:v>
                </c:pt>
                <c:pt idx="12">
                  <c:v>0.97113473981546361</c:v>
                </c:pt>
                <c:pt idx="13">
                  <c:v>0.87713224485308527</c:v>
                </c:pt>
                <c:pt idx="14">
                  <c:v>0.66021238958579698</c:v>
                </c:pt>
                <c:pt idx="15">
                  <c:v>0.58272323532700621</c:v>
                </c:pt>
                <c:pt idx="16">
                  <c:v>0.42492328363184217</c:v>
                </c:pt>
                <c:pt idx="17">
                  <c:v>0.39941848587547402</c:v>
                </c:pt>
                <c:pt idx="18">
                  <c:v>0.40751296324534203</c:v>
                </c:pt>
                <c:pt idx="19">
                  <c:v>0.35372637381037064</c:v>
                </c:pt>
                <c:pt idx="20">
                  <c:v>0.35930966733201469</c:v>
                </c:pt>
                <c:pt idx="21">
                  <c:v>4.1143016580593106E-2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C13B-4F37-A05F-E5E3CA9DC0BB}"/>
            </c:ext>
          </c:extLst>
        </c:ser>
        <c:ser>
          <c:idx val="5"/>
          <c:order val="5"/>
          <c:tx>
            <c:strRef>
              <c:f>Fig_DATA_Emissions_NoMarket!$A$9</c:f>
              <c:strCache>
                <c:ptCount val="1"/>
                <c:pt idx="0">
                  <c:v>6 MT Overbuild, PHES + All East Wind</c:v>
                </c:pt>
              </c:strCache>
              <c:extLst xmlns:c15="http://schemas.microsoft.com/office/drawing/2012/chart"/>
            </c:strRef>
          </c:tx>
          <c:spPr>
            <a:ln w="19050" cap="rnd">
              <a:solidFill>
                <a:schemeClr val="tx2">
                  <a:alpha val="50000"/>
                </a:schemeClr>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Fig_DATA_Emissions_NoMarket!$B$9:$W$9</c:f>
              <c:numCache>
                <c:formatCode>#,##0.00</c:formatCode>
                <c:ptCount val="22"/>
                <c:pt idx="0">
                  <c:v>5.7622976260164869</c:v>
                </c:pt>
                <c:pt idx="1">
                  <c:v>5.1543085020887176</c:v>
                </c:pt>
                <c:pt idx="2">
                  <c:v>2.2534633554269949</c:v>
                </c:pt>
                <c:pt idx="3">
                  <c:v>2.3267255366590276</c:v>
                </c:pt>
                <c:pt idx="4">
                  <c:v>2.3419012161960842</c:v>
                </c:pt>
                <c:pt idx="5">
                  <c:v>2.7173498774155975</c:v>
                </c:pt>
                <c:pt idx="6">
                  <c:v>1.9218965225325428</c:v>
                </c:pt>
                <c:pt idx="7">
                  <c:v>1.8269268710576312</c:v>
                </c:pt>
                <c:pt idx="8">
                  <c:v>1.7396098575508081</c:v>
                </c:pt>
                <c:pt idx="9">
                  <c:v>1.5992729161463743</c:v>
                </c:pt>
                <c:pt idx="10">
                  <c:v>1.3284992025191251</c:v>
                </c:pt>
                <c:pt idx="11">
                  <c:v>0.96114235121248726</c:v>
                </c:pt>
                <c:pt idx="12">
                  <c:v>0.95997246396608005</c:v>
                </c:pt>
                <c:pt idx="13">
                  <c:v>0.82510217887374826</c:v>
                </c:pt>
                <c:pt idx="14">
                  <c:v>0.63244966512970047</c:v>
                </c:pt>
                <c:pt idx="15">
                  <c:v>0.52625964440633144</c:v>
                </c:pt>
                <c:pt idx="16">
                  <c:v>0.45116381087429158</c:v>
                </c:pt>
                <c:pt idx="17">
                  <c:v>0.44622756096517069</c:v>
                </c:pt>
                <c:pt idx="18">
                  <c:v>0.4327761267959393</c:v>
                </c:pt>
                <c:pt idx="19">
                  <c:v>0.40153777686007841</c:v>
                </c:pt>
                <c:pt idx="20">
                  <c:v>0.39318980423348748</c:v>
                </c:pt>
                <c:pt idx="21">
                  <c:v>6.0465696833269966E-2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5-C13B-4F37-A05F-E5E3CA9DC0BB}"/>
            </c:ext>
          </c:extLst>
        </c:ser>
        <c:ser>
          <c:idx val="6"/>
          <c:order val="6"/>
          <c:tx>
            <c:strRef>
              <c:f>Fig_DATA_Emissions_NoMarket!$A$10</c:f>
              <c:strCache>
                <c:ptCount val="1"/>
                <c:pt idx="0">
                  <c:v>7 MT Overbuild, PHES + East, Central Wind</c:v>
                </c:pt>
              </c:strCache>
              <c:extLst xmlns:c15="http://schemas.microsoft.com/office/drawing/2012/chart"/>
            </c:strRef>
          </c:tx>
          <c:spPr>
            <a:ln w="19050" cap="rnd">
              <a:solidFill>
                <a:schemeClr val="tx2">
                  <a:lumMod val="60000"/>
                  <a:lumOff val="40000"/>
                  <a:alpha val="50000"/>
                </a:schemeClr>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Fig_DATA_Emissions_NoMarket!$B$10:$W$10</c:f>
              <c:numCache>
                <c:formatCode>#,##0.00</c:formatCode>
                <c:ptCount val="22"/>
                <c:pt idx="0">
                  <c:v>5.4725641929419666</c:v>
                </c:pt>
                <c:pt idx="1">
                  <c:v>5.0932853544078718</c:v>
                </c:pt>
                <c:pt idx="2">
                  <c:v>2.0371950579645315</c:v>
                </c:pt>
                <c:pt idx="3">
                  <c:v>2.5433689271180424</c:v>
                </c:pt>
                <c:pt idx="4">
                  <c:v>2.675808461760421</c:v>
                </c:pt>
                <c:pt idx="5">
                  <c:v>2.7933532616522099</c:v>
                </c:pt>
                <c:pt idx="6">
                  <c:v>1.9441164259159855</c:v>
                </c:pt>
                <c:pt idx="7">
                  <c:v>1.7743884831669556</c:v>
                </c:pt>
                <c:pt idx="8">
                  <c:v>1.6379478624306287</c:v>
                </c:pt>
                <c:pt idx="9">
                  <c:v>1.4199783093889349</c:v>
                </c:pt>
                <c:pt idx="10">
                  <c:v>1.3307741083966946</c:v>
                </c:pt>
                <c:pt idx="11">
                  <c:v>0.99459642811292048</c:v>
                </c:pt>
                <c:pt idx="12">
                  <c:v>0.77354801767617554</c:v>
                </c:pt>
                <c:pt idx="13">
                  <c:v>0.71957860127488127</c:v>
                </c:pt>
                <c:pt idx="14">
                  <c:v>0.48667632475619171</c:v>
                </c:pt>
                <c:pt idx="15">
                  <c:v>0.44892954637607263</c:v>
                </c:pt>
                <c:pt idx="16">
                  <c:v>0.36636848403439748</c:v>
                </c:pt>
                <c:pt idx="17">
                  <c:v>0.38591911043710547</c:v>
                </c:pt>
                <c:pt idx="18">
                  <c:v>0.34924955948669267</c:v>
                </c:pt>
                <c:pt idx="19">
                  <c:v>0.31502352174431109</c:v>
                </c:pt>
                <c:pt idx="20">
                  <c:v>0.33185254269459558</c:v>
                </c:pt>
                <c:pt idx="21">
                  <c:v>5.6327715810742918E-2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C13B-4F37-A05F-E5E3CA9DC0BB}"/>
            </c:ext>
          </c:extLst>
        </c:ser>
        <c:ser>
          <c:idx val="7"/>
          <c:order val="7"/>
          <c:tx>
            <c:strRef>
              <c:f>Fig_DATA_Emissions_NoMarket!$A$11</c:f>
              <c:strCache>
                <c:ptCount val="1"/>
                <c:pt idx="0">
                  <c:v>8 PNW PHES</c:v>
                </c:pt>
              </c:strCache>
              <c:extLst xmlns:c15="http://schemas.microsoft.com/office/drawing/2012/chart"/>
            </c:strRef>
          </c:tx>
          <c:spPr>
            <a:ln w="19050" cap="rnd">
              <a:solidFill>
                <a:schemeClr val="tx2">
                  <a:lumMod val="20000"/>
                  <a:lumOff val="80000"/>
                  <a:alpha val="50000"/>
                </a:schemeClr>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Fig_DATA_Emissions_NoMarket!$B$11:$W$11</c:f>
              <c:numCache>
                <c:formatCode>#,##0.00</c:formatCode>
                <c:ptCount val="22"/>
                <c:pt idx="0">
                  <c:v>5.4492223082827209</c:v>
                </c:pt>
                <c:pt idx="1">
                  <c:v>4.9705925903160786</c:v>
                </c:pt>
                <c:pt idx="2">
                  <c:v>2.6624549720041442</c:v>
                </c:pt>
                <c:pt idx="3">
                  <c:v>3.0870283046815192</c:v>
                </c:pt>
                <c:pt idx="4">
                  <c:v>2.8368624099720909</c:v>
                </c:pt>
                <c:pt idx="5">
                  <c:v>3.0260603833563104</c:v>
                </c:pt>
                <c:pt idx="6">
                  <c:v>1.9656023081620484</c:v>
                </c:pt>
                <c:pt idx="7">
                  <c:v>1.7313792913194836</c:v>
                </c:pt>
                <c:pt idx="8">
                  <c:v>1.5466861126050113</c:v>
                </c:pt>
                <c:pt idx="9">
                  <c:v>1.4292480639185159</c:v>
                </c:pt>
                <c:pt idx="10">
                  <c:v>1.3259598669006518</c:v>
                </c:pt>
                <c:pt idx="11">
                  <c:v>0.95943206433717876</c:v>
                </c:pt>
                <c:pt idx="12">
                  <c:v>0.97646265669321042</c:v>
                </c:pt>
                <c:pt idx="13">
                  <c:v>0.89227308124571436</c:v>
                </c:pt>
                <c:pt idx="14">
                  <c:v>0.61327526693986234</c:v>
                </c:pt>
                <c:pt idx="15">
                  <c:v>0.51839032677277563</c:v>
                </c:pt>
                <c:pt idx="16">
                  <c:v>0.44413298442883165</c:v>
                </c:pt>
                <c:pt idx="17">
                  <c:v>0.42007947504607884</c:v>
                </c:pt>
                <c:pt idx="18">
                  <c:v>0.40686270889330095</c:v>
                </c:pt>
                <c:pt idx="19">
                  <c:v>0.3722171857664302</c:v>
                </c:pt>
                <c:pt idx="20">
                  <c:v>0.35581399817592146</c:v>
                </c:pt>
                <c:pt idx="21">
                  <c:v>3.535327143020317E-2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C13B-4F37-A05F-E5E3CA9DC0BB}"/>
            </c:ext>
          </c:extLst>
        </c:ser>
        <c:ser>
          <c:idx val="8"/>
          <c:order val="8"/>
          <c:tx>
            <c:strRef>
              <c:f>Fig_DATA_Emissions_NoMarket!$A$12</c:f>
              <c:strCache>
                <c:ptCount val="1"/>
                <c:pt idx="0">
                  <c:v>9 Advanced Nuclear (SMR)</c:v>
                </c:pt>
              </c:strCache>
              <c:extLst xmlns:c15="http://schemas.microsoft.com/office/drawing/2012/chart"/>
            </c:strRef>
          </c:tx>
          <c:spPr>
            <a:ln w="19050" cap="rnd">
              <a:solidFill>
                <a:schemeClr val="accent1">
                  <a:lumMod val="60000"/>
                  <a:lumOff val="40000"/>
                  <a:alpha val="50000"/>
                </a:schemeClr>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Fig_DATA_Emissions_NoMarket!$B$12:$W$12</c:f>
              <c:numCache>
                <c:formatCode>#,##0.00</c:formatCode>
                <c:ptCount val="22"/>
                <c:pt idx="0">
                  <c:v>5.473089054444614</c:v>
                </c:pt>
                <c:pt idx="1">
                  <c:v>5.0564530455239032</c:v>
                </c:pt>
                <c:pt idx="2">
                  <c:v>2.752493106846063</c:v>
                </c:pt>
                <c:pt idx="3">
                  <c:v>2.9681819029481211</c:v>
                </c:pt>
                <c:pt idx="4">
                  <c:v>2.7076250540150597</c:v>
                </c:pt>
                <c:pt idx="5">
                  <c:v>2.7735657670233032</c:v>
                </c:pt>
                <c:pt idx="6">
                  <c:v>1.872707740764874</c:v>
                </c:pt>
                <c:pt idx="7">
                  <c:v>1.6490694047284387</c:v>
                </c:pt>
                <c:pt idx="8">
                  <c:v>1.2908584090048756</c:v>
                </c:pt>
                <c:pt idx="9">
                  <c:v>1.2042519255860653</c:v>
                </c:pt>
                <c:pt idx="10">
                  <c:v>1.1706246038326822</c:v>
                </c:pt>
                <c:pt idx="11">
                  <c:v>0.91033160703435478</c:v>
                </c:pt>
                <c:pt idx="12">
                  <c:v>0.9672818740248621</c:v>
                </c:pt>
                <c:pt idx="13">
                  <c:v>0.89706856470766994</c:v>
                </c:pt>
                <c:pt idx="14">
                  <c:v>0.59697851924245238</c:v>
                </c:pt>
                <c:pt idx="15">
                  <c:v>0.50847104648064134</c:v>
                </c:pt>
                <c:pt idx="16">
                  <c:v>0.41335007381727462</c:v>
                </c:pt>
                <c:pt idx="17">
                  <c:v>0.39569627152676001</c:v>
                </c:pt>
                <c:pt idx="18">
                  <c:v>0.37735654172555178</c:v>
                </c:pt>
                <c:pt idx="19">
                  <c:v>0.33113503926863286</c:v>
                </c:pt>
                <c:pt idx="20">
                  <c:v>0.32620071517266647</c:v>
                </c:pt>
                <c:pt idx="21">
                  <c:v>4.1843064631225835E-2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8-C13B-4F37-A05F-E5E3CA9DC0BB}"/>
            </c:ext>
          </c:extLst>
        </c:ser>
        <c:ser>
          <c:idx val="9"/>
          <c:order val="9"/>
          <c:tx>
            <c:strRef>
              <c:f>Fig_DATA_Emissions_NoMarket!$A$13</c:f>
              <c:strCache>
                <c:ptCount val="1"/>
                <c:pt idx="0">
                  <c:v>10 Restricted Thermal</c:v>
                </c:pt>
              </c:strCache>
              <c:extLst xmlns:c15="http://schemas.microsoft.com/office/drawing/2012/chart"/>
            </c:strRef>
          </c:tx>
          <c:spPr>
            <a:ln w="19050" cap="rnd">
              <a:solidFill>
                <a:schemeClr val="accent4">
                  <a:lumMod val="50000"/>
                  <a:alpha val="50000"/>
                </a:schemeClr>
              </a:solidFill>
              <a:prstDash val="lgDash"/>
              <a:round/>
            </a:ln>
            <a:effectLst/>
          </c:spPr>
          <c:marker>
            <c:symbol val="none"/>
          </c:marker>
          <c:dLbls>
            <c:dLbl>
              <c:idx val="7"/>
              <c:layout>
                <c:manualLayout>
                  <c:x val="-0.13153759685745348"/>
                  <c:y val="8.661503716629716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40-4401-AC79-828950782A4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Fig_DATA_Emissions_NoMarket!$B$13:$W$13</c:f>
              <c:numCache>
                <c:formatCode>#,##0.00</c:formatCode>
                <c:ptCount val="22"/>
                <c:pt idx="0">
                  <c:v>5.4544906871889722</c:v>
                </c:pt>
                <c:pt idx="1">
                  <c:v>4.830936781973258</c:v>
                </c:pt>
                <c:pt idx="2">
                  <c:v>1.9590772229768911</c:v>
                </c:pt>
                <c:pt idx="3">
                  <c:v>2.2009693088147895</c:v>
                </c:pt>
                <c:pt idx="4">
                  <c:v>1.8302424848257006</c:v>
                </c:pt>
                <c:pt idx="5">
                  <c:v>1.5264104872494038</c:v>
                </c:pt>
                <c:pt idx="6">
                  <c:v>1.2021411174470062</c:v>
                </c:pt>
                <c:pt idx="7">
                  <c:v>1.1845867943582433</c:v>
                </c:pt>
                <c:pt idx="8">
                  <c:v>1.1100916525265105</c:v>
                </c:pt>
                <c:pt idx="9">
                  <c:v>1.0013096729951452</c:v>
                </c:pt>
                <c:pt idx="10">
                  <c:v>0.94308207482734574</c:v>
                </c:pt>
                <c:pt idx="11">
                  <c:v>0.72587930282507218</c:v>
                </c:pt>
                <c:pt idx="12">
                  <c:v>0.62721346369527353</c:v>
                </c:pt>
                <c:pt idx="13">
                  <c:v>0.60673972571570145</c:v>
                </c:pt>
                <c:pt idx="14">
                  <c:v>0.42422923082958131</c:v>
                </c:pt>
                <c:pt idx="15">
                  <c:v>0.39386777342014373</c:v>
                </c:pt>
                <c:pt idx="16">
                  <c:v>0.31486634300047933</c:v>
                </c:pt>
                <c:pt idx="17">
                  <c:v>0.30551778538270458</c:v>
                </c:pt>
                <c:pt idx="18">
                  <c:v>0.30545335591440725</c:v>
                </c:pt>
                <c:pt idx="19">
                  <c:v>0.27847835060487891</c:v>
                </c:pt>
                <c:pt idx="20">
                  <c:v>0.25327863858058414</c:v>
                </c:pt>
                <c:pt idx="21">
                  <c:v>3.5223270086986946E-2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C13B-4F37-A05F-E5E3CA9DC0BB}"/>
            </c:ext>
          </c:extLst>
        </c:ser>
        <c:ser>
          <c:idx val="10"/>
          <c:order val="10"/>
          <c:tx>
            <c:strRef>
              <c:f>Fig_DATA_Emissions_NoMarket!$A$14</c:f>
              <c:strCache>
                <c:ptCount val="1"/>
                <c:pt idx="0">
                  <c:v>11 A1 Least Diversified w/ Adv. Nuclear</c:v>
                </c:pt>
              </c:strCache>
            </c:strRef>
          </c:tx>
          <c:spPr>
            <a:ln w="19050" cap="rnd">
              <a:solidFill>
                <a:schemeClr val="accent5">
                  <a:alpha val="50000"/>
                </a:schemeClr>
              </a:solidFill>
              <a:prstDash val="lgDash"/>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Fig_DATA_Emissions_NoMarket!$B$14:$W$14</c:f>
              <c:numCache>
                <c:formatCode>#,##0.00</c:formatCode>
                <c:ptCount val="22"/>
                <c:pt idx="0">
                  <c:v>5.5093348148429948</c:v>
                </c:pt>
                <c:pt idx="1">
                  <c:v>4.9194828348015003</c:v>
                </c:pt>
                <c:pt idx="2">
                  <c:v>1.843548706440179</c:v>
                </c:pt>
                <c:pt idx="3">
                  <c:v>2.4037722658631595</c:v>
                </c:pt>
                <c:pt idx="4">
                  <c:v>2.272057653014083</c:v>
                </c:pt>
                <c:pt idx="5">
                  <c:v>2.6974414515936154</c:v>
                </c:pt>
                <c:pt idx="6">
                  <c:v>1.886553486963706</c:v>
                </c:pt>
                <c:pt idx="7">
                  <c:v>1.8410435130849074</c:v>
                </c:pt>
                <c:pt idx="8">
                  <c:v>1.4239959772854414</c:v>
                </c:pt>
                <c:pt idx="9">
                  <c:v>1.319028116596602</c:v>
                </c:pt>
                <c:pt idx="10">
                  <c:v>1.2028277308405586</c:v>
                </c:pt>
                <c:pt idx="11">
                  <c:v>0.9635643233390172</c:v>
                </c:pt>
                <c:pt idx="12">
                  <c:v>0.98554361942619861</c:v>
                </c:pt>
                <c:pt idx="13">
                  <c:v>0.88166481712539668</c:v>
                </c:pt>
                <c:pt idx="14">
                  <c:v>0.61253411172434569</c:v>
                </c:pt>
                <c:pt idx="15">
                  <c:v>0.49144186891309738</c:v>
                </c:pt>
                <c:pt idx="16">
                  <c:v>0.39411305550714582</c:v>
                </c:pt>
                <c:pt idx="17">
                  <c:v>0.37370856386975781</c:v>
                </c:pt>
                <c:pt idx="18">
                  <c:v>0.36815030983481933</c:v>
                </c:pt>
                <c:pt idx="19">
                  <c:v>0.31940086621011765</c:v>
                </c:pt>
                <c:pt idx="20">
                  <c:v>0.33029989781896474</c:v>
                </c:pt>
                <c:pt idx="21">
                  <c:v>5.1622500726496545E-2</c:v>
                </c:pt>
              </c:numCache>
            </c:numRef>
          </c:val>
          <c:smooth val="0"/>
          <c:extLst xmlns:c15="http://schemas.microsoft.com/office/drawing/2012/chart">
            <c:ext xmlns:c16="http://schemas.microsoft.com/office/drawing/2014/chart" uri="{C3380CC4-5D6E-409C-BE32-E72D297353CC}">
              <c16:uniqueId val="{0000000A-C13B-4F37-A05F-E5E3CA9DC0BB}"/>
            </c:ext>
          </c:extLst>
        </c:ser>
        <c:ser>
          <c:idx val="11"/>
          <c:order val="11"/>
          <c:tx>
            <c:strRef>
              <c:f>Fig_DATA_Emissions_NoMarket!$A$15</c:f>
              <c:strCache>
                <c:ptCount val="1"/>
                <c:pt idx="0">
                  <c:v>11 A2 Diversified + PNW PHES</c:v>
                </c:pt>
              </c:strCache>
            </c:strRef>
          </c:tx>
          <c:spPr>
            <a:ln w="19050" cap="rnd">
              <a:solidFill>
                <a:schemeClr val="accent6">
                  <a:lumMod val="75000"/>
                  <a:alpha val="50000"/>
                </a:schemeClr>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Fig_DATA_Emissions_NoMarket!$B$15:$W$15</c:f>
              <c:numCache>
                <c:formatCode>#,##0.00</c:formatCode>
                <c:ptCount val="22"/>
                <c:pt idx="0">
                  <c:v>5.4777244060000063</c:v>
                </c:pt>
                <c:pt idx="1">
                  <c:v>5.0489750488465042</c:v>
                </c:pt>
                <c:pt idx="2">
                  <c:v>2.216532721290795</c:v>
                </c:pt>
                <c:pt idx="3">
                  <c:v>2.7779787110535894</c:v>
                </c:pt>
                <c:pt idx="4">
                  <c:v>2.4462408420399622</c:v>
                </c:pt>
                <c:pt idx="5">
                  <c:v>2.8689175632440365</c:v>
                </c:pt>
                <c:pt idx="6">
                  <c:v>2.034906742152482</c:v>
                </c:pt>
                <c:pt idx="7">
                  <c:v>1.7700429838993781</c:v>
                </c:pt>
                <c:pt idx="8">
                  <c:v>1.3371289702797498</c:v>
                </c:pt>
                <c:pt idx="9">
                  <c:v>1.2722586295152971</c:v>
                </c:pt>
                <c:pt idx="10">
                  <c:v>1.1931258297448424</c:v>
                </c:pt>
                <c:pt idx="11">
                  <c:v>0.91994887799157765</c:v>
                </c:pt>
                <c:pt idx="12">
                  <c:v>0.99733126439990494</c:v>
                </c:pt>
                <c:pt idx="13">
                  <c:v>0.86923385767065242</c:v>
                </c:pt>
                <c:pt idx="14">
                  <c:v>0.58765177541198454</c:v>
                </c:pt>
                <c:pt idx="15">
                  <c:v>0.50903995601269858</c:v>
                </c:pt>
                <c:pt idx="16">
                  <c:v>0.39157321943015755</c:v>
                </c:pt>
                <c:pt idx="17">
                  <c:v>0.37877642136287792</c:v>
                </c:pt>
                <c:pt idx="18">
                  <c:v>0.3553572265925945</c:v>
                </c:pt>
                <c:pt idx="19">
                  <c:v>0.3158947426815355</c:v>
                </c:pt>
                <c:pt idx="20">
                  <c:v>0.32895011763521587</c:v>
                </c:pt>
                <c:pt idx="21">
                  <c:v>5.1612588048809194E-2</c:v>
                </c:pt>
              </c:numCache>
            </c:numRef>
          </c:val>
          <c:smooth val="0"/>
          <c:extLst xmlns:c15="http://schemas.microsoft.com/office/drawing/2012/chart">
            <c:ext xmlns:c16="http://schemas.microsoft.com/office/drawing/2014/chart" uri="{C3380CC4-5D6E-409C-BE32-E72D297353CC}">
              <c16:uniqueId val="{0000000B-C13B-4F37-A05F-E5E3CA9DC0BB}"/>
            </c:ext>
          </c:extLst>
        </c:ser>
        <c:ser>
          <c:idx val="12"/>
          <c:order val="12"/>
          <c:tx>
            <c:strRef>
              <c:f>Fig_DATA_Emissions_NoMarket!$A$16</c:f>
              <c:strCache>
                <c:ptCount val="1"/>
                <c:pt idx="0">
                  <c:v>11 A3 Diversified + DER Solar</c:v>
                </c:pt>
              </c:strCache>
            </c:strRef>
          </c:tx>
          <c:spPr>
            <a:ln w="19050" cap="rnd">
              <a:solidFill>
                <a:schemeClr val="accent3">
                  <a:alpha val="50000"/>
                </a:schemeClr>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Fig_DATA_Emissions_NoMarket!$B$16:$W$16</c:f>
              <c:numCache>
                <c:formatCode>#,##0.00</c:formatCode>
                <c:ptCount val="22"/>
                <c:pt idx="0">
                  <c:v>5.4853525531405092</c:v>
                </c:pt>
                <c:pt idx="1">
                  <c:v>5.0657651708248883</c:v>
                </c:pt>
                <c:pt idx="2">
                  <c:v>2.2153283228113336</c:v>
                </c:pt>
                <c:pt idx="3">
                  <c:v>2.3292813420045171</c:v>
                </c:pt>
                <c:pt idx="4">
                  <c:v>2.3332670061482386</c:v>
                </c:pt>
                <c:pt idx="5">
                  <c:v>2.6381828921453732</c:v>
                </c:pt>
                <c:pt idx="6">
                  <c:v>1.9136809452213477</c:v>
                </c:pt>
                <c:pt idx="7">
                  <c:v>1.8677789208714701</c:v>
                </c:pt>
                <c:pt idx="8">
                  <c:v>1.4110297935829725</c:v>
                </c:pt>
                <c:pt idx="9">
                  <c:v>1.3346420014995566</c:v>
                </c:pt>
                <c:pt idx="10">
                  <c:v>1.2002098020787959</c:v>
                </c:pt>
                <c:pt idx="11">
                  <c:v>0.81740258657489284</c:v>
                </c:pt>
                <c:pt idx="12">
                  <c:v>0.86951320625213235</c:v>
                </c:pt>
                <c:pt idx="13">
                  <c:v>0.84104308675148565</c:v>
                </c:pt>
                <c:pt idx="14">
                  <c:v>0.59340205349375796</c:v>
                </c:pt>
                <c:pt idx="15">
                  <c:v>0.51355860550045596</c:v>
                </c:pt>
                <c:pt idx="16">
                  <c:v>0.41814935222418315</c:v>
                </c:pt>
                <c:pt idx="17">
                  <c:v>0.41332118919101773</c:v>
                </c:pt>
                <c:pt idx="18">
                  <c:v>0.36460513025347729</c:v>
                </c:pt>
                <c:pt idx="19">
                  <c:v>0.32112128179817429</c:v>
                </c:pt>
                <c:pt idx="20">
                  <c:v>0.30861530936785664</c:v>
                </c:pt>
                <c:pt idx="21">
                  <c:v>6.3650677055094751E-2</c:v>
                </c:pt>
              </c:numCache>
            </c:numRef>
          </c:val>
          <c:smooth val="0"/>
          <c:extLst xmlns:c15="http://schemas.microsoft.com/office/drawing/2012/chart">
            <c:ext xmlns:c16="http://schemas.microsoft.com/office/drawing/2014/chart" uri="{C3380CC4-5D6E-409C-BE32-E72D297353CC}">
              <c16:uniqueId val="{0000000C-C13B-4F37-A05F-E5E3CA9DC0BB}"/>
            </c:ext>
          </c:extLst>
        </c:ser>
        <c:ser>
          <c:idx val="13"/>
          <c:order val="13"/>
          <c:tx>
            <c:strRef>
              <c:f>Fig_DATA_Emissions_NoMarket!$A$17</c:f>
              <c:strCache>
                <c:ptCount val="1"/>
                <c:pt idx="0">
                  <c:v>11 A4 Diversified + DER Batteries</c:v>
                </c:pt>
              </c:strCache>
            </c:strRef>
          </c:tx>
          <c:spPr>
            <a:ln w="19050" cap="rnd">
              <a:solidFill>
                <a:schemeClr val="accent1">
                  <a:alpha val="50000"/>
                </a:schemeClr>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Fig_DATA_Emissions_NoMarket!$B$17:$W$17</c:f>
              <c:numCache>
                <c:formatCode>#,##0.00</c:formatCode>
                <c:ptCount val="22"/>
                <c:pt idx="0">
                  <c:v>5.6711956086367259</c:v>
                </c:pt>
                <c:pt idx="1">
                  <c:v>5.35128210877577</c:v>
                </c:pt>
                <c:pt idx="2">
                  <c:v>2.3489746210214779</c:v>
                </c:pt>
                <c:pt idx="3">
                  <c:v>2.7808217098939214</c:v>
                </c:pt>
                <c:pt idx="4">
                  <c:v>2.53519289385881</c:v>
                </c:pt>
                <c:pt idx="5">
                  <c:v>2.5242243471014278</c:v>
                </c:pt>
                <c:pt idx="6">
                  <c:v>1.93750511121872</c:v>
                </c:pt>
                <c:pt idx="7">
                  <c:v>1.7410928812134614</c:v>
                </c:pt>
                <c:pt idx="8">
                  <c:v>1.3087581486740674</c:v>
                </c:pt>
                <c:pt idx="9">
                  <c:v>1.2453799487899768</c:v>
                </c:pt>
                <c:pt idx="10">
                  <c:v>1.1555504344030147</c:v>
                </c:pt>
                <c:pt idx="11">
                  <c:v>0.88595790285000664</c:v>
                </c:pt>
                <c:pt idx="12">
                  <c:v>0.94746546448459124</c:v>
                </c:pt>
                <c:pt idx="13">
                  <c:v>0.80804194051648348</c:v>
                </c:pt>
                <c:pt idx="14">
                  <c:v>0.51661775062910587</c:v>
                </c:pt>
                <c:pt idx="15">
                  <c:v>0.41795701931095119</c:v>
                </c:pt>
                <c:pt idx="16">
                  <c:v>0.30011754391162332</c:v>
                </c:pt>
                <c:pt idx="17">
                  <c:v>0.28714242374089294</c:v>
                </c:pt>
                <c:pt idx="18">
                  <c:v>0.3002379084963363</c:v>
                </c:pt>
                <c:pt idx="19">
                  <c:v>0.24960981354312203</c:v>
                </c:pt>
                <c:pt idx="20">
                  <c:v>0.26346968191431297</c:v>
                </c:pt>
                <c:pt idx="21">
                  <c:v>3.6778375027001098E-2</c:v>
                </c:pt>
              </c:numCache>
            </c:numRef>
          </c:val>
          <c:smooth val="0"/>
          <c:extLst xmlns:c15="http://schemas.microsoft.com/office/drawing/2012/chart">
            <c:ext xmlns:c16="http://schemas.microsoft.com/office/drawing/2014/chart" uri="{C3380CC4-5D6E-409C-BE32-E72D297353CC}">
              <c16:uniqueId val="{0000000D-C13B-4F37-A05F-E5E3CA9DC0BB}"/>
            </c:ext>
          </c:extLst>
        </c:ser>
        <c:ser>
          <c:idx val="38"/>
          <c:order val="14"/>
          <c:tx>
            <c:strRef>
              <c:f>Fig_DATA_Emissions_NoMarket!$A$18</c:f>
              <c:strCache>
                <c:ptCount val="1"/>
                <c:pt idx="0">
                  <c:v>11 A5 Diversified + All DR Programs</c:v>
                </c:pt>
              </c:strCache>
            </c:strRef>
          </c:tx>
          <c:spPr>
            <a:ln w="19050" cap="rnd">
              <a:solidFill>
                <a:schemeClr val="accent4">
                  <a:alpha val="50000"/>
                </a:schemeClr>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Fig_DATA_Emissions_NoMarket!$B$18:$W$18</c:f>
              <c:numCache>
                <c:formatCode>#,##0.00</c:formatCode>
                <c:ptCount val="22"/>
                <c:pt idx="0">
                  <c:v>5.4423464612215646</c:v>
                </c:pt>
                <c:pt idx="1">
                  <c:v>5.1165912786513577</c:v>
                </c:pt>
                <c:pt idx="2">
                  <c:v>2.0618820627710504</c:v>
                </c:pt>
                <c:pt idx="3">
                  <c:v>2.6321714802491458</c:v>
                </c:pt>
                <c:pt idx="4">
                  <c:v>2.2899498471088653</c:v>
                </c:pt>
                <c:pt idx="5">
                  <c:v>2.5862516905157347</c:v>
                </c:pt>
                <c:pt idx="6">
                  <c:v>1.8235777102149475</c:v>
                </c:pt>
                <c:pt idx="7">
                  <c:v>1.7333153860363677</c:v>
                </c:pt>
                <c:pt idx="8">
                  <c:v>1.2998654206066695</c:v>
                </c:pt>
                <c:pt idx="9">
                  <c:v>1.21906779164157</c:v>
                </c:pt>
                <c:pt idx="10">
                  <c:v>1.1131267673192746</c:v>
                </c:pt>
                <c:pt idx="11">
                  <c:v>0.83056467694848024</c:v>
                </c:pt>
                <c:pt idx="12">
                  <c:v>0.87195589399533668</c:v>
                </c:pt>
                <c:pt idx="13">
                  <c:v>0.84612782991128932</c:v>
                </c:pt>
                <c:pt idx="14">
                  <c:v>0.49092503140319271</c:v>
                </c:pt>
                <c:pt idx="15">
                  <c:v>0.45892181917689079</c:v>
                </c:pt>
                <c:pt idx="16">
                  <c:v>0.37247244188030293</c:v>
                </c:pt>
                <c:pt idx="17">
                  <c:v>0.38012259671578319</c:v>
                </c:pt>
                <c:pt idx="18">
                  <c:v>0.35185392894675704</c:v>
                </c:pt>
                <c:pt idx="19">
                  <c:v>0.29072487118283646</c:v>
                </c:pt>
                <c:pt idx="20">
                  <c:v>0.29503564900084289</c:v>
                </c:pt>
                <c:pt idx="21">
                  <c:v>4.7243347675120784E-2</c:v>
                </c:pt>
              </c:numCache>
            </c:numRef>
          </c:val>
          <c:smooth val="0"/>
          <c:extLst xmlns:c15="http://schemas.microsoft.com/office/drawing/2012/chart">
            <c:ext xmlns:c16="http://schemas.microsoft.com/office/drawing/2014/chart" uri="{C3380CC4-5D6E-409C-BE32-E72D297353CC}">
              <c16:uniqueId val="{0000000E-C13B-4F37-A05F-E5E3CA9DC0BB}"/>
            </c:ext>
          </c:extLst>
        </c:ser>
        <c:ser>
          <c:idx val="15"/>
          <c:order val="15"/>
          <c:tx>
            <c:strRef>
              <c:f>Fig_DATA_Emissions_NoMarket!$A$19</c:f>
              <c:strCache>
                <c:ptCount val="1"/>
                <c:pt idx="0">
                  <c:v>11 B1 Least Diversified, No Adv. Nuclear</c:v>
                </c:pt>
              </c:strCache>
            </c:strRef>
          </c:tx>
          <c:spPr>
            <a:ln w="19050" cap="rnd">
              <a:solidFill>
                <a:schemeClr val="accent4">
                  <a:alpha val="50000"/>
                </a:schemeClr>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Fig_DATA_Emissions_NoMarket!$B$19:$W$19</c:f>
              <c:numCache>
                <c:formatCode>#,##0.00</c:formatCode>
                <c:ptCount val="22"/>
                <c:pt idx="0">
                  <c:v>5.7726265238741528</c:v>
                </c:pt>
                <c:pt idx="1">
                  <c:v>5.1631617704733426</c:v>
                </c:pt>
                <c:pt idx="2">
                  <c:v>2.2050791146433033</c:v>
                </c:pt>
                <c:pt idx="3">
                  <c:v>2.6697458950135502</c:v>
                </c:pt>
                <c:pt idx="4">
                  <c:v>2.5093627375477747</c:v>
                </c:pt>
                <c:pt idx="5">
                  <c:v>2.6885736134588498</c:v>
                </c:pt>
                <c:pt idx="6">
                  <c:v>2.0140314420292666</c:v>
                </c:pt>
                <c:pt idx="7">
                  <c:v>1.7742981626307626</c:v>
                </c:pt>
                <c:pt idx="8">
                  <c:v>1.5941771036562999</c:v>
                </c:pt>
                <c:pt idx="9">
                  <c:v>1.4238226754745473</c:v>
                </c:pt>
                <c:pt idx="10">
                  <c:v>1.3026997004848475</c:v>
                </c:pt>
                <c:pt idx="11">
                  <c:v>0.91697127376837206</c:v>
                </c:pt>
                <c:pt idx="12">
                  <c:v>0.98234642062134059</c:v>
                </c:pt>
                <c:pt idx="13">
                  <c:v>0.77697828415115355</c:v>
                </c:pt>
                <c:pt idx="14">
                  <c:v>0.49720168699812473</c:v>
                </c:pt>
                <c:pt idx="15">
                  <c:v>0.46539713497337398</c:v>
                </c:pt>
                <c:pt idx="16">
                  <c:v>0.4165688442523735</c:v>
                </c:pt>
                <c:pt idx="17">
                  <c:v>0.37885330729731448</c:v>
                </c:pt>
                <c:pt idx="18">
                  <c:v>0.37726203496566824</c:v>
                </c:pt>
                <c:pt idx="19">
                  <c:v>0.33853450657463913</c:v>
                </c:pt>
                <c:pt idx="20">
                  <c:v>0.34942562899830659</c:v>
                </c:pt>
                <c:pt idx="21">
                  <c:v>4.2567905666142658E-2</c:v>
                </c:pt>
              </c:numCache>
            </c:numRef>
          </c:val>
          <c:smooth val="0"/>
          <c:extLst>
            <c:ext xmlns:c16="http://schemas.microsoft.com/office/drawing/2014/chart" uri="{C3380CC4-5D6E-409C-BE32-E72D297353CC}">
              <c16:uniqueId val="{0000000F-C13B-4F37-A05F-E5E3CA9DC0BB}"/>
            </c:ext>
          </c:extLst>
        </c:ser>
        <c:ser>
          <c:idx val="18"/>
          <c:order val="17"/>
          <c:tx>
            <c:strRef>
              <c:f>Fig_DATA_Emissions_NoMarket!$A$21</c:f>
              <c:strCache>
                <c:ptCount val="1"/>
                <c:pt idx="0">
                  <c:v>13 High Carbon Price</c:v>
                </c:pt>
              </c:strCache>
              <c:extLst xmlns:c15="http://schemas.microsoft.com/office/drawing/2012/chart"/>
            </c:strRef>
          </c:tx>
          <c:spPr>
            <a:ln w="19050" cap="rnd">
              <a:solidFill>
                <a:schemeClr val="accent4">
                  <a:alpha val="50000"/>
                </a:schemeClr>
              </a:solidFill>
              <a:round/>
            </a:ln>
            <a:effectLst/>
          </c:spPr>
          <c:marker>
            <c:symbol val="none"/>
          </c:marker>
          <c:dLbls>
            <c:dLbl>
              <c:idx val="7"/>
              <c:layout>
                <c:manualLayout>
                  <c:x val="5.345762964539038E-2"/>
                  <c:y val="9.6727123673525151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B40-4401-AC79-828950782A4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Fig_DATA_Emissions_NoMarket!$B$21:$W$21</c:f>
              <c:numCache>
                <c:formatCode>#,##0.00</c:formatCode>
                <c:ptCount val="22"/>
                <c:pt idx="0">
                  <c:v>5.4488610158480295</c:v>
                </c:pt>
                <c:pt idx="1">
                  <c:v>4.9011601284648094</c:v>
                </c:pt>
                <c:pt idx="2">
                  <c:v>2.295419608967034</c:v>
                </c:pt>
                <c:pt idx="3">
                  <c:v>2.4837974422662055</c:v>
                </c:pt>
                <c:pt idx="4">
                  <c:v>2.2867267959584194</c:v>
                </c:pt>
                <c:pt idx="5">
                  <c:v>2.3337849021191701</c:v>
                </c:pt>
                <c:pt idx="6">
                  <c:v>1.559160241707104</c:v>
                </c:pt>
                <c:pt idx="7">
                  <c:v>1.4100789193414742</c:v>
                </c:pt>
                <c:pt idx="8">
                  <c:v>1.3398624412158449</c:v>
                </c:pt>
                <c:pt idx="9">
                  <c:v>1.1884780235743646</c:v>
                </c:pt>
                <c:pt idx="10">
                  <c:v>1.1762922465366008</c:v>
                </c:pt>
                <c:pt idx="11">
                  <c:v>0.89150365178239954</c:v>
                </c:pt>
                <c:pt idx="12">
                  <c:v>0.91813207288297538</c:v>
                </c:pt>
                <c:pt idx="13">
                  <c:v>0.75398762626495863</c:v>
                </c:pt>
                <c:pt idx="14">
                  <c:v>0.55789914264515705</c:v>
                </c:pt>
                <c:pt idx="15">
                  <c:v>0.451435024736626</c:v>
                </c:pt>
                <c:pt idx="16">
                  <c:v>0.45942529863248094</c:v>
                </c:pt>
                <c:pt idx="17">
                  <c:v>0.4288703631889918</c:v>
                </c:pt>
                <c:pt idx="18">
                  <c:v>0.37145967104460698</c:v>
                </c:pt>
                <c:pt idx="19">
                  <c:v>0.34496356795464589</c:v>
                </c:pt>
                <c:pt idx="20">
                  <c:v>0.33299879216282036</c:v>
                </c:pt>
                <c:pt idx="21">
                  <c:v>7.7501833517948704E-2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C13B-4F37-A05F-E5E3CA9DC0BB}"/>
            </c:ext>
          </c:extLst>
        </c:ser>
        <c:ser>
          <c:idx val="19"/>
          <c:order val="18"/>
          <c:tx>
            <c:strRef>
              <c:f>Fig_DATA_Emissions_NoMarket!$A$22</c:f>
              <c:strCache>
                <c:ptCount val="1"/>
                <c:pt idx="0">
                  <c:v>14 No H2 Fuel</c:v>
                </c:pt>
              </c:strCache>
            </c:strRef>
          </c:tx>
          <c:spPr>
            <a:ln w="19050" cap="rnd">
              <a:solidFill>
                <a:schemeClr val="accent6">
                  <a:lumMod val="50000"/>
                  <a:alpha val="50000"/>
                </a:schemeClr>
              </a:solidFill>
              <a:round/>
            </a:ln>
            <a:effectLst/>
          </c:spPr>
          <c:marker>
            <c:symbol val="none"/>
          </c:marker>
          <c:dLbls>
            <c:dLbl>
              <c:idx val="15"/>
              <c:layout>
                <c:manualLayout>
                  <c:x val="-7.768050269298174E-2"/>
                  <c:y val="-9.5402201472893078E-2"/>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extLst>
                <c:ext xmlns:c15="http://schemas.microsoft.com/office/drawing/2012/chart" uri="{CE6537A1-D6FC-4f65-9D91-7224C49458BB}">
                  <c15:layout>
                    <c:manualLayout>
                      <c:w val="0.14217267621150712"/>
                      <c:h val="4.31685769220847E-2"/>
                    </c:manualLayout>
                  </c15:layout>
                </c:ext>
                <c:ext xmlns:c16="http://schemas.microsoft.com/office/drawing/2014/chart" uri="{C3380CC4-5D6E-409C-BE32-E72D297353CC}">
                  <c16:uniqueId val="{00000002-4B40-4401-AC79-828950782A4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Fig_DATA_Emissions_NoMarket!$B$22:$W$22</c:f>
              <c:numCache>
                <c:formatCode>#,##0.00</c:formatCode>
                <c:ptCount val="22"/>
                <c:pt idx="0">
                  <c:v>5.7368602157356641</c:v>
                </c:pt>
                <c:pt idx="1">
                  <c:v>5.3927461641138006</c:v>
                </c:pt>
                <c:pt idx="2">
                  <c:v>2.8686441134119218</c:v>
                </c:pt>
                <c:pt idx="3">
                  <c:v>3.2053244370241414</c:v>
                </c:pt>
                <c:pt idx="4">
                  <c:v>3.2477901663345699</c:v>
                </c:pt>
                <c:pt idx="5">
                  <c:v>3.5585836427466409</c:v>
                </c:pt>
                <c:pt idx="6">
                  <c:v>3.0821877317085544</c:v>
                </c:pt>
                <c:pt idx="7">
                  <c:v>2.8057358946724213</c:v>
                </c:pt>
                <c:pt idx="8">
                  <c:v>2.4315303894530396</c:v>
                </c:pt>
                <c:pt idx="9">
                  <c:v>2.3931986544380464</c:v>
                </c:pt>
                <c:pt idx="10">
                  <c:v>2.2589976235240248</c:v>
                </c:pt>
                <c:pt idx="11">
                  <c:v>2.3791196791059295</c:v>
                </c:pt>
                <c:pt idx="12">
                  <c:v>2.4820313345213991</c:v>
                </c:pt>
                <c:pt idx="13">
                  <c:v>2.5748130272504604</c:v>
                </c:pt>
                <c:pt idx="14">
                  <c:v>2.4471255746987071</c:v>
                </c:pt>
                <c:pt idx="15">
                  <c:v>2.4620719319730644</c:v>
                </c:pt>
                <c:pt idx="16">
                  <c:v>2.3662606834151374</c:v>
                </c:pt>
                <c:pt idx="17">
                  <c:v>2.4686617938788564</c:v>
                </c:pt>
                <c:pt idx="18">
                  <c:v>2.7837229296210442</c:v>
                </c:pt>
                <c:pt idx="19">
                  <c:v>2.8809311525117551</c:v>
                </c:pt>
                <c:pt idx="20">
                  <c:v>3.0086690715851887</c:v>
                </c:pt>
                <c:pt idx="21">
                  <c:v>2.5588474346017378</c:v>
                </c:pt>
              </c:numCache>
            </c:numRef>
          </c:val>
          <c:smooth val="0"/>
          <c:extLst>
            <c:ext xmlns:c16="http://schemas.microsoft.com/office/drawing/2014/chart" uri="{C3380CC4-5D6E-409C-BE32-E72D297353CC}">
              <c16:uniqueId val="{00000012-C13B-4F37-A05F-E5E3CA9DC0BB}"/>
            </c:ext>
          </c:extLst>
        </c:ser>
        <c:ser>
          <c:idx val="20"/>
          <c:order val="19"/>
          <c:tx>
            <c:strRef>
              <c:f>Fig_DATA_Emissions_NoMarket!$A$23</c:f>
              <c:strCache>
                <c:ptCount val="1"/>
                <c:pt idx="0">
                  <c:v>15 SCGHG in Dispatch</c:v>
                </c:pt>
              </c:strCache>
              <c:extLst xmlns:c15="http://schemas.microsoft.com/office/drawing/2012/chart"/>
            </c:strRef>
          </c:tx>
          <c:spPr>
            <a:ln w="19050" cap="rnd">
              <a:solidFill>
                <a:schemeClr val="bg1">
                  <a:lumMod val="75000"/>
                  <a:alpha val="50000"/>
                </a:schemeClr>
              </a:solidFill>
              <a:prstDash val="lgDash"/>
              <a:round/>
            </a:ln>
            <a:effectLst/>
          </c:spPr>
          <c:marker>
            <c:symbol val="none"/>
          </c:marker>
          <c:dLbls>
            <c:dLbl>
              <c:idx val="3"/>
              <c:layout>
                <c:manualLayout>
                  <c:x val="-0.12055451490676507"/>
                  <c:y val="6.234602954894983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4B40-4401-AC79-828950782A4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Fig_DATA_Emissions_NoMarket!$B$23:$W$23</c:f>
              <c:numCache>
                <c:formatCode>#,##0.00</c:formatCode>
                <c:ptCount val="22"/>
                <c:pt idx="0">
                  <c:v>5.4889285909670482</c:v>
                </c:pt>
                <c:pt idx="1">
                  <c:v>4.5955846175124657</c:v>
                </c:pt>
                <c:pt idx="2">
                  <c:v>1.9809819644262932</c:v>
                </c:pt>
                <c:pt idx="3">
                  <c:v>1.9686934931833751</c:v>
                </c:pt>
                <c:pt idx="4">
                  <c:v>1.7290473068742891</c:v>
                </c:pt>
                <c:pt idx="5">
                  <c:v>2.1380669843523745</c:v>
                </c:pt>
                <c:pt idx="6">
                  <c:v>1.736275729322726</c:v>
                </c:pt>
                <c:pt idx="7">
                  <c:v>1.6907367678342999</c:v>
                </c:pt>
                <c:pt idx="8">
                  <c:v>1.4415203066140894</c:v>
                </c:pt>
                <c:pt idx="9">
                  <c:v>1.384903628311946</c:v>
                </c:pt>
                <c:pt idx="10">
                  <c:v>1.3233967248793121</c:v>
                </c:pt>
                <c:pt idx="11">
                  <c:v>1.0961297726818384</c:v>
                </c:pt>
                <c:pt idx="12">
                  <c:v>0.68635530864971772</c:v>
                </c:pt>
                <c:pt idx="13">
                  <c:v>0.73442488547128937</c:v>
                </c:pt>
                <c:pt idx="14">
                  <c:v>0.51807679801832507</c:v>
                </c:pt>
                <c:pt idx="15">
                  <c:v>0.47883231803556542</c:v>
                </c:pt>
                <c:pt idx="16">
                  <c:v>0.4209679010668182</c:v>
                </c:pt>
                <c:pt idx="17">
                  <c:v>0.40590879756329656</c:v>
                </c:pt>
                <c:pt idx="18">
                  <c:v>0.40532386662270714</c:v>
                </c:pt>
                <c:pt idx="19">
                  <c:v>0.37058413186812927</c:v>
                </c:pt>
                <c:pt idx="20">
                  <c:v>0.35490267318199209</c:v>
                </c:pt>
                <c:pt idx="21">
                  <c:v>0.17315837622955108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C13B-4F37-A05F-E5E3CA9DC0BB}"/>
            </c:ext>
          </c:extLst>
        </c:ser>
        <c:ser>
          <c:idx val="21"/>
          <c:order val="20"/>
          <c:tx>
            <c:strRef>
              <c:f>Fig_DATA_Emissions_NoMarket!$A$29</c:f>
              <c:strCache>
                <c:ptCount val="1"/>
                <c:pt idx="0">
                  <c:v>1 Reference</c:v>
                </c:pt>
              </c:strCache>
              <c:extLst xmlns:c15="http://schemas.microsoft.com/office/drawing/2012/chart"/>
            </c:strRef>
          </c:tx>
          <c:spPr>
            <a:ln w="38100" cap="rnd">
              <a:solidFill>
                <a:schemeClr val="accent1"/>
              </a:solidFill>
              <a:prstDash val="sysDash"/>
              <a:round/>
            </a:ln>
            <a:effectLst/>
          </c:spPr>
          <c:marker>
            <c:symbol val="none"/>
          </c:marker>
          <c:dLbls>
            <c:dLbl>
              <c:idx val="5"/>
              <c:layout>
                <c:manualLayout>
                  <c:x val="5.7132080139367193E-2"/>
                  <c:y val="-4.0797252824775539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76D-4191-92B4-22886F934516}"/>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Fig_DATA_Emissions_NoMarket!$B$29:$W$29</c:f>
              <c:numCache>
                <c:formatCode>#,##0.00</c:formatCode>
                <c:ptCount val="22"/>
                <c:pt idx="0">
                  <c:v>5.8452302098787907</c:v>
                </c:pt>
                <c:pt idx="1">
                  <c:v>5.2017276873227702</c:v>
                </c:pt>
                <c:pt idx="2">
                  <c:v>2.8250493452951595</c:v>
                </c:pt>
                <c:pt idx="3">
                  <c:v>3.0297109191834726</c:v>
                </c:pt>
                <c:pt idx="4">
                  <c:v>2.7774970101307823</c:v>
                </c:pt>
                <c:pt idx="5">
                  <c:v>3.0686125850164672</c:v>
                </c:pt>
                <c:pt idx="6">
                  <c:v>1.8876541655313588</c:v>
                </c:pt>
                <c:pt idx="7">
                  <c:v>1.86372052762774</c:v>
                </c:pt>
                <c:pt idx="8">
                  <c:v>1.6941790339484426</c:v>
                </c:pt>
                <c:pt idx="9">
                  <c:v>1.5704461892089854</c:v>
                </c:pt>
                <c:pt idx="10">
                  <c:v>1.3865154221584075</c:v>
                </c:pt>
                <c:pt idx="11">
                  <c:v>1.0182340914321262</c:v>
                </c:pt>
                <c:pt idx="12">
                  <c:v>0.94064519007181147</c:v>
                </c:pt>
                <c:pt idx="13">
                  <c:v>0.90681353890937122</c:v>
                </c:pt>
                <c:pt idx="14">
                  <c:v>0.61836715824937905</c:v>
                </c:pt>
                <c:pt idx="15">
                  <c:v>0.55215069191677868</c:v>
                </c:pt>
                <c:pt idx="16">
                  <c:v>0.47357182433523315</c:v>
                </c:pt>
                <c:pt idx="17">
                  <c:v>0.45206534306677093</c:v>
                </c:pt>
                <c:pt idx="18">
                  <c:v>0.43655882326151746</c:v>
                </c:pt>
                <c:pt idx="19">
                  <c:v>0.3967840125261794</c:v>
                </c:pt>
                <c:pt idx="20">
                  <c:v>0.36732837422925702</c:v>
                </c:pt>
                <c:pt idx="21">
                  <c:v>6.1209158949886433E-2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C13B-4F37-A05F-E5E3CA9DC0BB}"/>
            </c:ext>
          </c:extLst>
        </c:ser>
        <c:ser>
          <c:idx val="30"/>
          <c:order val="21"/>
          <c:tx>
            <c:v>PSE 1990 Emissions</c:v>
          </c:tx>
          <c:spPr>
            <a:ln w="28575" cap="rnd">
              <a:solidFill>
                <a:schemeClr val="accent1">
                  <a:lumMod val="50000"/>
                </a:schemeClr>
              </a:solidFill>
              <a:prstDash val="sysDot"/>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Fig_DATA_Emissions_NoMarket!$B$33:$W$33</c:f>
              <c:numCache>
                <c:formatCode>_(* #,##0.00_);_(* \(#,##0.00\);_(* "-"??_);_(@_)</c:formatCode>
                <c:ptCount val="22"/>
                <c:pt idx="0">
                  <c:v>6.9460642630194904</c:v>
                </c:pt>
                <c:pt idx="1">
                  <c:v>6.9460642630194904</c:v>
                </c:pt>
                <c:pt idx="2">
                  <c:v>6.9460642630194904</c:v>
                </c:pt>
                <c:pt idx="3">
                  <c:v>6.9460642630194904</c:v>
                </c:pt>
                <c:pt idx="4">
                  <c:v>6.9460642630194904</c:v>
                </c:pt>
                <c:pt idx="5">
                  <c:v>6.9460642630194904</c:v>
                </c:pt>
                <c:pt idx="6">
                  <c:v>6.9460642630194904</c:v>
                </c:pt>
                <c:pt idx="7">
                  <c:v>6.9460642630194904</c:v>
                </c:pt>
                <c:pt idx="8">
                  <c:v>6.9460642630194904</c:v>
                </c:pt>
                <c:pt idx="9">
                  <c:v>6.9460642630194904</c:v>
                </c:pt>
                <c:pt idx="10">
                  <c:v>6.9460642630194904</c:v>
                </c:pt>
                <c:pt idx="11">
                  <c:v>6.9460642630194904</c:v>
                </c:pt>
                <c:pt idx="12">
                  <c:v>6.9460642630194904</c:v>
                </c:pt>
                <c:pt idx="13">
                  <c:v>6.9460642630194904</c:v>
                </c:pt>
                <c:pt idx="14">
                  <c:v>6.9460642630194904</c:v>
                </c:pt>
                <c:pt idx="15">
                  <c:v>6.9460642630194904</c:v>
                </c:pt>
                <c:pt idx="16">
                  <c:v>6.9460642630194904</c:v>
                </c:pt>
                <c:pt idx="17">
                  <c:v>6.9460642630194904</c:v>
                </c:pt>
                <c:pt idx="18">
                  <c:v>6.9460642630194904</c:v>
                </c:pt>
                <c:pt idx="19">
                  <c:v>6.9460642630194904</c:v>
                </c:pt>
                <c:pt idx="20">
                  <c:v>6.9460642630194904</c:v>
                </c:pt>
                <c:pt idx="21">
                  <c:v>6.9460642630194904</c:v>
                </c:pt>
              </c:numCache>
            </c:numRef>
          </c:val>
          <c:smooth val="0"/>
          <c:extLst>
            <c:ext xmlns:c16="http://schemas.microsoft.com/office/drawing/2014/chart" uri="{C3380CC4-5D6E-409C-BE32-E72D297353CC}">
              <c16:uniqueId val="{00000014-C13B-4F37-A05F-E5E3CA9DC0BB}"/>
            </c:ext>
          </c:extLst>
        </c:ser>
        <c:ser>
          <c:idx val="14"/>
          <c:order val="22"/>
          <c:tx>
            <c:strRef>
              <c:f>Fig_DATA_Emissions_NoMarket!$A$30</c:f>
              <c:strCache>
                <c:ptCount val="1"/>
                <c:pt idx="0">
                  <c:v>11 B2 Preferred Portfolio</c:v>
                </c:pt>
              </c:strCache>
            </c:strRef>
          </c:tx>
          <c:spPr>
            <a:ln w="38100" cap="rnd">
              <a:solidFill>
                <a:schemeClr val="accent2"/>
              </a:solidFill>
              <a:round/>
            </a:ln>
            <a:effectLst/>
          </c:spPr>
          <c:marker>
            <c:symbol val="none"/>
          </c:marker>
          <c:dLbls>
            <c:dLbl>
              <c:idx val="3"/>
              <c:layout>
                <c:manualLayout>
                  <c:x val="1.3155559699176218E-2"/>
                  <c:y val="-0.13417719624167981"/>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776D-4191-92B4-22886F9345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Fig_DATA_Emissions_NoMarket!$B$30:$W$30</c:f>
              <c:numCache>
                <c:formatCode>#,##0.00</c:formatCode>
                <c:ptCount val="22"/>
                <c:pt idx="0">
                  <c:v>5.4584608508394847</c:v>
                </c:pt>
                <c:pt idx="1">
                  <c:v>5.2176566384740859</c:v>
                </c:pt>
                <c:pt idx="2">
                  <c:v>2.1424808342134636</c:v>
                </c:pt>
                <c:pt idx="3">
                  <c:v>2.7749413952271729</c:v>
                </c:pt>
                <c:pt idx="4">
                  <c:v>2.6350837529896696</c:v>
                </c:pt>
                <c:pt idx="5">
                  <c:v>2.6807177018548765</c:v>
                </c:pt>
                <c:pt idx="6">
                  <c:v>1.9404958198437945</c:v>
                </c:pt>
                <c:pt idx="7">
                  <c:v>1.7442720660596085</c:v>
                </c:pt>
                <c:pt idx="8">
                  <c:v>1.5979133995895951</c:v>
                </c:pt>
                <c:pt idx="9">
                  <c:v>1.4464508771665665</c:v>
                </c:pt>
                <c:pt idx="10">
                  <c:v>1.2554363946843869</c:v>
                </c:pt>
                <c:pt idx="11">
                  <c:v>0.88889140307310033</c:v>
                </c:pt>
                <c:pt idx="12">
                  <c:v>0.92068559540313988</c:v>
                </c:pt>
                <c:pt idx="13">
                  <c:v>0.8438046795881905</c:v>
                </c:pt>
                <c:pt idx="14">
                  <c:v>0.55137635453834255</c:v>
                </c:pt>
                <c:pt idx="15">
                  <c:v>0.47695848349164255</c:v>
                </c:pt>
                <c:pt idx="16">
                  <c:v>0.40994766366498181</c:v>
                </c:pt>
                <c:pt idx="17">
                  <c:v>0.40088234814373891</c:v>
                </c:pt>
                <c:pt idx="18">
                  <c:v>0.40498809300699967</c:v>
                </c:pt>
                <c:pt idx="19">
                  <c:v>0.33809454177926185</c:v>
                </c:pt>
                <c:pt idx="20">
                  <c:v>0.33111690213404715</c:v>
                </c:pt>
                <c:pt idx="21">
                  <c:v>6.9565305385582199E-2</c:v>
                </c:pt>
              </c:numCache>
            </c:numRef>
          </c:val>
          <c:smooth val="0"/>
          <c:extLst>
            <c:ext xmlns:c16="http://schemas.microsoft.com/office/drawing/2014/chart" uri="{C3380CC4-5D6E-409C-BE32-E72D297353CC}">
              <c16:uniqueId val="{00000000-776D-4191-92B4-22886F934516}"/>
            </c:ext>
          </c:extLst>
        </c:ser>
        <c:dLbls>
          <c:showLegendKey val="0"/>
          <c:showVal val="0"/>
          <c:showCatName val="0"/>
          <c:showSerName val="0"/>
          <c:showPercent val="0"/>
          <c:showBubbleSize val="0"/>
        </c:dLbls>
        <c:smooth val="0"/>
        <c:axId val="880252120"/>
        <c:axId val="880248512"/>
        <c:extLst>
          <c:ext xmlns:c15="http://schemas.microsoft.com/office/drawing/2012/chart" uri="{02D57815-91ED-43cb-92C2-25804820EDAC}">
            <c15:filteredLineSeries>
              <c15:ser>
                <c:idx val="0"/>
                <c:order val="0"/>
                <c:tx>
                  <c:strRef>
                    <c:extLst>
                      <c:ext uri="{02D57815-91ED-43cb-92C2-25804820EDAC}">
                        <c15:formulaRef>
                          <c15:sqref>Fig_DATA_Emissions_NoMarket!$A$4</c15:sqref>
                        </c15:formulaRef>
                      </c:ext>
                    </c:extLst>
                    <c:strCache>
                      <c:ptCount val="1"/>
                      <c:pt idx="0">
                        <c:v>1 Reference</c:v>
                      </c:pt>
                    </c:strCache>
                  </c:strRef>
                </c:tx>
                <c:spPr>
                  <a:ln w="28575" cap="rnd">
                    <a:solidFill>
                      <a:schemeClr val="accent1"/>
                    </a:solidFill>
                    <a:prstDash val="sysDash"/>
                    <a:round/>
                  </a:ln>
                  <a:effectLst/>
                </c:spPr>
                <c:marker>
                  <c:symbol val="none"/>
                </c:marker>
                <c:cat>
                  <c:numRef>
                    <c:extLst>
                      <c:ex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c:ext uri="{02D57815-91ED-43cb-92C2-25804820EDAC}">
                        <c15:formulaRef>
                          <c15:sqref>Fig_DATA_Emissions_NoMarket!$B$4:$W$4</c15:sqref>
                        </c15:formulaRef>
                      </c:ext>
                    </c:extLst>
                    <c:numCache>
                      <c:formatCode>#,##0.00</c:formatCode>
                      <c:ptCount val="22"/>
                      <c:pt idx="0">
                        <c:v>5.8452302098787907</c:v>
                      </c:pt>
                      <c:pt idx="1">
                        <c:v>5.2017276873227702</c:v>
                      </c:pt>
                      <c:pt idx="2">
                        <c:v>2.8250493452951595</c:v>
                      </c:pt>
                      <c:pt idx="3">
                        <c:v>3.0297109191834726</c:v>
                      </c:pt>
                      <c:pt idx="4">
                        <c:v>2.7774970101307823</c:v>
                      </c:pt>
                      <c:pt idx="5">
                        <c:v>3.0686125850164672</c:v>
                      </c:pt>
                      <c:pt idx="6">
                        <c:v>1.8876541655313588</c:v>
                      </c:pt>
                      <c:pt idx="7">
                        <c:v>1.86372052762774</c:v>
                      </c:pt>
                      <c:pt idx="8">
                        <c:v>1.6941790339484426</c:v>
                      </c:pt>
                      <c:pt idx="9">
                        <c:v>1.5704461892089854</c:v>
                      </c:pt>
                      <c:pt idx="10">
                        <c:v>1.3865154221584075</c:v>
                      </c:pt>
                      <c:pt idx="11">
                        <c:v>1.0182340914321262</c:v>
                      </c:pt>
                      <c:pt idx="12">
                        <c:v>0.94064519007181147</c:v>
                      </c:pt>
                      <c:pt idx="13">
                        <c:v>0.90681353890937122</c:v>
                      </c:pt>
                      <c:pt idx="14">
                        <c:v>0.61836715824937905</c:v>
                      </c:pt>
                      <c:pt idx="15">
                        <c:v>0.55215069191677868</c:v>
                      </c:pt>
                      <c:pt idx="16">
                        <c:v>0.47357182433523315</c:v>
                      </c:pt>
                      <c:pt idx="17">
                        <c:v>0.45206534306677093</c:v>
                      </c:pt>
                      <c:pt idx="18">
                        <c:v>0.43655882326151746</c:v>
                      </c:pt>
                      <c:pt idx="19">
                        <c:v>0.3967840125261794</c:v>
                      </c:pt>
                      <c:pt idx="20">
                        <c:v>0.36732837422925702</c:v>
                      </c:pt>
                      <c:pt idx="21">
                        <c:v>6.1209158949886433E-2</c:v>
                      </c:pt>
                    </c:numCache>
                  </c:numRef>
                </c:val>
                <c:smooth val="0"/>
                <c:extLst>
                  <c:ext xmlns:c16="http://schemas.microsoft.com/office/drawing/2014/chart" uri="{C3380CC4-5D6E-409C-BE32-E72D297353CC}">
                    <c16:uniqueId val="{00000000-C13B-4F37-A05F-E5E3CA9DC0B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Fig_DATA_Emissions_NoMarket!$A$20</c15:sqref>
                        </c15:formulaRef>
                      </c:ext>
                    </c:extLst>
                    <c:strCache>
                      <c:ptCount val="1"/>
                      <c:pt idx="0">
                        <c:v>11 B2 Most Diversified, No Adv. Nuclear</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Fig_DATA_Emissions_NoMarket!$B$20:$W$20</c15:sqref>
                        </c15:formulaRef>
                      </c:ext>
                    </c:extLst>
                    <c:numCache>
                      <c:formatCode>#,##0.00</c:formatCode>
                      <c:ptCount val="22"/>
                      <c:pt idx="0">
                        <c:v>5.4584608508394847</c:v>
                      </c:pt>
                      <c:pt idx="1">
                        <c:v>5.2176566384740859</c:v>
                      </c:pt>
                      <c:pt idx="2">
                        <c:v>2.1424808342134636</c:v>
                      </c:pt>
                      <c:pt idx="3">
                        <c:v>2.7749413952271729</c:v>
                      </c:pt>
                      <c:pt idx="4">
                        <c:v>2.6350837529896696</c:v>
                      </c:pt>
                      <c:pt idx="5">
                        <c:v>2.6807177018548765</c:v>
                      </c:pt>
                      <c:pt idx="6">
                        <c:v>1.9404958198437945</c:v>
                      </c:pt>
                      <c:pt idx="7">
                        <c:v>1.7442720660596085</c:v>
                      </c:pt>
                      <c:pt idx="8">
                        <c:v>1.5979133995895951</c:v>
                      </c:pt>
                      <c:pt idx="9">
                        <c:v>1.4464508771665665</c:v>
                      </c:pt>
                      <c:pt idx="10">
                        <c:v>1.2554363946843869</c:v>
                      </c:pt>
                      <c:pt idx="11">
                        <c:v>0.88889140307310033</c:v>
                      </c:pt>
                      <c:pt idx="12">
                        <c:v>0.92068559540313988</c:v>
                      </c:pt>
                      <c:pt idx="13">
                        <c:v>0.8438046795881905</c:v>
                      </c:pt>
                      <c:pt idx="14">
                        <c:v>0.55137635453834255</c:v>
                      </c:pt>
                      <c:pt idx="15">
                        <c:v>0.47695848349164255</c:v>
                      </c:pt>
                      <c:pt idx="16">
                        <c:v>0.40994766366498181</c:v>
                      </c:pt>
                      <c:pt idx="17">
                        <c:v>0.40088234814373891</c:v>
                      </c:pt>
                      <c:pt idx="18">
                        <c:v>0.40498809300699967</c:v>
                      </c:pt>
                      <c:pt idx="19">
                        <c:v>0.33809454177926185</c:v>
                      </c:pt>
                      <c:pt idx="20">
                        <c:v>0.33111690213404715</c:v>
                      </c:pt>
                      <c:pt idx="21">
                        <c:v>6.9565305385582199E-2</c:v>
                      </c:pt>
                    </c:numCache>
                  </c:numRef>
                </c:val>
                <c:smooth val="0"/>
                <c:extLst xmlns:c15="http://schemas.microsoft.com/office/drawing/2012/chart">
                  <c:ext xmlns:c16="http://schemas.microsoft.com/office/drawing/2014/chart" uri="{C3380CC4-5D6E-409C-BE32-E72D297353CC}">
                    <c16:uniqueId val="{00000010-C13B-4F37-A05F-E5E3CA9DC0BB}"/>
                  </c:ext>
                </c:extLst>
              </c15:ser>
            </c15:filteredLineSeries>
          </c:ext>
        </c:extLst>
      </c:lineChart>
      <c:dateAx>
        <c:axId val="880252120"/>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Year</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80248512"/>
        <c:crosses val="autoZero"/>
        <c:auto val="0"/>
        <c:lblOffset val="100"/>
        <c:baseTimeUnit val="days"/>
      </c:dateAx>
      <c:valAx>
        <c:axId val="880248512"/>
        <c:scaling>
          <c:orientation val="minMax"/>
          <c:max val="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PSE </a:t>
                </a:r>
                <a:r>
                  <a:rPr lang="en-US" sz="1400" b="0" i="0" u="none" strike="noStrike" baseline="0">
                    <a:effectLst/>
                  </a:rPr>
                  <a:t>CO</a:t>
                </a:r>
                <a:r>
                  <a:rPr lang="en-US" sz="1400" b="0" i="0" u="none" strike="noStrike" baseline="-25000">
                    <a:effectLst/>
                  </a:rPr>
                  <a:t>2eq </a:t>
                </a:r>
                <a:r>
                  <a:rPr lang="en-US" sz="1400"/>
                  <a:t>Emissions (Millions Short Tons)</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80252120"/>
        <c:crosses val="autoZero"/>
        <c:crossBetween val="between"/>
      </c:valAx>
      <c:spPr>
        <a:noFill/>
        <a:ln>
          <a:noFill/>
          <a:prstDash val="solid"/>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Figure</a:t>
            </a:r>
            <a:r>
              <a:rPr lang="en-US" baseline="0"/>
              <a:t> Template: Annual </a:t>
            </a:r>
            <a:r>
              <a:rPr lang="en-US"/>
              <a:t>Portfolio</a:t>
            </a:r>
            <a:r>
              <a:rPr lang="en-US" baseline="0"/>
              <a:t>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Fig_DATA_Cost_NoSCGHG!$A$4</c:f>
              <c:strCache>
                <c:ptCount val="1"/>
                <c:pt idx="0">
                  <c:v>1 Reference</c:v>
                </c:pt>
              </c:strCache>
            </c:strRef>
          </c:tx>
          <c:spPr>
            <a:ln w="28575" cap="rnd">
              <a:solidFill>
                <a:schemeClr val="accent1"/>
              </a:solidFill>
              <a:prstDash val="sysDash"/>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Fig_DATA_Cost_NoSCGHG!$B$4:$W$4</c:f>
              <c:numCache>
                <c:formatCode>#,##0</c:formatCode>
                <c:ptCount val="22"/>
                <c:pt idx="0">
                  <c:v>1205997.1585826874</c:v>
                </c:pt>
                <c:pt idx="1">
                  <c:v>1325897.6203708649</c:v>
                </c:pt>
                <c:pt idx="2">
                  <c:v>1209971.1456222534</c:v>
                </c:pt>
                <c:pt idx="3">
                  <c:v>1266488.3457336426</c:v>
                </c:pt>
                <c:pt idx="4">
                  <c:v>1274957.8426971436</c:v>
                </c:pt>
                <c:pt idx="5">
                  <c:v>1298681.8577270508</c:v>
                </c:pt>
                <c:pt idx="6">
                  <c:v>1322226.7484207153</c:v>
                </c:pt>
                <c:pt idx="7">
                  <c:v>1346146.1868256964</c:v>
                </c:pt>
                <c:pt idx="8">
                  <c:v>1383069.4107041359</c:v>
                </c:pt>
                <c:pt idx="9">
                  <c:v>1385134.0251541138</c:v>
                </c:pt>
                <c:pt idx="10">
                  <c:v>1402005.0544509888</c:v>
                </c:pt>
                <c:pt idx="11">
                  <c:v>1591167.0892410278</c:v>
                </c:pt>
                <c:pt idx="12">
                  <c:v>1655611.0880889893</c:v>
                </c:pt>
                <c:pt idx="13">
                  <c:v>1855312.2738342285</c:v>
                </c:pt>
                <c:pt idx="14">
                  <c:v>2011610.0214996338</c:v>
                </c:pt>
                <c:pt idx="15">
                  <c:v>2133633.2529373169</c:v>
                </c:pt>
                <c:pt idx="16">
                  <c:v>2342603.8668441772</c:v>
                </c:pt>
                <c:pt idx="17">
                  <c:v>2390207.2591438293</c:v>
                </c:pt>
                <c:pt idx="18">
                  <c:v>2377186.243522644</c:v>
                </c:pt>
                <c:pt idx="19">
                  <c:v>2484178.3842506409</c:v>
                </c:pt>
                <c:pt idx="20">
                  <c:v>2516894.6481246948</c:v>
                </c:pt>
                <c:pt idx="21">
                  <c:v>2668253.5866355896</c:v>
                </c:pt>
              </c:numCache>
            </c:numRef>
          </c:val>
          <c:smooth val="0"/>
          <c:extLst>
            <c:ext xmlns:c16="http://schemas.microsoft.com/office/drawing/2014/chart" uri="{C3380CC4-5D6E-409C-BE32-E72D297353CC}">
              <c16:uniqueId val="{00000000-C574-4CA2-B5A1-BD512FC2E656}"/>
            </c:ext>
          </c:extLst>
        </c:ser>
        <c:ser>
          <c:idx val="17"/>
          <c:order val="16"/>
          <c:tx>
            <c:strRef>
              <c:f>Fig_DATA_Cost_NoSCGHG!$A$20</c:f>
              <c:strCache>
                <c:ptCount val="1"/>
                <c:pt idx="0">
                  <c:v>11 B2 Most Diversified w/o Nuclear</c:v>
                </c:pt>
              </c:strCache>
              <c:extLst xmlns:c15="http://schemas.microsoft.com/office/drawing/2012/chart"/>
            </c:strRef>
          </c:tx>
          <c:spPr>
            <a:ln w="28575" cap="rnd">
              <a:solidFill>
                <a:schemeClr val="accent2"/>
              </a:solidFill>
              <a:round/>
            </a:ln>
            <a:effectLst/>
          </c:spPr>
          <c:marker>
            <c:symbol val="none"/>
          </c:marker>
          <c:cat>
            <c:numRef>
              <c:f>Fig_DATA_Cost_NoSCGHG!$B$3:$W$3</c:f>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Fig_DATA_Cost_NoSCGHG!$B$20:$W$20</c:f>
              <c:numCache>
                <c:formatCode>#,##0</c:formatCode>
                <c:ptCount val="22"/>
                <c:pt idx="0">
                  <c:v>1283164.9145793915</c:v>
                </c:pt>
                <c:pt idx="1">
                  <c:v>1344552.0516986847</c:v>
                </c:pt>
                <c:pt idx="2">
                  <c:v>1491707.4093704224</c:v>
                </c:pt>
                <c:pt idx="3">
                  <c:v>1505907.5605773926</c:v>
                </c:pt>
                <c:pt idx="4">
                  <c:v>1555181.4792022705</c:v>
                </c:pt>
                <c:pt idx="5">
                  <c:v>1558744.1062316895</c:v>
                </c:pt>
                <c:pt idx="6">
                  <c:v>1529681.6349289124</c:v>
                </c:pt>
                <c:pt idx="7">
                  <c:v>1586441.3263893127</c:v>
                </c:pt>
                <c:pt idx="8">
                  <c:v>1620784.2727546692</c:v>
                </c:pt>
                <c:pt idx="9">
                  <c:v>1641987.2704391479</c:v>
                </c:pt>
                <c:pt idx="10">
                  <c:v>1600553.7836532593</c:v>
                </c:pt>
                <c:pt idx="11">
                  <c:v>1737825.8187866211</c:v>
                </c:pt>
                <c:pt idx="12">
                  <c:v>1872432.2007217407</c:v>
                </c:pt>
                <c:pt idx="13">
                  <c:v>2008643.9270248415</c:v>
                </c:pt>
                <c:pt idx="14">
                  <c:v>2148156.7526397705</c:v>
                </c:pt>
                <c:pt idx="15">
                  <c:v>2247059.2655296326</c:v>
                </c:pt>
                <c:pt idx="16">
                  <c:v>2359525.267829895</c:v>
                </c:pt>
                <c:pt idx="17">
                  <c:v>2452403.6541404724</c:v>
                </c:pt>
                <c:pt idx="18">
                  <c:v>2467915.5429153442</c:v>
                </c:pt>
                <c:pt idx="19">
                  <c:v>2587138.5380706787</c:v>
                </c:pt>
                <c:pt idx="20">
                  <c:v>2612513.5235004425</c:v>
                </c:pt>
                <c:pt idx="21">
                  <c:v>2781609.2933006287</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2C80-403F-AC6E-23A86ABB8492}"/>
            </c:ext>
          </c:extLst>
        </c:ser>
        <c:dLbls>
          <c:showLegendKey val="0"/>
          <c:showVal val="0"/>
          <c:showCatName val="0"/>
          <c:showSerName val="0"/>
          <c:showPercent val="0"/>
          <c:showBubbleSize val="0"/>
        </c:dLbls>
        <c:smooth val="0"/>
        <c:axId val="1140690568"/>
        <c:axId val="1140691552"/>
        <c:extLst>
          <c:ext xmlns:c15="http://schemas.microsoft.com/office/drawing/2012/chart" uri="{02D57815-91ED-43cb-92C2-25804820EDAC}">
            <c15:filteredLineSeries>
              <c15:ser>
                <c:idx val="1"/>
                <c:order val="1"/>
                <c:tx>
                  <c:strRef>
                    <c:extLst>
                      <c:ext uri="{02D57815-91ED-43cb-92C2-25804820EDAC}">
                        <c15:formulaRef>
                          <c15:sqref>Fig_DATA_Cost_NoSCGHG!$A$5</c15:sqref>
                        </c15:formulaRef>
                      </c:ext>
                    </c:extLst>
                    <c:strCache>
                      <c:ptCount val="1"/>
                      <c:pt idx="0">
                        <c:v>2 DSM Bundle 10</c:v>
                      </c:pt>
                    </c:strCache>
                  </c:strRef>
                </c:tx>
                <c:spPr>
                  <a:ln w="28575" cap="rnd">
                    <a:solidFill>
                      <a:schemeClr val="bg2">
                        <a:lumMod val="50000"/>
                      </a:schemeClr>
                    </a:solidFill>
                    <a:prstDash val="lgDash"/>
                    <a:round/>
                  </a:ln>
                  <a:effectLst/>
                </c:spPr>
                <c:marker>
                  <c:symbol val="none"/>
                </c:marker>
                <c:cat>
                  <c:numRef>
                    <c:extLst>
                      <c:ex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c:ext uri="{02D57815-91ED-43cb-92C2-25804820EDAC}">
                        <c15:formulaRef>
                          <c15:sqref>Fig_DATA_Cost_NoSCGHG!$B$5:$W$5</c15:sqref>
                        </c15:formulaRef>
                      </c:ext>
                    </c:extLst>
                    <c:numCache>
                      <c:formatCode>#,##0</c:formatCode>
                      <c:ptCount val="22"/>
                      <c:pt idx="0">
                        <c:v>1267881.542432785</c:v>
                      </c:pt>
                      <c:pt idx="1">
                        <c:v>1371195.2534885406</c:v>
                      </c:pt>
                      <c:pt idx="2">
                        <c:v>1282183.4912033081</c:v>
                      </c:pt>
                      <c:pt idx="3">
                        <c:v>1374775.2738342285</c:v>
                      </c:pt>
                      <c:pt idx="4">
                        <c:v>1432879.2012786865</c:v>
                      </c:pt>
                      <c:pt idx="5">
                        <c:v>1449760.3448181152</c:v>
                      </c:pt>
                      <c:pt idx="6">
                        <c:v>1495569.8547954401</c:v>
                      </c:pt>
                      <c:pt idx="7">
                        <c:v>1523520.2521329371</c:v>
                      </c:pt>
                      <c:pt idx="8">
                        <c:v>1543411.5720825195</c:v>
                      </c:pt>
                      <c:pt idx="9">
                        <c:v>1583579.9443283081</c:v>
                      </c:pt>
                      <c:pt idx="10">
                        <c:v>1463388.3531265259</c:v>
                      </c:pt>
                      <c:pt idx="11">
                        <c:v>1594273.484588623</c:v>
                      </c:pt>
                      <c:pt idx="12">
                        <c:v>1758923.2599563599</c:v>
                      </c:pt>
                      <c:pt idx="13">
                        <c:v>1941519.5167160034</c:v>
                      </c:pt>
                      <c:pt idx="14">
                        <c:v>1990772.5969696045</c:v>
                      </c:pt>
                      <c:pt idx="15">
                        <c:v>2164537.2065811157</c:v>
                      </c:pt>
                      <c:pt idx="16">
                        <c:v>2306232.5606613159</c:v>
                      </c:pt>
                      <c:pt idx="17">
                        <c:v>2350187.6522407532</c:v>
                      </c:pt>
                      <c:pt idx="18">
                        <c:v>2387145.6095199585</c:v>
                      </c:pt>
                      <c:pt idx="19">
                        <c:v>2543682.0184326172</c:v>
                      </c:pt>
                      <c:pt idx="20">
                        <c:v>2578970.4990615845</c:v>
                      </c:pt>
                      <c:pt idx="21">
                        <c:v>2637214.8778266907</c:v>
                      </c:pt>
                    </c:numCache>
                  </c:numRef>
                </c:val>
                <c:smooth val="0"/>
                <c:extLst>
                  <c:ext xmlns:c16="http://schemas.microsoft.com/office/drawing/2014/chart" uri="{C3380CC4-5D6E-409C-BE32-E72D297353CC}">
                    <c16:uniqueId val="{00000001-C574-4CA2-B5A1-BD512FC2E65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Fig_DATA_Cost_NoSCGHG!$A$6</c15:sqref>
                        </c15:formulaRef>
                      </c:ext>
                    </c:extLst>
                    <c:strCache>
                      <c:ptCount val="1"/>
                      <c:pt idx="0">
                        <c:v>3 DSM Bundle 7</c:v>
                      </c:pt>
                    </c:strCache>
                  </c:strRef>
                </c:tx>
                <c:spPr>
                  <a:ln w="28575" cap="rnd">
                    <a:solidFill>
                      <a:schemeClr val="accent4">
                        <a:lumMod val="40000"/>
                        <a:lumOff val="60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Fig_DATA_Cost_NoSCGHG!$B$6:$W$6</c15:sqref>
                        </c15:formulaRef>
                      </c:ext>
                    </c:extLst>
                    <c:numCache>
                      <c:formatCode>#,##0</c:formatCode>
                      <c:ptCount val="22"/>
                      <c:pt idx="0">
                        <c:v>1254402.9914989471</c:v>
                      </c:pt>
                      <c:pt idx="1">
                        <c:v>1336131.9766178131</c:v>
                      </c:pt>
                      <c:pt idx="2">
                        <c:v>1267633.5766983032</c:v>
                      </c:pt>
                      <c:pt idx="3">
                        <c:v>1334353.9225234985</c:v>
                      </c:pt>
                      <c:pt idx="4">
                        <c:v>1357746.850112915</c:v>
                      </c:pt>
                      <c:pt idx="5">
                        <c:v>1383702.7932128906</c:v>
                      </c:pt>
                      <c:pt idx="6">
                        <c:v>1380106.5967209083</c:v>
                      </c:pt>
                      <c:pt idx="7">
                        <c:v>1427506.724029541</c:v>
                      </c:pt>
                      <c:pt idx="8">
                        <c:v>1453833.1195755005</c:v>
                      </c:pt>
                      <c:pt idx="9">
                        <c:v>1499888.673576355</c:v>
                      </c:pt>
                      <c:pt idx="10">
                        <c:v>1410377.4728469849</c:v>
                      </c:pt>
                      <c:pt idx="11">
                        <c:v>1603939.9506225586</c:v>
                      </c:pt>
                      <c:pt idx="12">
                        <c:v>1699199.9880142212</c:v>
                      </c:pt>
                      <c:pt idx="13">
                        <c:v>1845521.2388839722</c:v>
                      </c:pt>
                      <c:pt idx="14">
                        <c:v>2013102.0749969482</c:v>
                      </c:pt>
                      <c:pt idx="15">
                        <c:v>2059395.9777603147</c:v>
                      </c:pt>
                      <c:pt idx="16">
                        <c:v>2195961.7935714722</c:v>
                      </c:pt>
                      <c:pt idx="17">
                        <c:v>2317068.5468940735</c:v>
                      </c:pt>
                      <c:pt idx="18">
                        <c:v>2339773.4723129272</c:v>
                      </c:pt>
                      <c:pt idx="19">
                        <c:v>2497266.2279052734</c:v>
                      </c:pt>
                      <c:pt idx="20">
                        <c:v>2502595.8550186157</c:v>
                      </c:pt>
                      <c:pt idx="21">
                        <c:v>2591230.9666938782</c:v>
                      </c:pt>
                    </c:numCache>
                  </c:numRef>
                </c:val>
                <c:smooth val="0"/>
                <c:extLst xmlns:c15="http://schemas.microsoft.com/office/drawing/2012/chart">
                  <c:ext xmlns:c16="http://schemas.microsoft.com/office/drawing/2014/chart" uri="{C3380CC4-5D6E-409C-BE32-E72D297353CC}">
                    <c16:uniqueId val="{00000002-C574-4CA2-B5A1-BD512FC2E65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Fig_DATA_Cost_NoSCGHG!$A$7</c15:sqref>
                        </c15:formulaRef>
                      </c:ext>
                    </c:extLst>
                    <c:strCache>
                      <c:ptCount val="1"/>
                      <c:pt idx="0">
                        <c:v>4 DER Solar</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Fig_DATA_Cost_NoSCGHG!$B$7:$W$7</c15:sqref>
                        </c15:formulaRef>
                      </c:ext>
                    </c:extLst>
                    <c:numCache>
                      <c:formatCode>#,##0</c:formatCode>
                      <c:ptCount val="22"/>
                      <c:pt idx="0">
                        <c:v>1235954.0048809052</c:v>
                      </c:pt>
                      <c:pt idx="1">
                        <c:v>1298104.657705307</c:v>
                      </c:pt>
                      <c:pt idx="2">
                        <c:v>1237659.1605377197</c:v>
                      </c:pt>
                      <c:pt idx="3">
                        <c:v>1290476.102142334</c:v>
                      </c:pt>
                      <c:pt idx="4">
                        <c:v>1329920.8007049561</c:v>
                      </c:pt>
                      <c:pt idx="5">
                        <c:v>1345009.0948028564</c:v>
                      </c:pt>
                      <c:pt idx="6">
                        <c:v>1339777.1039969854</c:v>
                      </c:pt>
                      <c:pt idx="7">
                        <c:v>1401917.3834133726</c:v>
                      </c:pt>
                      <c:pt idx="8">
                        <c:v>1453833.8649101257</c:v>
                      </c:pt>
                      <c:pt idx="9">
                        <c:v>1488274.260383606</c:v>
                      </c:pt>
                      <c:pt idx="10">
                        <c:v>1473258.1670074463</c:v>
                      </c:pt>
                      <c:pt idx="11">
                        <c:v>1654565.1865005493</c:v>
                      </c:pt>
                      <c:pt idx="12">
                        <c:v>1743619.3696899414</c:v>
                      </c:pt>
                      <c:pt idx="13">
                        <c:v>1944036.8357925415</c:v>
                      </c:pt>
                      <c:pt idx="14">
                        <c:v>2025778.6188812256</c:v>
                      </c:pt>
                      <c:pt idx="15">
                        <c:v>2102168.041721344</c:v>
                      </c:pt>
                      <c:pt idx="16">
                        <c:v>2252975.1311721802</c:v>
                      </c:pt>
                      <c:pt idx="17">
                        <c:v>2365057.0488052368</c:v>
                      </c:pt>
                      <c:pt idx="18">
                        <c:v>2460304.9337921143</c:v>
                      </c:pt>
                      <c:pt idx="19">
                        <c:v>2582916.3288421631</c:v>
                      </c:pt>
                      <c:pt idx="20">
                        <c:v>2669977.2723140717</c:v>
                      </c:pt>
                      <c:pt idx="21">
                        <c:v>2739587.9293365479</c:v>
                      </c:pt>
                    </c:numCache>
                  </c:numRef>
                </c:val>
                <c:smooth val="0"/>
                <c:extLst xmlns:c15="http://schemas.microsoft.com/office/drawing/2012/chart">
                  <c:ext xmlns:c16="http://schemas.microsoft.com/office/drawing/2014/chart" uri="{C3380CC4-5D6E-409C-BE32-E72D297353CC}">
                    <c16:uniqueId val="{00000003-C574-4CA2-B5A1-BD512FC2E65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Fig_DATA_Cost_NoSCGHG!$A$8</c15:sqref>
                        </c15:formulaRef>
                      </c:ext>
                    </c:extLst>
                    <c:strCache>
                      <c:ptCount val="1"/>
                      <c:pt idx="0">
                        <c:v>5 DER Batteries</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Fig_DATA_Cost_NoSCGHG!$B$8:$W$8</c15:sqref>
                        </c15:formulaRef>
                      </c:ext>
                    </c:extLst>
                    <c:numCache>
                      <c:formatCode>#,##0</c:formatCode>
                      <c:ptCount val="22"/>
                      <c:pt idx="0">
                        <c:v>1159075.642408371</c:v>
                      </c:pt>
                      <c:pt idx="1">
                        <c:v>1232930.8928623199</c:v>
                      </c:pt>
                      <c:pt idx="2">
                        <c:v>1158745.6499862671</c:v>
                      </c:pt>
                      <c:pt idx="3">
                        <c:v>1248385.550567627</c:v>
                      </c:pt>
                      <c:pt idx="4">
                        <c:v>1299058.1035003662</c:v>
                      </c:pt>
                      <c:pt idx="5">
                        <c:v>1331865.0488586426</c:v>
                      </c:pt>
                      <c:pt idx="6">
                        <c:v>1336524.4963077891</c:v>
                      </c:pt>
                      <c:pt idx="7">
                        <c:v>1392106.4371883771</c:v>
                      </c:pt>
                      <c:pt idx="8">
                        <c:v>1408766.7110600122</c:v>
                      </c:pt>
                      <c:pt idx="9">
                        <c:v>1426461.1508215987</c:v>
                      </c:pt>
                      <c:pt idx="10">
                        <c:v>1412147.6211151236</c:v>
                      </c:pt>
                      <c:pt idx="11">
                        <c:v>1608322.5157775879</c:v>
                      </c:pt>
                      <c:pt idx="12">
                        <c:v>1659269.7827835083</c:v>
                      </c:pt>
                      <c:pt idx="13">
                        <c:v>1890253.2363815308</c:v>
                      </c:pt>
                      <c:pt idx="14">
                        <c:v>1973188.6465301514</c:v>
                      </c:pt>
                      <c:pt idx="15">
                        <c:v>2083768.665687561</c:v>
                      </c:pt>
                      <c:pt idx="16">
                        <c:v>2269744.9190597534</c:v>
                      </c:pt>
                      <c:pt idx="17">
                        <c:v>2397702.0094184875</c:v>
                      </c:pt>
                      <c:pt idx="18">
                        <c:v>2374584.8374252319</c:v>
                      </c:pt>
                      <c:pt idx="19">
                        <c:v>2455632.6072387695</c:v>
                      </c:pt>
                      <c:pt idx="20">
                        <c:v>2434255.0989151001</c:v>
                      </c:pt>
                      <c:pt idx="21">
                        <c:v>2612380.7053413391</c:v>
                      </c:pt>
                    </c:numCache>
                  </c:numRef>
                </c:val>
                <c:smooth val="0"/>
                <c:extLst xmlns:c15="http://schemas.microsoft.com/office/drawing/2012/chart">
                  <c:ext xmlns:c16="http://schemas.microsoft.com/office/drawing/2014/chart" uri="{C3380CC4-5D6E-409C-BE32-E72D297353CC}">
                    <c16:uniqueId val="{00000004-C574-4CA2-B5A1-BD512FC2E65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Fig_DATA_Cost_NoSCGHG!$A$9</c15:sqref>
                        </c15:formulaRef>
                      </c:ext>
                    </c:extLst>
                    <c:strCache>
                      <c:ptCount val="1"/>
                      <c:pt idx="0">
                        <c:v>6 MT Overbuild, PHES + All East Wind</c:v>
                      </c:pt>
                    </c:strCache>
                  </c:strRef>
                </c:tx>
                <c:spPr>
                  <a:ln w="28575" cap="rnd">
                    <a:solidFill>
                      <a:schemeClr val="tx2"/>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Fig_DATA_Cost_NoSCGHG!$B$9:$W$9</c15:sqref>
                        </c15:formulaRef>
                      </c:ext>
                    </c:extLst>
                    <c:numCache>
                      <c:formatCode>#,##0</c:formatCode>
                      <c:ptCount val="22"/>
                      <c:pt idx="0">
                        <c:v>1159943.6712169647</c:v>
                      </c:pt>
                      <c:pt idx="1">
                        <c:v>1238011.2004795074</c:v>
                      </c:pt>
                      <c:pt idx="2">
                        <c:v>1255331.0302047729</c:v>
                      </c:pt>
                      <c:pt idx="3">
                        <c:v>1278778.819732666</c:v>
                      </c:pt>
                      <c:pt idx="4">
                        <c:v>1304286.4244842529</c:v>
                      </c:pt>
                      <c:pt idx="5">
                        <c:v>1338307.2417907715</c:v>
                      </c:pt>
                      <c:pt idx="6">
                        <c:v>1321141.5247602107</c:v>
                      </c:pt>
                      <c:pt idx="7">
                        <c:v>1355458.6940267684</c:v>
                      </c:pt>
                      <c:pt idx="8">
                        <c:v>1396728.7701729066</c:v>
                      </c:pt>
                      <c:pt idx="9">
                        <c:v>1418515.8432846069</c:v>
                      </c:pt>
                      <c:pt idx="10">
                        <c:v>1418970.1933670044</c:v>
                      </c:pt>
                      <c:pt idx="11">
                        <c:v>1655274.813293457</c:v>
                      </c:pt>
                      <c:pt idx="12">
                        <c:v>1728166.1027297974</c:v>
                      </c:pt>
                      <c:pt idx="13">
                        <c:v>2010574.10912323</c:v>
                      </c:pt>
                      <c:pt idx="14">
                        <c:v>2096243.6207427979</c:v>
                      </c:pt>
                      <c:pt idx="15">
                        <c:v>2167767.3606643677</c:v>
                      </c:pt>
                      <c:pt idx="16">
                        <c:v>2369698.9631271362</c:v>
                      </c:pt>
                      <c:pt idx="17">
                        <c:v>2418701.473285675</c:v>
                      </c:pt>
                      <c:pt idx="18">
                        <c:v>2351294.7815170288</c:v>
                      </c:pt>
                      <c:pt idx="19">
                        <c:v>2487647.9867553711</c:v>
                      </c:pt>
                      <c:pt idx="20">
                        <c:v>2574436.6818008423</c:v>
                      </c:pt>
                      <c:pt idx="21">
                        <c:v>2684185.3763618469</c:v>
                      </c:pt>
                    </c:numCache>
                  </c:numRef>
                </c:val>
                <c:smooth val="0"/>
                <c:extLst xmlns:c15="http://schemas.microsoft.com/office/drawing/2012/chart">
                  <c:ext xmlns:c16="http://schemas.microsoft.com/office/drawing/2014/chart" uri="{C3380CC4-5D6E-409C-BE32-E72D297353CC}">
                    <c16:uniqueId val="{00000005-C574-4CA2-B5A1-BD512FC2E656}"/>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Fig_DATA_Cost_NoSCGHG!$A$10</c15:sqref>
                        </c15:formulaRef>
                      </c:ext>
                    </c:extLst>
                    <c:strCache>
                      <c:ptCount val="1"/>
                      <c:pt idx="0">
                        <c:v>7 MT Overbuild, PHES + East, Central Wind</c:v>
                      </c:pt>
                    </c:strCache>
                  </c:strRef>
                </c:tx>
                <c:spPr>
                  <a:ln w="28575" cap="rnd">
                    <a:solidFill>
                      <a:schemeClr val="tx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Fig_DATA_Cost_NoSCGHG!$B$10:$W$10</c15:sqref>
                        </c15:formulaRef>
                      </c:ext>
                    </c:extLst>
                    <c:numCache>
                      <c:formatCode>#,##0</c:formatCode>
                      <c:ptCount val="22"/>
                      <c:pt idx="0">
                        <c:v>1231913.2667675018</c:v>
                      </c:pt>
                      <c:pt idx="1">
                        <c:v>1283164.5442905426</c:v>
                      </c:pt>
                      <c:pt idx="2">
                        <c:v>1306368.4569625854</c:v>
                      </c:pt>
                      <c:pt idx="3">
                        <c:v>1364959.4442443848</c:v>
                      </c:pt>
                      <c:pt idx="4">
                        <c:v>1394858.3312530518</c:v>
                      </c:pt>
                      <c:pt idx="5">
                        <c:v>1386468.3836364746</c:v>
                      </c:pt>
                      <c:pt idx="6">
                        <c:v>1388486.4996035465</c:v>
                      </c:pt>
                      <c:pt idx="7">
                        <c:v>1431350.9346694946</c:v>
                      </c:pt>
                      <c:pt idx="8">
                        <c:v>1455304.7233161926</c:v>
                      </c:pt>
                      <c:pt idx="9">
                        <c:v>1511731.9663391113</c:v>
                      </c:pt>
                      <c:pt idx="10">
                        <c:v>1489701.3306350708</c:v>
                      </c:pt>
                      <c:pt idx="11">
                        <c:v>1637628.7147827148</c:v>
                      </c:pt>
                      <c:pt idx="12">
                        <c:v>1845254.9562454224</c:v>
                      </c:pt>
                      <c:pt idx="13">
                        <c:v>1996326.3192062378</c:v>
                      </c:pt>
                      <c:pt idx="14">
                        <c:v>2035304.3079681394</c:v>
                      </c:pt>
                      <c:pt idx="15">
                        <c:v>2121723.2917251587</c:v>
                      </c:pt>
                      <c:pt idx="16">
                        <c:v>2317118.771446228</c:v>
                      </c:pt>
                      <c:pt idx="17">
                        <c:v>2388671.5128364563</c:v>
                      </c:pt>
                      <c:pt idx="18">
                        <c:v>2423099.8967514038</c:v>
                      </c:pt>
                      <c:pt idx="19">
                        <c:v>2526653.6286010742</c:v>
                      </c:pt>
                      <c:pt idx="20">
                        <c:v>2527964.243812561</c:v>
                      </c:pt>
                      <c:pt idx="21">
                        <c:v>2640306.2249946594</c:v>
                      </c:pt>
                    </c:numCache>
                  </c:numRef>
                </c:val>
                <c:smooth val="0"/>
                <c:extLst xmlns:c15="http://schemas.microsoft.com/office/drawing/2012/chart">
                  <c:ext xmlns:c16="http://schemas.microsoft.com/office/drawing/2014/chart" uri="{C3380CC4-5D6E-409C-BE32-E72D297353CC}">
                    <c16:uniqueId val="{00000006-C574-4CA2-B5A1-BD512FC2E656}"/>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Fig_DATA_Cost_NoSCGHG!$A$11</c15:sqref>
                        </c15:formulaRef>
                      </c:ext>
                    </c:extLst>
                    <c:strCache>
                      <c:ptCount val="1"/>
                      <c:pt idx="0">
                        <c:v>8 PNW PHES</c:v>
                      </c:pt>
                    </c:strCache>
                  </c:strRef>
                </c:tx>
                <c:spPr>
                  <a:ln w="28575" cap="rnd">
                    <a:solidFill>
                      <a:schemeClr val="tx2">
                        <a:lumMod val="20000"/>
                        <a:lumOff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Fig_DATA_Cost_NoSCGHG!$B$11:$W$11</c15:sqref>
                        </c15:formulaRef>
                      </c:ext>
                    </c:extLst>
                    <c:numCache>
                      <c:formatCode>#,##0</c:formatCode>
                      <c:ptCount val="22"/>
                      <c:pt idx="0">
                        <c:v>1235891.4672374725</c:v>
                      </c:pt>
                      <c:pt idx="1">
                        <c:v>1300042.2900485992</c:v>
                      </c:pt>
                      <c:pt idx="2">
                        <c:v>1297124.010887146</c:v>
                      </c:pt>
                      <c:pt idx="3">
                        <c:v>1372863.8823242188</c:v>
                      </c:pt>
                      <c:pt idx="4">
                        <c:v>1385395.3912811279</c:v>
                      </c:pt>
                      <c:pt idx="5">
                        <c:v>1385845.2184448242</c:v>
                      </c:pt>
                      <c:pt idx="6">
                        <c:v>1383827.5897988584</c:v>
                      </c:pt>
                      <c:pt idx="7">
                        <c:v>1438189.9885406494</c:v>
                      </c:pt>
                      <c:pt idx="8">
                        <c:v>1472713.6574883461</c:v>
                      </c:pt>
                      <c:pt idx="9">
                        <c:v>1493270.5597610474</c:v>
                      </c:pt>
                      <c:pt idx="10">
                        <c:v>1479276.88256073</c:v>
                      </c:pt>
                      <c:pt idx="11">
                        <c:v>1648956.4044723511</c:v>
                      </c:pt>
                      <c:pt idx="12">
                        <c:v>1654306.8898086548</c:v>
                      </c:pt>
                      <c:pt idx="13">
                        <c:v>1834126.5141525269</c:v>
                      </c:pt>
                      <c:pt idx="14">
                        <c:v>1968888.1964263916</c:v>
                      </c:pt>
                      <c:pt idx="15">
                        <c:v>2077068.7543411257</c:v>
                      </c:pt>
                      <c:pt idx="16">
                        <c:v>2277528.6314888</c:v>
                      </c:pt>
                      <c:pt idx="17">
                        <c:v>2371353.3974227905</c:v>
                      </c:pt>
                      <c:pt idx="18">
                        <c:v>2444296.1503067017</c:v>
                      </c:pt>
                      <c:pt idx="19">
                        <c:v>2575731.2952270508</c:v>
                      </c:pt>
                      <c:pt idx="20">
                        <c:v>2583234.9363861084</c:v>
                      </c:pt>
                      <c:pt idx="21">
                        <c:v>2706959.3632030487</c:v>
                      </c:pt>
                    </c:numCache>
                  </c:numRef>
                </c:val>
                <c:smooth val="0"/>
                <c:extLst xmlns:c15="http://schemas.microsoft.com/office/drawing/2012/chart">
                  <c:ext xmlns:c16="http://schemas.microsoft.com/office/drawing/2014/chart" uri="{C3380CC4-5D6E-409C-BE32-E72D297353CC}">
                    <c16:uniqueId val="{00000007-C574-4CA2-B5A1-BD512FC2E656}"/>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Fig_DATA_Cost_NoSCGHG!$A$12</c15:sqref>
                        </c15:formulaRef>
                      </c:ext>
                    </c:extLst>
                    <c:strCache>
                      <c:ptCount val="1"/>
                      <c:pt idx="0">
                        <c:v>9 Nuclear</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Fig_DATA_Cost_NoSCGHG!$B$12:$W$12</c15:sqref>
                        </c15:formulaRef>
                      </c:ext>
                    </c:extLst>
                    <c:numCache>
                      <c:formatCode>#,##0</c:formatCode>
                      <c:ptCount val="22"/>
                      <c:pt idx="0">
                        <c:v>1193171.8506603241</c:v>
                      </c:pt>
                      <c:pt idx="1">
                        <c:v>1306183.602273941</c:v>
                      </c:pt>
                      <c:pt idx="2">
                        <c:v>1239258.3346481323</c:v>
                      </c:pt>
                      <c:pt idx="3">
                        <c:v>1323204.4749450684</c:v>
                      </c:pt>
                      <c:pt idx="4">
                        <c:v>1336414.3578338623</c:v>
                      </c:pt>
                      <c:pt idx="5">
                        <c:v>1350893.3023986816</c:v>
                      </c:pt>
                      <c:pt idx="6">
                        <c:v>1345546.5606454213</c:v>
                      </c:pt>
                      <c:pt idx="7">
                        <c:v>1412118.3636884689</c:v>
                      </c:pt>
                      <c:pt idx="8">
                        <c:v>1844313.5692629814</c:v>
                      </c:pt>
                      <c:pt idx="9">
                        <c:v>1826048.2378463745</c:v>
                      </c:pt>
                      <c:pt idx="10">
                        <c:v>1779964.2081985474</c:v>
                      </c:pt>
                      <c:pt idx="11">
                        <c:v>1902848.1546630859</c:v>
                      </c:pt>
                      <c:pt idx="12">
                        <c:v>1907177.7305374146</c:v>
                      </c:pt>
                      <c:pt idx="13">
                        <c:v>2120022.8120040894</c:v>
                      </c:pt>
                      <c:pt idx="14">
                        <c:v>2276264.1191864014</c:v>
                      </c:pt>
                      <c:pt idx="15">
                        <c:v>2385667.2710647583</c:v>
                      </c:pt>
                      <c:pt idx="16">
                        <c:v>2561631.2625045776</c:v>
                      </c:pt>
                      <c:pt idx="17">
                        <c:v>2612267.5395698547</c:v>
                      </c:pt>
                      <c:pt idx="18">
                        <c:v>2612485.8220443726</c:v>
                      </c:pt>
                      <c:pt idx="19">
                        <c:v>2708552.130065918</c:v>
                      </c:pt>
                      <c:pt idx="20">
                        <c:v>2719859.3705215454</c:v>
                      </c:pt>
                      <c:pt idx="21">
                        <c:v>2801299.92445755</c:v>
                      </c:pt>
                    </c:numCache>
                  </c:numRef>
                </c:val>
                <c:smooth val="0"/>
                <c:extLst xmlns:c15="http://schemas.microsoft.com/office/drawing/2012/chart">
                  <c:ext xmlns:c16="http://schemas.microsoft.com/office/drawing/2014/chart" uri="{C3380CC4-5D6E-409C-BE32-E72D297353CC}">
                    <c16:uniqueId val="{00000008-C574-4CA2-B5A1-BD512FC2E656}"/>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Fig_DATA_Cost_NoSCGHG!$A$13</c15:sqref>
                        </c15:formulaRef>
                      </c:ext>
                    </c:extLst>
                    <c:strCache>
                      <c:ptCount val="1"/>
                      <c:pt idx="0">
                        <c:v>10 Restricted Thermal</c:v>
                      </c:pt>
                    </c:strCache>
                  </c:strRef>
                </c:tx>
                <c:spPr>
                  <a:ln w="28575" cap="rnd">
                    <a:solidFill>
                      <a:schemeClr val="accent4">
                        <a:lumMod val="50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Fig_DATA_Cost_NoSCGHG!$B$13:$W$13</c15:sqref>
                        </c15:formulaRef>
                      </c:ext>
                    </c:extLst>
                    <c:numCache>
                      <c:formatCode>#,##0</c:formatCode>
                      <c:ptCount val="22"/>
                      <c:pt idx="0">
                        <c:v>1194892.1538829803</c:v>
                      </c:pt>
                      <c:pt idx="1">
                        <c:v>1266991.7086734772</c:v>
                      </c:pt>
                      <c:pt idx="2">
                        <c:v>1205997.3861312866</c:v>
                      </c:pt>
                      <c:pt idx="3">
                        <c:v>1382061.3536682129</c:v>
                      </c:pt>
                      <c:pt idx="4">
                        <c:v>1462864.7035980225</c:v>
                      </c:pt>
                      <c:pt idx="5">
                        <c:v>1592531.9563293457</c:v>
                      </c:pt>
                      <c:pt idx="6">
                        <c:v>1606199.2011489868</c:v>
                      </c:pt>
                      <c:pt idx="7">
                        <c:v>1601866.3348846436</c:v>
                      </c:pt>
                      <c:pt idx="8">
                        <c:v>1607993.4879317284</c:v>
                      </c:pt>
                      <c:pt idx="9">
                        <c:v>1591581.0993270874</c:v>
                      </c:pt>
                      <c:pt idx="10">
                        <c:v>1556337.7503433228</c:v>
                      </c:pt>
                      <c:pt idx="11">
                        <c:v>1737930.2645874023</c:v>
                      </c:pt>
                      <c:pt idx="12">
                        <c:v>1895930.6431350708</c:v>
                      </c:pt>
                      <c:pt idx="13">
                        <c:v>2091356.1995773318</c:v>
                      </c:pt>
                      <c:pt idx="14">
                        <c:v>2252940.3730926514</c:v>
                      </c:pt>
                      <c:pt idx="15">
                        <c:v>2397875.5597305298</c:v>
                      </c:pt>
                      <c:pt idx="16">
                        <c:v>2418440.8660812378</c:v>
                      </c:pt>
                      <c:pt idx="17">
                        <c:v>2493607.1780586243</c:v>
                      </c:pt>
                      <c:pt idx="18">
                        <c:v>2612435.9189682007</c:v>
                      </c:pt>
                      <c:pt idx="19">
                        <c:v>2697395.4149780273</c:v>
                      </c:pt>
                      <c:pt idx="20">
                        <c:v>2680633.8671035767</c:v>
                      </c:pt>
                      <c:pt idx="21">
                        <c:v>2737960.656879425</c:v>
                      </c:pt>
                    </c:numCache>
                  </c:numRef>
                </c:val>
                <c:smooth val="0"/>
                <c:extLst xmlns:c15="http://schemas.microsoft.com/office/drawing/2012/chart">
                  <c:ext xmlns:c16="http://schemas.microsoft.com/office/drawing/2014/chart" uri="{C3380CC4-5D6E-409C-BE32-E72D297353CC}">
                    <c16:uniqueId val="{00000009-C574-4CA2-B5A1-BD512FC2E656}"/>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Fig_DATA_Cost_NoSCGHG!$A$14</c15:sqref>
                        </c15:formulaRef>
                      </c:ext>
                    </c:extLst>
                    <c:strCache>
                      <c:ptCount val="1"/>
                      <c:pt idx="0">
                        <c:v>11 A1 Least Diversified w/ Nuclear</c:v>
                      </c:pt>
                    </c:strCache>
                  </c:strRef>
                </c:tx>
                <c:spPr>
                  <a:ln w="28575" cap="rnd">
                    <a:solidFill>
                      <a:schemeClr val="accent5"/>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Fig_DATA_Cost_NoSCGHG!$B$14:$W$14</c15:sqref>
                        </c15:formulaRef>
                      </c:ext>
                    </c:extLst>
                    <c:numCache>
                      <c:formatCode>#,##0</c:formatCode>
                      <c:ptCount val="22"/>
                      <c:pt idx="0">
                        <c:v>1239296.5931224823</c:v>
                      </c:pt>
                      <c:pt idx="1">
                        <c:v>1302775.736825943</c:v>
                      </c:pt>
                      <c:pt idx="2">
                        <c:v>1372817.6385269165</c:v>
                      </c:pt>
                      <c:pt idx="3">
                        <c:v>1403463.9069595337</c:v>
                      </c:pt>
                      <c:pt idx="4">
                        <c:v>1415035.5152435303</c:v>
                      </c:pt>
                      <c:pt idx="5">
                        <c:v>1424135.2019958496</c:v>
                      </c:pt>
                      <c:pt idx="6">
                        <c:v>1427067.0281486344</c:v>
                      </c:pt>
                      <c:pt idx="7">
                        <c:v>1463228.9343049824</c:v>
                      </c:pt>
                      <c:pt idx="8">
                        <c:v>1898379.1482124329</c:v>
                      </c:pt>
                      <c:pt idx="9">
                        <c:v>1886955.2108688354</c:v>
                      </c:pt>
                      <c:pt idx="10">
                        <c:v>1808346.5524368286</c:v>
                      </c:pt>
                      <c:pt idx="11">
                        <c:v>1970873.4208068848</c:v>
                      </c:pt>
                      <c:pt idx="12">
                        <c:v>2116634.3665542603</c:v>
                      </c:pt>
                      <c:pt idx="13">
                        <c:v>2264724.775932312</c:v>
                      </c:pt>
                      <c:pt idx="14">
                        <c:v>2385805.6405487061</c:v>
                      </c:pt>
                      <c:pt idx="15">
                        <c:v>2461504.0893936157</c:v>
                      </c:pt>
                      <c:pt idx="16">
                        <c:v>2597271.9349899292</c:v>
                      </c:pt>
                      <c:pt idx="17">
                        <c:v>2595907.256061554</c:v>
                      </c:pt>
                      <c:pt idx="18">
                        <c:v>2588727.9742660522</c:v>
                      </c:pt>
                      <c:pt idx="19">
                        <c:v>2656734.4466552734</c:v>
                      </c:pt>
                      <c:pt idx="20">
                        <c:v>2663208.7856826782</c:v>
                      </c:pt>
                      <c:pt idx="21">
                        <c:v>2752747.1700630188</c:v>
                      </c:pt>
                    </c:numCache>
                  </c:numRef>
                </c:val>
                <c:smooth val="0"/>
                <c:extLst xmlns:c15="http://schemas.microsoft.com/office/drawing/2012/chart">
                  <c:ext xmlns:c16="http://schemas.microsoft.com/office/drawing/2014/chart" uri="{C3380CC4-5D6E-409C-BE32-E72D297353CC}">
                    <c16:uniqueId val="{0000000A-C574-4CA2-B5A1-BD512FC2E656}"/>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Fig_DATA_Cost_NoSCGHG!$A$15</c15:sqref>
                        </c15:formulaRef>
                      </c:ext>
                    </c:extLst>
                    <c:strCache>
                      <c:ptCount val="1"/>
                      <c:pt idx="0">
                        <c:v>11 A2 Diversified + PNW PHES</c:v>
                      </c:pt>
                    </c:strCache>
                  </c:strRef>
                </c:tx>
                <c:spPr>
                  <a:ln w="28575" cap="rnd">
                    <a:solidFill>
                      <a:schemeClr val="accent6">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Fig_DATA_Cost_NoSCGHG!$B$15:$W$15</c15:sqref>
                        </c15:formulaRef>
                      </c:ext>
                    </c:extLst>
                    <c:numCache>
                      <c:formatCode>#,##0</c:formatCode>
                      <c:ptCount val="22"/>
                      <c:pt idx="0">
                        <c:v>1244861.0695323944</c:v>
                      </c:pt>
                      <c:pt idx="1">
                        <c:v>1314175.9872837067</c:v>
                      </c:pt>
                      <c:pt idx="2">
                        <c:v>1426001.7773971558</c:v>
                      </c:pt>
                      <c:pt idx="3">
                        <c:v>1482584.7516479492</c:v>
                      </c:pt>
                      <c:pt idx="4">
                        <c:v>1486319.5358428955</c:v>
                      </c:pt>
                      <c:pt idx="5">
                        <c:v>1491041.2889099121</c:v>
                      </c:pt>
                      <c:pt idx="6">
                        <c:v>1473939.106303534</c:v>
                      </c:pt>
                      <c:pt idx="7">
                        <c:v>1528057.863882608</c:v>
                      </c:pt>
                      <c:pt idx="8">
                        <c:v>1958571.6195640564</c:v>
                      </c:pt>
                      <c:pt idx="9">
                        <c:v>1937415.099861145</c:v>
                      </c:pt>
                      <c:pt idx="10">
                        <c:v>1852477.9981060028</c:v>
                      </c:pt>
                      <c:pt idx="11">
                        <c:v>1971606.0790328979</c:v>
                      </c:pt>
                      <c:pt idx="12">
                        <c:v>2073869.7694473264</c:v>
                      </c:pt>
                      <c:pt idx="13">
                        <c:v>2212849.0223922729</c:v>
                      </c:pt>
                      <c:pt idx="14">
                        <c:v>2351978.6494293213</c:v>
                      </c:pt>
                      <c:pt idx="15">
                        <c:v>2383957.1215896606</c:v>
                      </c:pt>
                      <c:pt idx="16">
                        <c:v>2551555.3475532532</c:v>
                      </c:pt>
                      <c:pt idx="17">
                        <c:v>2614440.9219589233</c:v>
                      </c:pt>
                      <c:pt idx="18">
                        <c:v>2632694.0481338501</c:v>
                      </c:pt>
                      <c:pt idx="19">
                        <c:v>2689951.4350585938</c:v>
                      </c:pt>
                      <c:pt idx="20">
                        <c:v>2682360.7470550537</c:v>
                      </c:pt>
                      <c:pt idx="21">
                        <c:v>2754187.7396678925</c:v>
                      </c:pt>
                    </c:numCache>
                  </c:numRef>
                </c:val>
                <c:smooth val="0"/>
                <c:extLst xmlns:c15="http://schemas.microsoft.com/office/drawing/2012/chart">
                  <c:ext xmlns:c16="http://schemas.microsoft.com/office/drawing/2014/chart" uri="{C3380CC4-5D6E-409C-BE32-E72D297353CC}">
                    <c16:uniqueId val="{0000000B-C574-4CA2-B5A1-BD512FC2E656}"/>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Fig_DATA_Cost_NoSCGHG!$A$16</c15:sqref>
                        </c15:formulaRef>
                      </c:ext>
                    </c:extLst>
                    <c:strCache>
                      <c:ptCount val="1"/>
                      <c:pt idx="0">
                        <c:v>11 A3 Diversified + DER Solar</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Fig_DATA_Cost_NoSCGHG!$B$16:$W$16</c15:sqref>
                        </c15:formulaRef>
                      </c:ext>
                    </c:extLst>
                    <c:numCache>
                      <c:formatCode>#,##0</c:formatCode>
                      <c:ptCount val="22"/>
                      <c:pt idx="0">
                        <c:v>1242847.9254894257</c:v>
                      </c:pt>
                      <c:pt idx="1">
                        <c:v>1337521.2959690094</c:v>
                      </c:pt>
                      <c:pt idx="2">
                        <c:v>1422618.0516586304</c:v>
                      </c:pt>
                      <c:pt idx="3">
                        <c:v>1454132.7381896973</c:v>
                      </c:pt>
                      <c:pt idx="4">
                        <c:v>1464632.1013565063</c:v>
                      </c:pt>
                      <c:pt idx="5">
                        <c:v>1480332.1149749756</c:v>
                      </c:pt>
                      <c:pt idx="6">
                        <c:v>1459103.9149944666</c:v>
                      </c:pt>
                      <c:pt idx="7">
                        <c:v>1495542.7599641264</c:v>
                      </c:pt>
                      <c:pt idx="8">
                        <c:v>1934244.7266731262</c:v>
                      </c:pt>
                      <c:pt idx="9">
                        <c:v>1921077.6346054077</c:v>
                      </c:pt>
                      <c:pt idx="10">
                        <c:v>1849990.8517913818</c:v>
                      </c:pt>
                      <c:pt idx="11">
                        <c:v>2048388.07421875</c:v>
                      </c:pt>
                      <c:pt idx="12">
                        <c:v>2125951.1084671021</c:v>
                      </c:pt>
                      <c:pt idx="13">
                        <c:v>2321259.3219223022</c:v>
                      </c:pt>
                      <c:pt idx="14">
                        <c:v>2394068.2955169678</c:v>
                      </c:pt>
                      <c:pt idx="15">
                        <c:v>2475656.8255577087</c:v>
                      </c:pt>
                      <c:pt idx="16">
                        <c:v>2570357.7518386841</c:v>
                      </c:pt>
                      <c:pt idx="17">
                        <c:v>2593413.0455589294</c:v>
                      </c:pt>
                      <c:pt idx="18">
                        <c:v>2615583.2519607544</c:v>
                      </c:pt>
                      <c:pt idx="19">
                        <c:v>2700374.1053924561</c:v>
                      </c:pt>
                      <c:pt idx="20">
                        <c:v>2721613.4228534698</c:v>
                      </c:pt>
                      <c:pt idx="21">
                        <c:v>2952309.3595237732</c:v>
                      </c:pt>
                    </c:numCache>
                  </c:numRef>
                </c:val>
                <c:smooth val="0"/>
                <c:extLst xmlns:c15="http://schemas.microsoft.com/office/drawing/2012/chart">
                  <c:ext xmlns:c16="http://schemas.microsoft.com/office/drawing/2014/chart" uri="{C3380CC4-5D6E-409C-BE32-E72D297353CC}">
                    <c16:uniqueId val="{0000000C-C574-4CA2-B5A1-BD512FC2E656}"/>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Fig_DATA_Cost_NoSCGHG!$A$17</c15:sqref>
                        </c15:formulaRef>
                      </c:ext>
                    </c:extLst>
                    <c:strCache>
                      <c:ptCount val="1"/>
                      <c:pt idx="0">
                        <c:v>11 A4 Diversified + DER Batteries</c:v>
                      </c:pt>
                    </c:strCache>
                  </c:strRef>
                </c:tx>
                <c:spPr>
                  <a:ln w="28575" cap="rnd">
                    <a:solidFill>
                      <a:schemeClr val="accent1"/>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Fig_DATA_Cost_NoSCGHG!$B$17:$W$17</c15:sqref>
                        </c15:formulaRef>
                      </c:ext>
                    </c:extLst>
                    <c:numCache>
                      <c:formatCode>#,##0</c:formatCode>
                      <c:ptCount val="22"/>
                      <c:pt idx="0">
                        <c:v>1230308.0962657928</c:v>
                      </c:pt>
                      <c:pt idx="1">
                        <c:v>1327675.6511936188</c:v>
                      </c:pt>
                      <c:pt idx="2">
                        <c:v>1440649.5457382202</c:v>
                      </c:pt>
                      <c:pt idx="3">
                        <c:v>1496941.3389587402</c:v>
                      </c:pt>
                      <c:pt idx="4">
                        <c:v>1510322.2061920166</c:v>
                      </c:pt>
                      <c:pt idx="5">
                        <c:v>1505207.8164367676</c:v>
                      </c:pt>
                      <c:pt idx="6">
                        <c:v>1494335.0917301299</c:v>
                      </c:pt>
                      <c:pt idx="7">
                        <c:v>1550488.8508148193</c:v>
                      </c:pt>
                      <c:pt idx="8">
                        <c:v>1977664.4216499329</c:v>
                      </c:pt>
                      <c:pt idx="9">
                        <c:v>1957701.8767318726</c:v>
                      </c:pt>
                      <c:pt idx="10">
                        <c:v>1862140.1389846802</c:v>
                      </c:pt>
                      <c:pt idx="11">
                        <c:v>1989363.5095214844</c:v>
                      </c:pt>
                      <c:pt idx="12">
                        <c:v>2121073.1776199341</c:v>
                      </c:pt>
                      <c:pt idx="13">
                        <c:v>2277128.2380599976</c:v>
                      </c:pt>
                      <c:pt idx="14">
                        <c:v>2422615.975479126</c:v>
                      </c:pt>
                      <c:pt idx="15">
                        <c:v>2597156.4887161255</c:v>
                      </c:pt>
                      <c:pt idx="16">
                        <c:v>2681746.5934371948</c:v>
                      </c:pt>
                      <c:pt idx="17">
                        <c:v>2715600.6625862122</c:v>
                      </c:pt>
                      <c:pt idx="18">
                        <c:v>2708796.3036727905</c:v>
                      </c:pt>
                      <c:pt idx="19">
                        <c:v>2786320.2563476563</c:v>
                      </c:pt>
                      <c:pt idx="20">
                        <c:v>2759867.5299453735</c:v>
                      </c:pt>
                      <c:pt idx="21">
                        <c:v>2878958.7392158508</c:v>
                      </c:pt>
                    </c:numCache>
                  </c:numRef>
                </c:val>
                <c:smooth val="0"/>
                <c:extLst xmlns:c15="http://schemas.microsoft.com/office/drawing/2012/chart">
                  <c:ext xmlns:c16="http://schemas.microsoft.com/office/drawing/2014/chart" uri="{C3380CC4-5D6E-409C-BE32-E72D297353CC}">
                    <c16:uniqueId val="{0000000D-C574-4CA2-B5A1-BD512FC2E656}"/>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Fig_DATA_Cost_NoSCGHG!$A$18</c15:sqref>
                        </c15:formulaRef>
                      </c:ext>
                    </c:extLst>
                    <c:strCache>
                      <c:ptCount val="1"/>
                      <c:pt idx="0">
                        <c:v>11 A5 Diversified + All DR Programs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Fig_DATA_Cost_NoSCGHG!$B$18:$W$18</c15:sqref>
                        </c15:formulaRef>
                      </c:ext>
                    </c:extLst>
                    <c:numCache>
                      <c:formatCode>#,##0</c:formatCode>
                      <c:ptCount val="22"/>
                      <c:pt idx="0">
                        <c:v>1247278.3979473114</c:v>
                      </c:pt>
                      <c:pt idx="1">
                        <c:v>1310120.3654499054</c:v>
                      </c:pt>
                      <c:pt idx="2">
                        <c:v>1423116.572517395</c:v>
                      </c:pt>
                      <c:pt idx="3">
                        <c:v>1485096.2940368652</c:v>
                      </c:pt>
                      <c:pt idx="4">
                        <c:v>1517757.2498931885</c:v>
                      </c:pt>
                      <c:pt idx="5">
                        <c:v>1527953.3015136719</c:v>
                      </c:pt>
                      <c:pt idx="6">
                        <c:v>1517743.3952049764</c:v>
                      </c:pt>
                      <c:pt idx="7">
                        <c:v>1559153.5713166655</c:v>
                      </c:pt>
                      <c:pt idx="8">
                        <c:v>2002009.4449052813</c:v>
                      </c:pt>
                      <c:pt idx="9">
                        <c:v>1976757.0627975464</c:v>
                      </c:pt>
                      <c:pt idx="10">
                        <c:v>1892332.2820892334</c:v>
                      </c:pt>
                      <c:pt idx="11">
                        <c:v>2034277.742980957</c:v>
                      </c:pt>
                      <c:pt idx="12">
                        <c:v>2166692.0005264282</c:v>
                      </c:pt>
                      <c:pt idx="13">
                        <c:v>2271128.9637680054</c:v>
                      </c:pt>
                      <c:pt idx="14">
                        <c:v>2522625.7213287354</c:v>
                      </c:pt>
                      <c:pt idx="15">
                        <c:v>2546102.7814292908</c:v>
                      </c:pt>
                      <c:pt idx="16">
                        <c:v>2676621.1755752563</c:v>
                      </c:pt>
                      <c:pt idx="17">
                        <c:v>2694986.367275238</c:v>
                      </c:pt>
                      <c:pt idx="18">
                        <c:v>2777417.4855422974</c:v>
                      </c:pt>
                      <c:pt idx="19">
                        <c:v>2813589.8879241943</c:v>
                      </c:pt>
                      <c:pt idx="20">
                        <c:v>2809768.9537982941</c:v>
                      </c:pt>
                      <c:pt idx="21">
                        <c:v>2912234.4429588318</c:v>
                      </c:pt>
                    </c:numCache>
                  </c:numRef>
                </c:val>
                <c:smooth val="0"/>
                <c:extLst xmlns:c15="http://schemas.microsoft.com/office/drawing/2012/chart">
                  <c:ext xmlns:c16="http://schemas.microsoft.com/office/drawing/2014/chart" uri="{C3380CC4-5D6E-409C-BE32-E72D297353CC}">
                    <c16:uniqueId val="{00000000-2C80-403F-AC6E-23A86ABB8492}"/>
                  </c:ext>
                </c:extLst>
              </c15:ser>
            </c15:filteredLineSeries>
            <c15:filteredLineSeries>
              <c15:ser>
                <c:idx val="16"/>
                <c:order val="15"/>
                <c:tx>
                  <c:strRef>
                    <c:extLst xmlns:c15="http://schemas.microsoft.com/office/drawing/2012/chart">
                      <c:ext xmlns:c15="http://schemas.microsoft.com/office/drawing/2012/chart" uri="{02D57815-91ED-43cb-92C2-25804820EDAC}">
                        <c15:formulaRef>
                          <c15:sqref>Fig_DATA_Cost_NoSCGHG!$A$19</c15:sqref>
                        </c15:formulaRef>
                      </c:ext>
                    </c:extLst>
                    <c:strCache>
                      <c:ptCount val="1"/>
                      <c:pt idx="0">
                        <c:v>11 B1 Least Diversified w/o Nuclear</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Fig_DATA_Cost_NoSCGHG!$B$19:$W$19</c15:sqref>
                        </c15:formulaRef>
                      </c:ext>
                    </c:extLst>
                    <c:numCache>
                      <c:formatCode>#,##0</c:formatCode>
                      <c:ptCount val="22"/>
                      <c:pt idx="0">
                        <c:v>1213616.2416820526</c:v>
                      </c:pt>
                      <c:pt idx="1">
                        <c:v>1285701.1357822418</c:v>
                      </c:pt>
                      <c:pt idx="2">
                        <c:v>1298268.9036178589</c:v>
                      </c:pt>
                      <c:pt idx="3">
                        <c:v>1361309.8243103027</c:v>
                      </c:pt>
                      <c:pt idx="4">
                        <c:v>1377564.571182251</c:v>
                      </c:pt>
                      <c:pt idx="5">
                        <c:v>1407768.1138916016</c:v>
                      </c:pt>
                      <c:pt idx="6">
                        <c:v>1377077.5121467095</c:v>
                      </c:pt>
                      <c:pt idx="7">
                        <c:v>1423283.2376950064</c:v>
                      </c:pt>
                      <c:pt idx="8">
                        <c:v>1451081.3026618958</c:v>
                      </c:pt>
                      <c:pt idx="9">
                        <c:v>1490682.5065536499</c:v>
                      </c:pt>
                      <c:pt idx="10">
                        <c:v>1398108.3601760864</c:v>
                      </c:pt>
                      <c:pt idx="11">
                        <c:v>1624489.6690063477</c:v>
                      </c:pt>
                      <c:pt idx="12">
                        <c:v>1733072.8977737427</c:v>
                      </c:pt>
                      <c:pt idx="13">
                        <c:v>1942627.6255722046</c:v>
                      </c:pt>
                      <c:pt idx="14">
                        <c:v>2092933.4634246826</c:v>
                      </c:pt>
                      <c:pt idx="15">
                        <c:v>2169883.0844192505</c:v>
                      </c:pt>
                      <c:pt idx="16">
                        <c:v>2231346.5887680054</c:v>
                      </c:pt>
                      <c:pt idx="17">
                        <c:v>2336129.7400093079</c:v>
                      </c:pt>
                      <c:pt idx="18">
                        <c:v>2397953.7225570679</c:v>
                      </c:pt>
                      <c:pt idx="19">
                        <c:v>2467666.0073242188</c:v>
                      </c:pt>
                      <c:pt idx="20">
                        <c:v>2480531.6515274048</c:v>
                      </c:pt>
                      <c:pt idx="21">
                        <c:v>2591383.3707466125</c:v>
                      </c:pt>
                    </c:numCache>
                  </c:numRef>
                </c:val>
                <c:smooth val="0"/>
                <c:extLst xmlns:c15="http://schemas.microsoft.com/office/drawing/2012/chart">
                  <c:ext xmlns:c16="http://schemas.microsoft.com/office/drawing/2014/chart" uri="{C3380CC4-5D6E-409C-BE32-E72D297353CC}">
                    <c16:uniqueId val="{00000002-2C80-403F-AC6E-23A86ABB8492}"/>
                  </c:ext>
                </c:extLst>
              </c15:ser>
            </c15:filteredLineSeries>
            <c15:filteredLineSeries>
              <c15:ser>
                <c:idx val="19"/>
                <c:order val="17"/>
                <c:tx>
                  <c:strRef>
                    <c:extLst xmlns:c15="http://schemas.microsoft.com/office/drawing/2012/chart">
                      <c:ext xmlns:c15="http://schemas.microsoft.com/office/drawing/2012/chart" uri="{02D57815-91ED-43cb-92C2-25804820EDAC}">
                        <c15:formulaRef>
                          <c15:sqref>Fig_DATA_Cost_NoSCGHG!$A$21</c15:sqref>
                        </c15:formulaRef>
                      </c:ext>
                    </c:extLst>
                    <c:strCache>
                      <c:ptCount val="1"/>
                      <c:pt idx="0">
                        <c:v>13 High Carbon Price</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Fig_DATA_Cost_NoSCGHG!$B$21:$W$21</c15:sqref>
                        </c15:formulaRef>
                      </c:ext>
                    </c:extLst>
                    <c:numCache>
                      <c:formatCode>#,##0</c:formatCode>
                      <c:ptCount val="22"/>
                      <c:pt idx="0">
                        <c:v>1284454.2222118378</c:v>
                      </c:pt>
                      <c:pt idx="1">
                        <c:v>1341297.4243869781</c:v>
                      </c:pt>
                      <c:pt idx="2">
                        <c:v>1265888.5249557495</c:v>
                      </c:pt>
                      <c:pt idx="3">
                        <c:v>1357289.1771850586</c:v>
                      </c:pt>
                      <c:pt idx="4">
                        <c:v>1365890.8802032471</c:v>
                      </c:pt>
                      <c:pt idx="5">
                        <c:v>1373191.8025512695</c:v>
                      </c:pt>
                      <c:pt idx="6">
                        <c:v>1363818.6444243034</c:v>
                      </c:pt>
                      <c:pt idx="7">
                        <c:v>1416251.208366394</c:v>
                      </c:pt>
                      <c:pt idx="8">
                        <c:v>1441475.4938836098</c:v>
                      </c:pt>
                      <c:pt idx="9">
                        <c:v>1473348.5863265991</c:v>
                      </c:pt>
                      <c:pt idx="10">
                        <c:v>1424491.0305328369</c:v>
                      </c:pt>
                      <c:pt idx="11">
                        <c:v>1623208.7404785156</c:v>
                      </c:pt>
                      <c:pt idx="12">
                        <c:v>1674551.9195327759</c:v>
                      </c:pt>
                      <c:pt idx="13">
                        <c:v>1888035.455406189</c:v>
                      </c:pt>
                      <c:pt idx="14">
                        <c:v>2005413.175003052</c:v>
                      </c:pt>
                      <c:pt idx="15">
                        <c:v>2076871.1091270449</c:v>
                      </c:pt>
                      <c:pt idx="16">
                        <c:v>2263254.3234329224</c:v>
                      </c:pt>
                      <c:pt idx="17">
                        <c:v>2379723.9188499451</c:v>
                      </c:pt>
                      <c:pt idx="18">
                        <c:v>2427044.1516189575</c:v>
                      </c:pt>
                      <c:pt idx="19">
                        <c:v>2524957.9274749756</c:v>
                      </c:pt>
                      <c:pt idx="20">
                        <c:v>2565054.4849262238</c:v>
                      </c:pt>
                      <c:pt idx="21">
                        <c:v>2715994.089138031</c:v>
                      </c:pt>
                    </c:numCache>
                  </c:numRef>
                </c:val>
                <c:smooth val="0"/>
                <c:extLst xmlns:c15="http://schemas.microsoft.com/office/drawing/2012/chart">
                  <c:ext xmlns:c16="http://schemas.microsoft.com/office/drawing/2014/chart" uri="{C3380CC4-5D6E-409C-BE32-E72D297353CC}">
                    <c16:uniqueId val="{0000001A-43D6-405F-A49E-DF26ABDE7699}"/>
                  </c:ext>
                </c:extLst>
              </c15:ser>
            </c15:filteredLineSeries>
            <c15:filteredLineSeries>
              <c15:ser>
                <c:idx val="20"/>
                <c:order val="18"/>
                <c:tx>
                  <c:strRef>
                    <c:extLst xmlns:c15="http://schemas.microsoft.com/office/drawing/2012/chart">
                      <c:ext xmlns:c15="http://schemas.microsoft.com/office/drawing/2012/chart" uri="{02D57815-91ED-43cb-92C2-25804820EDAC}">
                        <c15:formulaRef>
                          <c15:sqref>Fig_DATA_Cost_NoSCGHG!$A$22</c15:sqref>
                        </c15:formulaRef>
                      </c:ext>
                    </c:extLst>
                    <c:strCache>
                      <c:ptCount val="1"/>
                      <c:pt idx="0">
                        <c:v>14 No H2 Fuel</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Fig_DATA_Cost_NoSCGHG!$B$22:$W$22</c15:sqref>
                        </c15:formulaRef>
                      </c:ext>
                    </c:extLst>
                    <c:numCache>
                      <c:formatCode>#,##0</c:formatCode>
                      <c:ptCount val="22"/>
                      <c:pt idx="0">
                        <c:v>1174458.4054698944</c:v>
                      </c:pt>
                      <c:pt idx="1">
                        <c:v>1282434.1460208893</c:v>
                      </c:pt>
                      <c:pt idx="2">
                        <c:v>1243979.826713562</c:v>
                      </c:pt>
                      <c:pt idx="3">
                        <c:v>1328665.4132385254</c:v>
                      </c:pt>
                      <c:pt idx="4">
                        <c:v>1429821.4471893311</c:v>
                      </c:pt>
                      <c:pt idx="5">
                        <c:v>1445234.320892334</c:v>
                      </c:pt>
                      <c:pt idx="6">
                        <c:v>1540901.1214024613</c:v>
                      </c:pt>
                      <c:pt idx="7">
                        <c:v>1572529.2140599298</c:v>
                      </c:pt>
                      <c:pt idx="8">
                        <c:v>1594120.646657537</c:v>
                      </c:pt>
                      <c:pt idx="9">
                        <c:v>1654676.951307358</c:v>
                      </c:pt>
                      <c:pt idx="10">
                        <c:v>1627256.5392262023</c:v>
                      </c:pt>
                      <c:pt idx="11">
                        <c:v>1812121.1938216465</c:v>
                      </c:pt>
                      <c:pt idx="12">
                        <c:v>1934205.8145574031</c:v>
                      </c:pt>
                      <c:pt idx="13">
                        <c:v>2123845.4095408143</c:v>
                      </c:pt>
                      <c:pt idx="14">
                        <c:v>2177658.4372490165</c:v>
                      </c:pt>
                      <c:pt idx="15">
                        <c:v>2362825.2064450062</c:v>
                      </c:pt>
                      <c:pt idx="16">
                        <c:v>2572663.7751735388</c:v>
                      </c:pt>
                      <c:pt idx="17">
                        <c:v>2753881.4386580815</c:v>
                      </c:pt>
                      <c:pt idx="18">
                        <c:v>2806582.7250918788</c:v>
                      </c:pt>
                      <c:pt idx="19">
                        <c:v>2968568.9404152804</c:v>
                      </c:pt>
                      <c:pt idx="20">
                        <c:v>3051864.0881983885</c:v>
                      </c:pt>
                      <c:pt idx="21">
                        <c:v>3245292.5195503235</c:v>
                      </c:pt>
                    </c:numCache>
                  </c:numRef>
                </c:val>
                <c:smooth val="0"/>
                <c:extLst xmlns:c15="http://schemas.microsoft.com/office/drawing/2012/chart">
                  <c:ext xmlns:c16="http://schemas.microsoft.com/office/drawing/2014/chart" uri="{C3380CC4-5D6E-409C-BE32-E72D297353CC}">
                    <c16:uniqueId val="{0000001B-43D6-405F-A49E-DF26ABDE7699}"/>
                  </c:ext>
                </c:extLst>
              </c15:ser>
            </c15:filteredLineSeries>
            <c15:filteredLineSeries>
              <c15:ser>
                <c:idx val="21"/>
                <c:order val="19"/>
                <c:tx>
                  <c:strRef>
                    <c:extLst xmlns:c15="http://schemas.microsoft.com/office/drawing/2012/chart">
                      <c:ext xmlns:c15="http://schemas.microsoft.com/office/drawing/2012/chart" uri="{02D57815-91ED-43cb-92C2-25804820EDAC}">
                        <c15:formulaRef>
                          <c15:sqref>Fig_DATA_Cost_NoSCGHG!$A$23</c15:sqref>
                        </c15:formulaRef>
                      </c:ext>
                    </c:extLst>
                    <c:strCache>
                      <c:ptCount val="1"/>
                      <c:pt idx="0">
                        <c:v>15 SCGHG in Dispatch</c:v>
                      </c:pt>
                    </c:strCache>
                  </c:strRef>
                </c:tx>
                <c:spPr>
                  <a:ln w="28575" cap="rnd">
                    <a:solidFill>
                      <a:schemeClr val="bg1">
                        <a:lumMod val="75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Fig_DATA_Cost_NoSCGHG!$B$3:$W$3</c15:sqref>
                        </c15:formulaRef>
                      </c:ext>
                    </c:extLst>
                    <c:numCache>
                      <c:formatCode>General</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Fig_DATA_Cost_NoSCGHG!$B$23:$W$23</c15:sqref>
                        </c15:formulaRef>
                      </c:ext>
                    </c:extLst>
                    <c:numCache>
                      <c:formatCode>#,##0</c:formatCode>
                      <c:ptCount val="22"/>
                      <c:pt idx="0">
                        <c:v>1288104.5854930878</c:v>
                      </c:pt>
                      <c:pt idx="1">
                        <c:v>1380343.0595188141</c:v>
                      </c:pt>
                      <c:pt idx="2">
                        <c:v>1257291.6393661499</c:v>
                      </c:pt>
                      <c:pt idx="3">
                        <c:v>1340678.9291687012</c:v>
                      </c:pt>
                      <c:pt idx="4">
                        <c:v>1364948.8052825928</c:v>
                      </c:pt>
                      <c:pt idx="5">
                        <c:v>1370346.0594177246</c:v>
                      </c:pt>
                      <c:pt idx="6">
                        <c:v>1338641.5923233032</c:v>
                      </c:pt>
                      <c:pt idx="7">
                        <c:v>1352727.94090271</c:v>
                      </c:pt>
                      <c:pt idx="8">
                        <c:v>1406817.5175409317</c:v>
                      </c:pt>
                      <c:pt idx="9">
                        <c:v>1394985.9927062988</c:v>
                      </c:pt>
                      <c:pt idx="10">
                        <c:v>1361115.6173688173</c:v>
                      </c:pt>
                      <c:pt idx="11">
                        <c:v>1663846.1347045898</c:v>
                      </c:pt>
                      <c:pt idx="12">
                        <c:v>1911892.3223342896</c:v>
                      </c:pt>
                      <c:pt idx="13">
                        <c:v>2106178.1415939331</c:v>
                      </c:pt>
                      <c:pt idx="14">
                        <c:v>2235558.3123931885</c:v>
                      </c:pt>
                      <c:pt idx="15">
                        <c:v>2210331.6715164185</c:v>
                      </c:pt>
                      <c:pt idx="16">
                        <c:v>2383309.0190658569</c:v>
                      </c:pt>
                      <c:pt idx="17">
                        <c:v>2376101.6823310852</c:v>
                      </c:pt>
                      <c:pt idx="18">
                        <c:v>2405704.5691146851</c:v>
                      </c:pt>
                      <c:pt idx="19">
                        <c:v>2519857.8734741211</c:v>
                      </c:pt>
                      <c:pt idx="20">
                        <c:v>2597794.146156311</c:v>
                      </c:pt>
                      <c:pt idx="21">
                        <c:v>2631598.8221626282</c:v>
                      </c:pt>
                    </c:numCache>
                  </c:numRef>
                </c:val>
                <c:smooth val="0"/>
                <c:extLst xmlns:c15="http://schemas.microsoft.com/office/drawing/2012/chart">
                  <c:ext xmlns:c16="http://schemas.microsoft.com/office/drawing/2014/chart" uri="{C3380CC4-5D6E-409C-BE32-E72D297353CC}">
                    <c16:uniqueId val="{0000001C-43D6-405F-A49E-DF26ABDE7699}"/>
                  </c:ext>
                </c:extLst>
              </c15:ser>
            </c15:filteredLineSeries>
          </c:ext>
        </c:extLst>
      </c:lineChart>
      <c:catAx>
        <c:axId val="1140690568"/>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Year</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0691552"/>
        <c:crosses val="autoZero"/>
        <c:auto val="1"/>
        <c:lblAlgn val="ctr"/>
        <c:lblOffset val="100"/>
        <c:noMultiLvlLbl val="0"/>
      </c:catAx>
      <c:valAx>
        <c:axId val="1140691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Annual Portfolio Costs, No </a:t>
                </a:r>
                <a:r>
                  <a:rPr lang="en-US" sz="1400" b="0" i="0" u="none" strike="noStrike" baseline="0">
                    <a:effectLst/>
                  </a:rPr>
                  <a:t>SCGHG Costs</a:t>
                </a:r>
                <a:r>
                  <a:rPr lang="en-US" sz="1400"/>
                  <a:t> ($000)</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140690568"/>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Figure Template: Portfolio Resource Additions</a:t>
            </a:r>
            <a:r>
              <a:rPr lang="en-US" baseline="0">
                <a:solidFill>
                  <a:sysClr val="windowText" lastClr="000000"/>
                </a:solidFill>
                <a:latin typeface="Arial" panose="020B0604020202020204" pitchFamily="34" charset="0"/>
                <a:cs typeface="Arial" panose="020B0604020202020204" pitchFamily="34" charset="0"/>
              </a:rPr>
              <a:t>, Near and Long-Term</a:t>
            </a:r>
            <a:endParaRPr lang="en-US">
              <a:solidFill>
                <a:sysClr val="windowText" lastClr="00000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624536121538749E-2"/>
          <c:y val="2.2509035197114079E-2"/>
          <c:w val="0.89448505885005447"/>
          <c:h val="0.8284705079006448"/>
        </c:manualLayout>
      </c:layout>
      <c:barChart>
        <c:barDir val="col"/>
        <c:grouping val="stacked"/>
        <c:varyColors val="0"/>
        <c:ser>
          <c:idx val="1"/>
          <c:order val="1"/>
          <c:tx>
            <c:strRef>
              <c:f>Fig_DATA_Builds!$D$4</c:f>
              <c:strCache>
                <c:ptCount val="1"/>
                <c:pt idx="0">
                  <c:v>Conservation</c:v>
                </c:pt>
              </c:strCache>
            </c:strRef>
          </c:tx>
          <c:spPr>
            <a:solidFill>
              <a:schemeClr val="accent5">
                <a:lumMod val="60000"/>
                <a:lumOff val="40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Fig_DATA_Builds!$D$5:$D$64</c15:sqref>
                  </c15:fullRef>
                </c:ext>
              </c:extLst>
              <c:f>(Fig_DATA_Builds!$D$5,Fig_DATA_Builds!$D$21,Fig_DATA_Builds!$D$25,Fig_DATA_Builds!$D$41,Fig_DATA_Builds!$D$45,Fig_DATA_Builds!$D$61)</c:f>
              <c:numCache>
                <c:formatCode>0</c:formatCode>
                <c:ptCount val="6"/>
                <c:pt idx="0">
                  <c:v>50.543332800000002</c:v>
                </c:pt>
                <c:pt idx="1">
                  <c:v>65.310597000000001</c:v>
                </c:pt>
                <c:pt idx="2">
                  <c:v>225.93131700000001</c:v>
                </c:pt>
                <c:pt idx="3">
                  <c:v>281.69466999999997</c:v>
                </c:pt>
                <c:pt idx="4">
                  <c:v>695.07371999999998</c:v>
                </c:pt>
                <c:pt idx="5">
                  <c:v>818.32495699999993</c:v>
                </c:pt>
              </c:numCache>
            </c:numRef>
          </c:val>
          <c:extLst>
            <c:ext xmlns:c16="http://schemas.microsoft.com/office/drawing/2014/chart" uri="{C3380CC4-5D6E-409C-BE32-E72D297353CC}">
              <c16:uniqueId val="{00000000-108D-40FA-B56B-225CB6BB8070}"/>
            </c:ext>
          </c:extLst>
        </c:ser>
        <c:ser>
          <c:idx val="5"/>
          <c:order val="2"/>
          <c:tx>
            <c:strRef>
              <c:f>Fig_DATA_Builds!$E$4</c:f>
              <c:strCache>
                <c:ptCount val="1"/>
                <c:pt idx="0">
                  <c:v>Demand Response</c:v>
                </c:pt>
              </c:strCache>
            </c:strRef>
          </c:tx>
          <c:spPr>
            <a:solidFill>
              <a:schemeClr val="accent6">
                <a:lumMod val="75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Fig_DATA_Builds!$E$5:$E$64</c15:sqref>
                  </c15:fullRef>
                </c:ext>
              </c:extLst>
              <c:f>(Fig_DATA_Builds!$E$5,Fig_DATA_Builds!$E$21,Fig_DATA_Builds!$E$25,Fig_DATA_Builds!$E$41,Fig_DATA_Builds!$E$45,Fig_DATA_Builds!$E$61)</c:f>
              <c:numCache>
                <c:formatCode>0</c:formatCode>
                <c:ptCount val="6"/>
                <c:pt idx="0">
                  <c:v>133.17999982833862</c:v>
                </c:pt>
                <c:pt idx="1">
                  <c:v>135.93999975919724</c:v>
                </c:pt>
                <c:pt idx="2">
                  <c:v>327.14000058174133</c:v>
                </c:pt>
                <c:pt idx="3">
                  <c:v>336.48000049591064</c:v>
                </c:pt>
                <c:pt idx="4">
                  <c:v>404.92999994754791</c:v>
                </c:pt>
                <c:pt idx="5">
                  <c:v>446.23999869823456</c:v>
                </c:pt>
              </c:numCache>
            </c:numRef>
          </c:val>
          <c:extLst>
            <c:ext xmlns:c16="http://schemas.microsoft.com/office/drawing/2014/chart" uri="{C3380CC4-5D6E-409C-BE32-E72D297353CC}">
              <c16:uniqueId val="{00000001-108D-40FA-B56B-225CB6BB8070}"/>
            </c:ext>
          </c:extLst>
        </c:ser>
        <c:ser>
          <c:idx val="6"/>
          <c:order val="3"/>
          <c:tx>
            <c:strRef>
              <c:f>Fig_DATA_Builds!$F$4</c:f>
              <c:strCache>
                <c:ptCount val="1"/>
                <c:pt idx="0">
                  <c:v>DER Solar</c:v>
                </c:pt>
              </c:strCache>
            </c:strRef>
          </c:tx>
          <c:spPr>
            <a:pattFill prst="dkUpDiag">
              <a:fgClr>
                <a:schemeClr val="accent6">
                  <a:lumMod val="75000"/>
                </a:schemeClr>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Fig_DATA_Builds!$F$5:$F$64</c15:sqref>
                  </c15:fullRef>
                </c:ext>
              </c:extLst>
              <c:f>(Fig_DATA_Builds!$F$5,Fig_DATA_Builds!$F$21,Fig_DATA_Builds!$F$25,Fig_DATA_Builds!$F$41,Fig_DATA_Builds!$F$45,Fig_DATA_Builds!$F$61)</c:f>
              <c:numCache>
                <c:formatCode>0</c:formatCode>
                <c:ptCount val="6"/>
                <c:pt idx="0">
                  <c:v>142.32639695669599</c:v>
                </c:pt>
                <c:pt idx="1">
                  <c:v>172.32639695669599</c:v>
                </c:pt>
                <c:pt idx="2">
                  <c:v>372.2645082644695</c:v>
                </c:pt>
                <c:pt idx="3">
                  <c:v>552.26450826446944</c:v>
                </c:pt>
                <c:pt idx="4">
                  <c:v>1494.3803197030149</c:v>
                </c:pt>
                <c:pt idx="5">
                  <c:v>2124.3803197030147</c:v>
                </c:pt>
              </c:numCache>
            </c:numRef>
          </c:val>
          <c:extLst>
            <c:ext xmlns:c16="http://schemas.microsoft.com/office/drawing/2014/chart" uri="{C3380CC4-5D6E-409C-BE32-E72D297353CC}">
              <c16:uniqueId val="{00000002-108D-40FA-B56B-225CB6BB8070}"/>
            </c:ext>
          </c:extLst>
        </c:ser>
        <c:ser>
          <c:idx val="7"/>
          <c:order val="4"/>
          <c:tx>
            <c:strRef>
              <c:f>Fig_DATA_Builds!$G$4</c:f>
              <c:strCache>
                <c:ptCount val="1"/>
                <c:pt idx="0">
                  <c:v>DER Storage</c:v>
                </c:pt>
              </c:strCache>
            </c:strRef>
          </c:tx>
          <c:spPr>
            <a:pattFill prst="wdUpDiag">
              <a:fgClr>
                <a:schemeClr val="accent6">
                  <a:lumMod val="75000"/>
                </a:schemeClr>
              </a:fgClr>
              <a:bgClr>
                <a:schemeClr val="bg1"/>
              </a:bgClr>
            </a:patt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Fig_DATA_Builds!$G$5:$G$64</c15:sqref>
                  </c15:fullRef>
                </c:ext>
              </c:extLst>
              <c:f>(Fig_DATA_Builds!$G$5,Fig_DATA_Builds!$G$21,Fig_DATA_Builds!$G$25,Fig_DATA_Builds!$G$41,Fig_DATA_Builds!$G$45,Fig_DATA_Builds!$G$61)</c:f>
              <c:numCache>
                <c:formatCode>0</c:formatCode>
                <c:ptCount val="6"/>
                <c:pt idx="0">
                  <c:v>39.880000114440918</c:v>
                </c:pt>
                <c:pt idx="1">
                  <c:v>39.880000114440918</c:v>
                </c:pt>
                <c:pt idx="2">
                  <c:v>62.219999313354506</c:v>
                </c:pt>
                <c:pt idx="3">
                  <c:v>187.21999931335449</c:v>
                </c:pt>
                <c:pt idx="4">
                  <c:v>117.19999885559082</c:v>
                </c:pt>
                <c:pt idx="5">
                  <c:v>267.19999885559082</c:v>
                </c:pt>
              </c:numCache>
            </c:numRef>
          </c:val>
          <c:extLst>
            <c:ext xmlns:c16="http://schemas.microsoft.com/office/drawing/2014/chart" uri="{C3380CC4-5D6E-409C-BE32-E72D297353CC}">
              <c16:uniqueId val="{00000003-108D-40FA-B56B-225CB6BB8070}"/>
            </c:ext>
          </c:extLst>
        </c:ser>
        <c:ser>
          <c:idx val="8"/>
          <c:order val="5"/>
          <c:tx>
            <c:strRef>
              <c:f>Fig_DATA_Builds!$I$4</c:f>
              <c:strCache>
                <c:ptCount val="1"/>
                <c:pt idx="0">
                  <c:v>CETA Qualifying Peaking Capacity</c:v>
                </c:pt>
              </c:strCache>
            </c:strRef>
          </c:tx>
          <c:spPr>
            <a:solidFill>
              <a:schemeClr val="accent5"/>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Fig_DATA_Builds!$I$5:$I$64</c15:sqref>
                  </c15:fullRef>
                </c:ext>
              </c:extLst>
              <c:f>(Fig_DATA_Builds!$I$5,Fig_DATA_Builds!$I$21,Fig_DATA_Builds!$I$25,Fig_DATA_Builds!$I$41,Fig_DATA_Builds!$I$45,Fig_DATA_Builds!$I$61)</c:f>
              <c:numCache>
                <c:formatCode>0</c:formatCode>
                <c:ptCount val="6"/>
                <c:pt idx="0">
                  <c:v>711</c:v>
                </c:pt>
                <c:pt idx="1">
                  <c:v>237</c:v>
                </c:pt>
                <c:pt idx="2">
                  <c:v>839.09999465942383</c:v>
                </c:pt>
                <c:pt idx="3">
                  <c:v>711</c:v>
                </c:pt>
                <c:pt idx="4">
                  <c:v>1787.9999847412109</c:v>
                </c:pt>
                <c:pt idx="5">
                  <c:v>1588.4999732971191</c:v>
                </c:pt>
              </c:numCache>
            </c:numRef>
          </c:val>
          <c:extLst>
            <c:ext xmlns:c16="http://schemas.microsoft.com/office/drawing/2014/chart" uri="{C3380CC4-5D6E-409C-BE32-E72D297353CC}">
              <c16:uniqueId val="{00000004-108D-40FA-B56B-225CB6BB8070}"/>
            </c:ext>
          </c:extLst>
        </c:ser>
        <c:ser>
          <c:idx val="10"/>
          <c:order val="6"/>
          <c:tx>
            <c:strRef>
              <c:f>Fig_DATA_Builds!$J$4</c:f>
              <c:strCache>
                <c:ptCount val="1"/>
                <c:pt idx="0">
                  <c:v>Wind</c:v>
                </c:pt>
              </c:strCache>
            </c:strRef>
          </c:tx>
          <c:spPr>
            <a:solidFill>
              <a:schemeClr val="accent2"/>
            </a:solid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Fig_DATA_Builds!$J$5:$J$64</c15:sqref>
                  </c15:fullRef>
                </c:ext>
              </c:extLst>
              <c:f>(Fig_DATA_Builds!$J$5,Fig_DATA_Builds!$J$21,Fig_DATA_Builds!$J$25,Fig_DATA_Builds!$J$41,Fig_DATA_Builds!$J$45,Fig_DATA_Builds!$J$61)</c:f>
              <c:numCache>
                <c:formatCode>0</c:formatCode>
                <c:ptCount val="6"/>
                <c:pt idx="0">
                  <c:v>600</c:v>
                </c:pt>
                <c:pt idx="1">
                  <c:v>600</c:v>
                </c:pt>
                <c:pt idx="2">
                  <c:v>1400</c:v>
                </c:pt>
                <c:pt idx="3">
                  <c:v>1400</c:v>
                </c:pt>
                <c:pt idx="4">
                  <c:v>4050</c:v>
                </c:pt>
                <c:pt idx="5">
                  <c:v>3650</c:v>
                </c:pt>
              </c:numCache>
            </c:numRef>
          </c:val>
          <c:extLst>
            <c:ext xmlns:c16="http://schemas.microsoft.com/office/drawing/2014/chart" uri="{C3380CC4-5D6E-409C-BE32-E72D297353CC}">
              <c16:uniqueId val="{00000006-108D-40FA-B56B-225CB6BB8070}"/>
            </c:ext>
          </c:extLst>
        </c:ser>
        <c:ser>
          <c:idx val="11"/>
          <c:order val="7"/>
          <c:tx>
            <c:strRef>
              <c:f>Fig_DATA_Builds!$K$4</c:f>
              <c:strCache>
                <c:ptCount val="1"/>
                <c:pt idx="0">
                  <c:v>Solar</c:v>
                </c:pt>
              </c:strCache>
            </c:strRef>
          </c:tx>
          <c:spPr>
            <a:solidFill>
              <a:srgbClr val="FFC000"/>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Fig_DATA_Builds!$K$5:$K$64</c15:sqref>
                  </c15:fullRef>
                </c:ext>
              </c:extLst>
              <c:f>(Fig_DATA_Builds!$K$5,Fig_DATA_Builds!$K$21,Fig_DATA_Builds!$K$25,Fig_DATA_Builds!$K$41,Fig_DATA_Builds!$K$45,Fig_DATA_Builds!$K$61)</c:f>
              <c:numCache>
                <c:formatCode>0</c:formatCode>
                <c:ptCount val="6"/>
                <c:pt idx="0">
                  <c:v>0</c:v>
                </c:pt>
                <c:pt idx="1">
                  <c:v>99.949996948242188</c:v>
                </c:pt>
                <c:pt idx="2">
                  <c:v>1099.5499954223633</c:v>
                </c:pt>
                <c:pt idx="3">
                  <c:v>699.29998779296875</c:v>
                </c:pt>
                <c:pt idx="4">
                  <c:v>2389.3499908447266</c:v>
                </c:pt>
                <c:pt idx="5">
                  <c:v>2288.7099761962891</c:v>
                </c:pt>
              </c:numCache>
            </c:numRef>
          </c:val>
          <c:extLst>
            <c:ext xmlns:c16="http://schemas.microsoft.com/office/drawing/2014/chart" uri="{C3380CC4-5D6E-409C-BE32-E72D297353CC}">
              <c16:uniqueId val="{00000007-108D-40FA-B56B-225CB6BB8070}"/>
            </c:ext>
          </c:extLst>
        </c:ser>
        <c:ser>
          <c:idx val="12"/>
          <c:order val="8"/>
          <c:tx>
            <c:strRef>
              <c:f>Fig_DATA_Builds!$L$4</c:f>
              <c:strCache>
                <c:ptCount val="1"/>
                <c:pt idx="0">
                  <c:v>Green Direct</c:v>
                </c:pt>
              </c:strCache>
            </c:strRef>
          </c:tx>
          <c:spPr>
            <a:pattFill prst="wdUpDiag">
              <a:fgClr>
                <a:schemeClr val="accent2"/>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Fig_DATA_Builds!$L$5:$L$64</c15:sqref>
                  </c15:fullRef>
                </c:ext>
              </c:extLst>
              <c:f>(Fig_DATA_Builds!$L$5,Fig_DATA_Builds!$L$21,Fig_DATA_Builds!$L$25,Fig_DATA_Builds!$L$41,Fig_DATA_Builds!$L$45,Fig_DATA_Builds!$L$61)</c:f>
              <c:numCache>
                <c:formatCode>0</c:formatCode>
                <c:ptCount val="6"/>
                <c:pt idx="0">
                  <c:v>0</c:v>
                </c:pt>
                <c:pt idx="1">
                  <c:v>0</c:v>
                </c:pt>
                <c:pt idx="2">
                  <c:v>100</c:v>
                </c:pt>
                <c:pt idx="3">
                  <c:v>100</c:v>
                </c:pt>
                <c:pt idx="4">
                  <c:v>100</c:v>
                </c:pt>
                <c:pt idx="5">
                  <c:v>100</c:v>
                </c:pt>
              </c:numCache>
            </c:numRef>
          </c:val>
          <c:extLst>
            <c:ext xmlns:c16="http://schemas.microsoft.com/office/drawing/2014/chart" uri="{C3380CC4-5D6E-409C-BE32-E72D297353CC}">
              <c16:uniqueId val="{00000008-108D-40FA-B56B-225CB6BB8070}"/>
            </c:ext>
          </c:extLst>
        </c:ser>
        <c:ser>
          <c:idx val="13"/>
          <c:order val="9"/>
          <c:tx>
            <c:strRef>
              <c:f>Fig_DATA_Builds!$M$4</c:f>
              <c:strCache>
                <c:ptCount val="1"/>
                <c:pt idx="0">
                  <c:v>Hybrid (Generation + Storage)</c:v>
                </c:pt>
              </c:strCache>
            </c:strRef>
          </c:tx>
          <c:spPr>
            <a:solidFill>
              <a:srgbClr val="8A889A"/>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Fig_DATA_Builds!$M$5:$M$64</c15:sqref>
                  </c15:fullRef>
                </c:ext>
              </c:extLst>
              <c:f>(Fig_DATA_Builds!$M$5,Fig_DATA_Builds!$M$21,Fig_DATA_Builds!$M$25,Fig_DATA_Builds!$M$41,Fig_DATA_Builds!$M$45,Fig_DATA_Builds!$M$61)</c:f>
              <c:numCache>
                <c:formatCode>0</c:formatCode>
                <c:ptCount val="6"/>
                <c:pt idx="0">
                  <c:v>250</c:v>
                </c:pt>
                <c:pt idx="1">
                  <c:v>299.94999694824219</c:v>
                </c:pt>
                <c:pt idx="2">
                  <c:v>1549.6500015258789</c:v>
                </c:pt>
                <c:pt idx="3">
                  <c:v>1449.3999938964844</c:v>
                </c:pt>
                <c:pt idx="4">
                  <c:v>1548.1500015258789</c:v>
                </c:pt>
                <c:pt idx="5">
                  <c:v>1746.4099960327148</c:v>
                </c:pt>
              </c:numCache>
            </c:numRef>
          </c:val>
          <c:extLst>
            <c:ext xmlns:c16="http://schemas.microsoft.com/office/drawing/2014/chart" uri="{C3380CC4-5D6E-409C-BE32-E72D297353CC}">
              <c16:uniqueId val="{00000009-108D-40FA-B56B-225CB6BB8070}"/>
            </c:ext>
          </c:extLst>
        </c:ser>
        <c:ser>
          <c:idx val="2"/>
          <c:order val="11"/>
          <c:tx>
            <c:strRef>
              <c:f>Fig_DATA_Builds!$O$4</c:f>
              <c:strCache>
                <c:ptCount val="1"/>
                <c:pt idx="0">
                  <c:v>Advanced Nuclear (SMRs)</c:v>
                </c:pt>
              </c:strCache>
            </c:strRef>
          </c:tx>
          <c:spPr>
            <a:solidFill>
              <a:schemeClr val="accent4"/>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Fig_DATA_Builds!$O$5:$O$64</c15:sqref>
                  </c15:fullRef>
                </c:ext>
              </c:extLst>
              <c:f>(Fig_DATA_Builds!$O$5,Fig_DATA_Builds!$O$21,Fig_DATA_Builds!$O$25,Fig_DATA_Builds!$O$41,Fig_DATA_Builds!$O$45,Fig_DATA_Builds!$O$61)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108D-40FA-B56B-225CB6BB8070}"/>
            </c:ext>
          </c:extLst>
        </c:ser>
        <c:ser>
          <c:idx val="3"/>
          <c:order val="12"/>
          <c:tx>
            <c:strRef>
              <c:f>Fig_DATA_Builds!$P$4</c:f>
              <c:strCache>
                <c:ptCount val="1"/>
                <c:pt idx="0">
                  <c:v>Standalone Storage</c:v>
                </c:pt>
              </c:strCache>
            </c:strRef>
          </c:tx>
          <c:spPr>
            <a:solidFill>
              <a:schemeClr val="accent1"/>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Fig_DATA_Builds!$P$5:$P$64</c15:sqref>
                  </c15:fullRef>
                </c:ext>
              </c:extLst>
              <c:f>(Fig_DATA_Builds!$P$5,Fig_DATA_Builds!$P$21,Fig_DATA_Builds!$P$25,Fig_DATA_Builds!$P$41,Fig_DATA_Builds!$P$45,Fig_DATA_Builds!$P$61)</c:f>
              <c:numCache>
                <c:formatCode>0</c:formatCode>
                <c:ptCount val="6"/>
                <c:pt idx="0">
                  <c:v>200</c:v>
                </c:pt>
                <c:pt idx="1">
                  <c:v>100</c:v>
                </c:pt>
                <c:pt idx="2">
                  <c:v>1000</c:v>
                </c:pt>
                <c:pt idx="3">
                  <c:v>1000</c:v>
                </c:pt>
                <c:pt idx="4">
                  <c:v>1700</c:v>
                </c:pt>
                <c:pt idx="5">
                  <c:v>1800</c:v>
                </c:pt>
              </c:numCache>
            </c:numRef>
          </c:val>
          <c:extLst>
            <c:ext xmlns:c16="http://schemas.microsoft.com/office/drawing/2014/chart" uri="{C3380CC4-5D6E-409C-BE32-E72D297353CC}">
              <c16:uniqueId val="{0000000C-108D-40FA-B56B-225CB6BB8070}"/>
            </c:ext>
          </c:extLst>
        </c:ser>
        <c:ser>
          <c:idx val="4"/>
          <c:order val="13"/>
          <c:tx>
            <c:strRef>
              <c:f>Fig_DATA_Builds!$H$4</c:f>
              <c:strCache>
                <c:ptCount val="1"/>
                <c:pt idx="0">
                  <c:v>Natural Gas Peaking Capacity</c:v>
                </c:pt>
              </c:strCache>
            </c:strRef>
          </c:tx>
          <c:spPr>
            <a:pattFill prst="dkVert">
              <a:fgClr>
                <a:schemeClr val="accent5"/>
              </a:fgClr>
              <a:bgClr>
                <a:schemeClr val="bg1"/>
              </a:bgClr>
            </a:patt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(Fig_DATA_Builds!$C$5,Fig_DATA_Builds!$C$21,Fig_DATA_Builds!$C$25,Fig_DATA_Builds!$C$41,Fig_DATA_Builds!$C$45,Fig_DATA_Builds!$C$61)</c:f>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Fig_DATA_Builds!$H$5:$H$64</c15:sqref>
                  </c15:fullRef>
                </c:ext>
              </c:extLst>
              <c:f>(Fig_DATA_Builds!$H$5,Fig_DATA_Builds!$H$21,Fig_DATA_Builds!$H$25,Fig_DATA_Builds!$H$41,Fig_DATA_Builds!$H$45,Fig_DATA_Builds!$H$61)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F88-4E97-851C-432DCD7A06D3}"/>
            </c:ext>
          </c:extLst>
        </c:ser>
        <c:dLbls>
          <c:showLegendKey val="0"/>
          <c:showVal val="0"/>
          <c:showCatName val="0"/>
          <c:showSerName val="0"/>
          <c:showPercent val="0"/>
          <c:showBubbleSize val="0"/>
        </c:dLbls>
        <c:gapWidth val="150"/>
        <c:overlap val="100"/>
        <c:axId val="1257296800"/>
        <c:axId val="1257292864"/>
        <c:extLst>
          <c:ext xmlns:c15="http://schemas.microsoft.com/office/drawing/2012/chart" uri="{02D57815-91ED-43cb-92C2-25804820EDAC}">
            <c15:filteredBarSeries>
              <c15:ser>
                <c:idx val="0"/>
                <c:order val="0"/>
                <c:tx>
                  <c:strRef>
                    <c:extLst>
                      <c:ext uri="{02D57815-91ED-43cb-92C2-25804820EDAC}">
                        <c15:formulaRef>
                          <c15:sqref>Fig_DATA_Builds!$C$4</c15:sqref>
                        </c15:formulaRef>
                      </c:ext>
                    </c:extLst>
                    <c:strCache>
                      <c:ptCount val="1"/>
                      <c:pt idx="0">
                        <c:v>Chart Name</c:v>
                      </c:pt>
                    </c:strCache>
                  </c:strRef>
                </c:tx>
                <c:spPr>
                  <a:solidFill>
                    <a:schemeClr val="accent1"/>
                  </a:solidFill>
                  <a:ln>
                    <a:noFill/>
                  </a:ln>
                  <a:effectLst/>
                </c:spPr>
                <c:invertIfNegative val="0"/>
                <c:cat>
                  <c:strRef>
                    <c:extLst>
                      <c:ext uri="{02D57815-91ED-43cb-92C2-25804820EDAC}">
                        <c15:fullRef>
                          <c15:sqref>Fig_DATA_Builds!$C$5:$C$64</c15:sqref>
                        </c15:fullRef>
                        <c15:formulaRef>
                          <c15:sqref>(Fig_DATA_Builds!$C$5,Fig_DATA_Builds!$C$21,Fig_DATA_Builds!$C$25,Fig_DATA_Builds!$C$41,Fig_DATA_Builds!$C$45,Fig_DATA_Builds!$C$61)</c15:sqref>
                        </c15:formulaRef>
                      </c:ext>
                    </c:extLst>
                    <c:strCache>
                      <c:ptCount val="6"/>
                      <c:pt idx="0">
                        <c:v>1 Reference</c:v>
                      </c:pt>
                      <c:pt idx="1">
                        <c:v>11 B2  </c:v>
                      </c:pt>
                      <c:pt idx="2">
                        <c:v>1 Reference</c:v>
                      </c:pt>
                      <c:pt idx="3">
                        <c:v>11 B2  </c:v>
                      </c:pt>
                      <c:pt idx="4">
                        <c:v>1 Reference</c:v>
                      </c:pt>
                      <c:pt idx="5">
                        <c:v>11 B2  </c:v>
                      </c:pt>
                    </c:strCache>
                  </c:strRef>
                </c:cat>
                <c:val>
                  <c:numRef>
                    <c:extLst>
                      <c:ext uri="{02D57815-91ED-43cb-92C2-25804820EDAC}">
                        <c15:fullRef>
                          <c15:sqref>Fig_DATA_Builds!$C$5:$C$64</c15:sqref>
                        </c15:fullRef>
                        <c15:formulaRef>
                          <c15:sqref>(Fig_DATA_Builds!$C$5,Fig_DATA_Builds!$C$21,Fig_DATA_Builds!$C$25,Fig_DATA_Builds!$C$41,Fig_DATA_Builds!$C$45,Fig_DATA_Builds!$C$61)</c15:sqref>
                        </c15:formulaRef>
                      </c:ext>
                    </c:extLst>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108D-40FA-B56B-225CB6BB8070}"/>
                  </c:ext>
                </c:extLst>
              </c15:ser>
            </c15:filteredBarSeries>
            <c15:filteredBarSeries>
              <c15:ser>
                <c:idx val="14"/>
                <c:order val="10"/>
                <c:tx>
                  <c:strRef>
                    <c:extLst xmlns:c15="http://schemas.microsoft.com/office/drawing/2012/chart">
                      <c:ext xmlns:c15="http://schemas.microsoft.com/office/drawing/2012/chart" uri="{02D57815-91ED-43cb-92C2-25804820EDAC}">
                        <c15:formulaRef>
                          <c15:sqref>Fig_DATA_Builds!$N$4</c15:sqref>
                        </c15:formulaRef>
                      </c:ext>
                    </c:extLst>
                    <c:strCache>
                      <c:ptCount val="1"/>
                      <c:pt idx="0">
                        <c:v>Biomass</c:v>
                      </c:pt>
                    </c:strCache>
                  </c:strRef>
                </c:tx>
                <c:spPr>
                  <a:solidFill>
                    <a:srgbClr val="663300"/>
                  </a:solidFill>
                  <a:ln>
                    <a:solidFill>
                      <a:schemeClr val="tx1"/>
                    </a:solidFill>
                  </a:ln>
                  <a:effectLst/>
                </c:spPr>
                <c:invertIfNegative val="0"/>
                <c:cat>
                  <c:strRef>
                    <c:extLst>
                      <c:ext xmlns:c15="http://schemas.microsoft.com/office/drawing/2012/chart" uri="{02D57815-91ED-43cb-92C2-25804820EDAC}">
                        <c15:fullRef>
                          <c15:sqref>Fig_DATA_Builds!$C$5:$C$64</c15:sqref>
                        </c15:fullRef>
                        <c15:formulaRef>
                          <c15:sqref>(Fig_DATA_Builds!$C$5,Fig_DATA_Builds!$C$21,Fig_DATA_Builds!$C$25,Fig_DATA_Builds!$C$41,Fig_DATA_Builds!$C$45,Fig_DATA_Builds!$C$61)</c15:sqref>
                        </c15:formulaRef>
                      </c:ext>
                    </c:extLst>
                    <c:strCache>
                      <c:ptCount val="6"/>
                      <c:pt idx="0">
                        <c:v>1 Reference</c:v>
                      </c:pt>
                      <c:pt idx="1">
                        <c:v>11 B2  </c:v>
                      </c:pt>
                      <c:pt idx="2">
                        <c:v>1 Reference</c:v>
                      </c:pt>
                      <c:pt idx="3">
                        <c:v>11 B2  </c:v>
                      </c:pt>
                      <c:pt idx="4">
                        <c:v>1 Reference</c:v>
                      </c:pt>
                      <c:pt idx="5">
                        <c:v>11 B2  </c:v>
                      </c:pt>
                    </c:strCache>
                  </c:strRef>
                </c:cat>
                <c:val>
                  <c:numRef>
                    <c:extLst>
                      <c:ext xmlns:c15="http://schemas.microsoft.com/office/drawing/2012/chart" uri="{02D57815-91ED-43cb-92C2-25804820EDAC}">
                        <c15:fullRef>
                          <c15:sqref>Fig_DATA_Builds!$N$5:$N$64</c15:sqref>
                        </c15:fullRef>
                        <c15:formulaRef>
                          <c15:sqref>(Fig_DATA_Builds!$N$5,Fig_DATA_Builds!$N$21,Fig_DATA_Builds!$N$25,Fig_DATA_Builds!$N$41,Fig_DATA_Builds!$N$45,Fig_DATA_Builds!$N$61)</c15:sqref>
                        </c15:formulaRef>
                      </c:ext>
                    </c:extLst>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A-108D-40FA-B56B-225CB6BB8070}"/>
                  </c:ext>
                </c:extLst>
              </c15:ser>
            </c15:filteredBarSeries>
          </c:ext>
        </c:extLst>
      </c:barChart>
      <c:catAx>
        <c:axId val="125729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2864"/>
        <c:crosses val="autoZero"/>
        <c:auto val="1"/>
        <c:lblAlgn val="ctr"/>
        <c:lblOffset val="100"/>
        <c:noMultiLvlLbl val="0"/>
      </c:catAx>
      <c:valAx>
        <c:axId val="125729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0">
                    <a:solidFill>
                      <a:sysClr val="windowText" lastClr="000000"/>
                    </a:solidFill>
                    <a:latin typeface="Arial" panose="020B0604020202020204" pitchFamily="34" charset="0"/>
                    <a:cs typeface="Arial" panose="020B0604020202020204" pitchFamily="34" charset="0"/>
                  </a:rPr>
                  <a:t>Nameplate Additions (MW)</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6800"/>
        <c:crosses val="autoZero"/>
        <c:crossBetween val="between"/>
      </c:valAx>
      <c:spPr>
        <a:noFill/>
        <a:ln>
          <a:noFill/>
        </a:ln>
        <a:effectLst/>
      </c:spPr>
    </c:plotArea>
    <c:legend>
      <c:legendPos val="l"/>
      <c:layout>
        <c:manualLayout>
          <c:xMode val="edge"/>
          <c:yMode val="edge"/>
          <c:x val="9.8040962305641813E-2"/>
          <c:y val="0.179459756602874"/>
          <c:w val="0.37513906834535604"/>
          <c:h val="0.42747404537922234"/>
        </c:manualLayout>
      </c:layout>
      <c:overlay val="1"/>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en-US"/>
    </a:p>
  </c:txPr>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latin typeface="Arial" panose="020B0604020202020204" pitchFamily="34" charset="0"/>
                <a:cs typeface="Arial" panose="020B0604020202020204" pitchFamily="34" charset="0"/>
              </a:rPr>
              <a:t>Figure Template: Portfolio Resource</a:t>
            </a:r>
            <a:r>
              <a:rPr lang="en-US" baseline="0">
                <a:solidFill>
                  <a:sysClr val="windowText" lastClr="000000"/>
                </a:solidFill>
                <a:latin typeface="Arial" panose="020B0604020202020204" pitchFamily="34" charset="0"/>
                <a:cs typeface="Arial" panose="020B0604020202020204" pitchFamily="34" charset="0"/>
              </a:rPr>
              <a:t> Additions, </a:t>
            </a:r>
          </a:p>
          <a:p>
            <a:pPr>
              <a:defRPr>
                <a:solidFill>
                  <a:sysClr val="windowText" lastClr="000000"/>
                </a:solidFill>
                <a:latin typeface="Arial" panose="020B0604020202020204" pitchFamily="34" charset="0"/>
                <a:cs typeface="Arial" panose="020B0604020202020204" pitchFamily="34" charset="0"/>
              </a:defRPr>
            </a:pPr>
            <a:r>
              <a:rPr lang="en-US" baseline="0">
                <a:solidFill>
                  <a:sysClr val="windowText" lastClr="000000"/>
                </a:solidFill>
                <a:latin typeface="Arial" panose="020B0604020202020204" pitchFamily="34" charset="0"/>
                <a:cs typeface="Arial" panose="020B0604020202020204" pitchFamily="34" charset="0"/>
              </a:rPr>
              <a:t>2030 &amp; 2045</a:t>
            </a:r>
            <a:endParaRPr lang="en-US">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45702364086870495"/>
          <c:y val="1.61793384115647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7624536121538749E-2"/>
          <c:y val="2.2509035197114079E-2"/>
          <c:w val="0.89448505885005447"/>
          <c:h val="0.8284705079006448"/>
        </c:manualLayout>
      </c:layout>
      <c:barChart>
        <c:barDir val="col"/>
        <c:grouping val="stacked"/>
        <c:varyColors val="0"/>
        <c:ser>
          <c:idx val="1"/>
          <c:order val="1"/>
          <c:tx>
            <c:strRef>
              <c:f>Fig_DATA_Builds!$D$4</c:f>
              <c:strCache>
                <c:ptCount val="1"/>
                <c:pt idx="0">
                  <c:v>Conservation</c:v>
                </c:pt>
              </c:strCache>
            </c:strRef>
          </c:tx>
          <c:spPr>
            <a:solidFill>
              <a:schemeClr val="accent5">
                <a:lumMod val="60000"/>
                <a:lumOff val="40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Fig_DATA_Builds!$D$5:$D$64</c15:sqref>
                  </c15:fullRef>
                </c:ext>
              </c:extLst>
              <c:f>(Fig_DATA_Builds!$D$25,Fig_DATA_Builds!$D$41,Fig_DATA_Builds!$D$45,Fig_DATA_Builds!$D$61)</c:f>
              <c:numCache>
                <c:formatCode>0</c:formatCode>
                <c:ptCount val="4"/>
                <c:pt idx="0">
                  <c:v>225.93131700000001</c:v>
                </c:pt>
                <c:pt idx="1">
                  <c:v>281.69466999999997</c:v>
                </c:pt>
                <c:pt idx="2">
                  <c:v>695.07371999999998</c:v>
                </c:pt>
                <c:pt idx="3">
                  <c:v>818.32495699999993</c:v>
                </c:pt>
              </c:numCache>
            </c:numRef>
          </c:val>
          <c:extLst>
            <c:ext xmlns:c16="http://schemas.microsoft.com/office/drawing/2014/chart" uri="{C3380CC4-5D6E-409C-BE32-E72D297353CC}">
              <c16:uniqueId val="{00000000-4FF7-443D-A909-2F958FD30A27}"/>
            </c:ext>
          </c:extLst>
        </c:ser>
        <c:ser>
          <c:idx val="5"/>
          <c:order val="2"/>
          <c:tx>
            <c:strRef>
              <c:f>Fig_DATA_Builds!$E$4</c:f>
              <c:strCache>
                <c:ptCount val="1"/>
                <c:pt idx="0">
                  <c:v>Demand Response</c:v>
                </c:pt>
              </c:strCache>
            </c:strRef>
          </c:tx>
          <c:spPr>
            <a:solidFill>
              <a:schemeClr val="accent6">
                <a:lumMod val="75000"/>
              </a:schemeClr>
            </a:solidFill>
            <a:ln w="9525">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Fig_DATA_Builds!$E$5:$E$64</c15:sqref>
                  </c15:fullRef>
                </c:ext>
              </c:extLst>
              <c:f>(Fig_DATA_Builds!$E$25,Fig_DATA_Builds!$E$41,Fig_DATA_Builds!$E$45,Fig_DATA_Builds!$E$61)</c:f>
              <c:numCache>
                <c:formatCode>0</c:formatCode>
                <c:ptCount val="4"/>
                <c:pt idx="0">
                  <c:v>327.14000058174133</c:v>
                </c:pt>
                <c:pt idx="1">
                  <c:v>336.48000049591064</c:v>
                </c:pt>
                <c:pt idx="2">
                  <c:v>404.92999994754791</c:v>
                </c:pt>
                <c:pt idx="3">
                  <c:v>446.23999869823456</c:v>
                </c:pt>
              </c:numCache>
            </c:numRef>
          </c:val>
          <c:extLst>
            <c:ext xmlns:c16="http://schemas.microsoft.com/office/drawing/2014/chart" uri="{C3380CC4-5D6E-409C-BE32-E72D297353CC}">
              <c16:uniqueId val="{00000001-4FF7-443D-A909-2F958FD30A27}"/>
            </c:ext>
          </c:extLst>
        </c:ser>
        <c:ser>
          <c:idx val="6"/>
          <c:order val="3"/>
          <c:tx>
            <c:strRef>
              <c:f>Fig_DATA_Builds!$F$4</c:f>
              <c:strCache>
                <c:ptCount val="1"/>
                <c:pt idx="0">
                  <c:v>DER Solar</c:v>
                </c:pt>
              </c:strCache>
            </c:strRef>
          </c:tx>
          <c:spPr>
            <a:pattFill prst="dkUpDiag">
              <a:fgClr>
                <a:schemeClr val="accent6">
                  <a:lumMod val="75000"/>
                </a:schemeClr>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Fig_DATA_Builds!$F$5:$F$64</c15:sqref>
                  </c15:fullRef>
                </c:ext>
              </c:extLst>
              <c:f>(Fig_DATA_Builds!$F$25,Fig_DATA_Builds!$F$41,Fig_DATA_Builds!$F$45,Fig_DATA_Builds!$F$61)</c:f>
              <c:numCache>
                <c:formatCode>0</c:formatCode>
                <c:ptCount val="4"/>
                <c:pt idx="0">
                  <c:v>372.2645082644695</c:v>
                </c:pt>
                <c:pt idx="1">
                  <c:v>552.26450826446944</c:v>
                </c:pt>
                <c:pt idx="2">
                  <c:v>1494.3803197030149</c:v>
                </c:pt>
                <c:pt idx="3">
                  <c:v>2124.3803197030147</c:v>
                </c:pt>
              </c:numCache>
            </c:numRef>
          </c:val>
          <c:extLst>
            <c:ext xmlns:c16="http://schemas.microsoft.com/office/drawing/2014/chart" uri="{C3380CC4-5D6E-409C-BE32-E72D297353CC}">
              <c16:uniqueId val="{00000002-4FF7-443D-A909-2F958FD30A27}"/>
            </c:ext>
          </c:extLst>
        </c:ser>
        <c:ser>
          <c:idx val="7"/>
          <c:order val="4"/>
          <c:tx>
            <c:strRef>
              <c:f>Fig_DATA_Builds!$G$4</c:f>
              <c:strCache>
                <c:ptCount val="1"/>
                <c:pt idx="0">
                  <c:v>DER Storage</c:v>
                </c:pt>
              </c:strCache>
            </c:strRef>
          </c:tx>
          <c:spPr>
            <a:pattFill prst="wdUpDiag">
              <a:fgClr>
                <a:schemeClr val="accent6">
                  <a:lumMod val="75000"/>
                </a:schemeClr>
              </a:fgClr>
              <a:bgClr>
                <a:schemeClr val="bg1"/>
              </a:bgClr>
            </a:patt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Fig_DATA_Builds!$G$5:$G$64</c15:sqref>
                  </c15:fullRef>
                </c:ext>
              </c:extLst>
              <c:f>(Fig_DATA_Builds!$G$25,Fig_DATA_Builds!$G$41,Fig_DATA_Builds!$G$45,Fig_DATA_Builds!$G$61)</c:f>
              <c:numCache>
                <c:formatCode>0</c:formatCode>
                <c:ptCount val="4"/>
                <c:pt idx="0">
                  <c:v>62.219999313354506</c:v>
                </c:pt>
                <c:pt idx="1">
                  <c:v>187.21999931335449</c:v>
                </c:pt>
                <c:pt idx="2">
                  <c:v>117.19999885559082</c:v>
                </c:pt>
                <c:pt idx="3">
                  <c:v>267.19999885559082</c:v>
                </c:pt>
              </c:numCache>
            </c:numRef>
          </c:val>
          <c:extLst>
            <c:ext xmlns:c16="http://schemas.microsoft.com/office/drawing/2014/chart" uri="{C3380CC4-5D6E-409C-BE32-E72D297353CC}">
              <c16:uniqueId val="{00000003-4FF7-443D-A909-2F958FD30A27}"/>
            </c:ext>
          </c:extLst>
        </c:ser>
        <c:ser>
          <c:idx val="8"/>
          <c:order val="5"/>
          <c:tx>
            <c:strRef>
              <c:f>Fig_DATA_Builds!$I$4</c:f>
              <c:strCache>
                <c:ptCount val="1"/>
                <c:pt idx="0">
                  <c:v>CETA Qualifying Peaking Capacity</c:v>
                </c:pt>
              </c:strCache>
            </c:strRef>
          </c:tx>
          <c:spPr>
            <a:solidFill>
              <a:schemeClr val="accent5"/>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Fig_DATA_Builds!$I$5:$I$64</c15:sqref>
                  </c15:fullRef>
                </c:ext>
              </c:extLst>
              <c:f>(Fig_DATA_Builds!$I$25,Fig_DATA_Builds!$I$41,Fig_DATA_Builds!$I$45,Fig_DATA_Builds!$I$61)</c:f>
              <c:numCache>
                <c:formatCode>0</c:formatCode>
                <c:ptCount val="4"/>
                <c:pt idx="0">
                  <c:v>839.09999465942383</c:v>
                </c:pt>
                <c:pt idx="1">
                  <c:v>711</c:v>
                </c:pt>
                <c:pt idx="2">
                  <c:v>1787.9999847412109</c:v>
                </c:pt>
                <c:pt idx="3">
                  <c:v>1588.4999732971191</c:v>
                </c:pt>
              </c:numCache>
            </c:numRef>
          </c:val>
          <c:extLst>
            <c:ext xmlns:c16="http://schemas.microsoft.com/office/drawing/2014/chart" uri="{C3380CC4-5D6E-409C-BE32-E72D297353CC}">
              <c16:uniqueId val="{00000004-4FF7-443D-A909-2F958FD30A27}"/>
            </c:ext>
          </c:extLst>
        </c:ser>
        <c:ser>
          <c:idx val="10"/>
          <c:order val="6"/>
          <c:tx>
            <c:strRef>
              <c:f>Fig_DATA_Builds!$J$4</c:f>
              <c:strCache>
                <c:ptCount val="1"/>
                <c:pt idx="0">
                  <c:v>Wind</c:v>
                </c:pt>
              </c:strCache>
            </c:strRef>
          </c:tx>
          <c:spPr>
            <a:solidFill>
              <a:schemeClr val="accent2"/>
            </a:solid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Fig_DATA_Builds!$J$5:$J$64</c15:sqref>
                  </c15:fullRef>
                </c:ext>
              </c:extLst>
              <c:f>(Fig_DATA_Builds!$J$25,Fig_DATA_Builds!$J$41,Fig_DATA_Builds!$J$45,Fig_DATA_Builds!$J$61)</c:f>
              <c:numCache>
                <c:formatCode>0</c:formatCode>
                <c:ptCount val="4"/>
                <c:pt idx="0">
                  <c:v>1400</c:v>
                </c:pt>
                <c:pt idx="1">
                  <c:v>1400</c:v>
                </c:pt>
                <c:pt idx="2">
                  <c:v>4050</c:v>
                </c:pt>
                <c:pt idx="3">
                  <c:v>3650</c:v>
                </c:pt>
              </c:numCache>
            </c:numRef>
          </c:val>
          <c:extLst>
            <c:ext xmlns:c16="http://schemas.microsoft.com/office/drawing/2014/chart" uri="{C3380CC4-5D6E-409C-BE32-E72D297353CC}">
              <c16:uniqueId val="{00000005-4FF7-443D-A909-2F958FD30A27}"/>
            </c:ext>
          </c:extLst>
        </c:ser>
        <c:ser>
          <c:idx val="11"/>
          <c:order val="7"/>
          <c:tx>
            <c:strRef>
              <c:f>Fig_DATA_Builds!$K$4</c:f>
              <c:strCache>
                <c:ptCount val="1"/>
                <c:pt idx="0">
                  <c:v>Solar</c:v>
                </c:pt>
              </c:strCache>
            </c:strRef>
          </c:tx>
          <c:spPr>
            <a:solidFill>
              <a:srgbClr val="FFC000"/>
            </a:solidFill>
            <a:ln w="9525">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Fig_DATA_Builds!$K$5:$K$64</c15:sqref>
                  </c15:fullRef>
                </c:ext>
              </c:extLst>
              <c:f>(Fig_DATA_Builds!$K$25,Fig_DATA_Builds!$K$41,Fig_DATA_Builds!$K$45,Fig_DATA_Builds!$K$61)</c:f>
              <c:numCache>
                <c:formatCode>0</c:formatCode>
                <c:ptCount val="4"/>
                <c:pt idx="0">
                  <c:v>1099.5499954223633</c:v>
                </c:pt>
                <c:pt idx="1">
                  <c:v>699.29998779296875</c:v>
                </c:pt>
                <c:pt idx="2">
                  <c:v>2389.3499908447266</c:v>
                </c:pt>
                <c:pt idx="3">
                  <c:v>2288.7099761962891</c:v>
                </c:pt>
              </c:numCache>
            </c:numRef>
          </c:val>
          <c:extLst>
            <c:ext xmlns:c16="http://schemas.microsoft.com/office/drawing/2014/chart" uri="{C3380CC4-5D6E-409C-BE32-E72D297353CC}">
              <c16:uniqueId val="{00000006-4FF7-443D-A909-2F958FD30A27}"/>
            </c:ext>
          </c:extLst>
        </c:ser>
        <c:ser>
          <c:idx val="12"/>
          <c:order val="8"/>
          <c:tx>
            <c:strRef>
              <c:f>Fig_DATA_Builds!$L$4</c:f>
              <c:strCache>
                <c:ptCount val="1"/>
                <c:pt idx="0">
                  <c:v>Green Direct</c:v>
                </c:pt>
              </c:strCache>
            </c:strRef>
          </c:tx>
          <c:spPr>
            <a:pattFill prst="wdUpDiag">
              <a:fgClr>
                <a:schemeClr val="accent2"/>
              </a:fgClr>
              <a:bgClr>
                <a:schemeClr val="bg1"/>
              </a:bgClr>
            </a:patt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Fig_DATA_Builds!$L$5:$L$64</c15:sqref>
                  </c15:fullRef>
                </c:ext>
              </c:extLst>
              <c:f>(Fig_DATA_Builds!$L$25,Fig_DATA_Builds!$L$41,Fig_DATA_Builds!$L$45,Fig_DATA_Builds!$L$61)</c:f>
              <c:numCache>
                <c:formatCode>0</c:formatCode>
                <c:ptCount val="4"/>
                <c:pt idx="0">
                  <c:v>100</c:v>
                </c:pt>
                <c:pt idx="1">
                  <c:v>100</c:v>
                </c:pt>
                <c:pt idx="2">
                  <c:v>100</c:v>
                </c:pt>
                <c:pt idx="3">
                  <c:v>100</c:v>
                </c:pt>
              </c:numCache>
            </c:numRef>
          </c:val>
          <c:extLst>
            <c:ext xmlns:c16="http://schemas.microsoft.com/office/drawing/2014/chart" uri="{C3380CC4-5D6E-409C-BE32-E72D297353CC}">
              <c16:uniqueId val="{00000007-4FF7-443D-A909-2F958FD30A27}"/>
            </c:ext>
          </c:extLst>
        </c:ser>
        <c:ser>
          <c:idx val="13"/>
          <c:order val="9"/>
          <c:tx>
            <c:strRef>
              <c:f>Fig_DATA_Builds!$M$4</c:f>
              <c:strCache>
                <c:ptCount val="1"/>
                <c:pt idx="0">
                  <c:v>Hybrid (Generation + Storage)</c:v>
                </c:pt>
              </c:strCache>
            </c:strRef>
          </c:tx>
          <c:spPr>
            <a:solidFill>
              <a:srgbClr val="8A889A"/>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Fig_DATA_Builds!$M$5:$M$64</c15:sqref>
                  </c15:fullRef>
                </c:ext>
              </c:extLst>
              <c:f>(Fig_DATA_Builds!$M$25,Fig_DATA_Builds!$M$41,Fig_DATA_Builds!$M$45,Fig_DATA_Builds!$M$61)</c:f>
              <c:numCache>
                <c:formatCode>0</c:formatCode>
                <c:ptCount val="4"/>
                <c:pt idx="0">
                  <c:v>1549.6500015258789</c:v>
                </c:pt>
                <c:pt idx="1">
                  <c:v>1449.3999938964844</c:v>
                </c:pt>
                <c:pt idx="2">
                  <c:v>1548.1500015258789</c:v>
                </c:pt>
                <c:pt idx="3">
                  <c:v>1746.4099960327148</c:v>
                </c:pt>
              </c:numCache>
            </c:numRef>
          </c:val>
          <c:extLst>
            <c:ext xmlns:c16="http://schemas.microsoft.com/office/drawing/2014/chart" uri="{C3380CC4-5D6E-409C-BE32-E72D297353CC}">
              <c16:uniqueId val="{00000008-4FF7-443D-A909-2F958FD30A27}"/>
            </c:ext>
          </c:extLst>
        </c:ser>
        <c:ser>
          <c:idx val="2"/>
          <c:order val="11"/>
          <c:tx>
            <c:strRef>
              <c:f>Fig_DATA_Builds!$O$4</c:f>
              <c:strCache>
                <c:ptCount val="1"/>
                <c:pt idx="0">
                  <c:v>Advanced Nuclear (SMRs)</c:v>
                </c:pt>
              </c:strCache>
            </c:strRef>
          </c:tx>
          <c:spPr>
            <a:solidFill>
              <a:schemeClr val="accent4"/>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Fig_DATA_Builds!$O$5:$O$64</c15:sqref>
                  </c15:fullRef>
                </c:ext>
              </c:extLst>
              <c:f>(Fig_DATA_Builds!$O$25,Fig_DATA_Builds!$O$41,Fig_DATA_Builds!$O$45,Fig_DATA_Builds!$O$61)</c:f>
              <c:numCache>
                <c:formatCode>0</c:formatCode>
                <c:ptCount val="4"/>
                <c:pt idx="0">
                  <c:v>0</c:v>
                </c:pt>
                <c:pt idx="1">
                  <c:v>0</c:v>
                </c:pt>
                <c:pt idx="2">
                  <c:v>0</c:v>
                </c:pt>
                <c:pt idx="3">
                  <c:v>0</c:v>
                </c:pt>
              </c:numCache>
            </c:numRef>
          </c:val>
          <c:extLst>
            <c:ext xmlns:c16="http://schemas.microsoft.com/office/drawing/2014/chart" uri="{C3380CC4-5D6E-409C-BE32-E72D297353CC}">
              <c16:uniqueId val="{00000009-4FF7-443D-A909-2F958FD30A27}"/>
            </c:ext>
          </c:extLst>
        </c:ser>
        <c:ser>
          <c:idx val="3"/>
          <c:order val="12"/>
          <c:tx>
            <c:strRef>
              <c:f>Fig_DATA_Builds!$P$4</c:f>
              <c:strCache>
                <c:ptCount val="1"/>
                <c:pt idx="0">
                  <c:v>Standalone Storage</c:v>
                </c:pt>
              </c:strCache>
            </c:strRef>
          </c:tx>
          <c:spPr>
            <a:solidFill>
              <a:schemeClr val="accent1"/>
            </a:solidFill>
            <a:ln>
              <a:solidFill>
                <a:schemeClr val="tx1"/>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Fig_DATA_Builds!$P$5:$P$64</c15:sqref>
                  </c15:fullRef>
                </c:ext>
              </c:extLst>
              <c:f>(Fig_DATA_Builds!$P$25,Fig_DATA_Builds!$P$41,Fig_DATA_Builds!$P$45,Fig_DATA_Builds!$P$61)</c:f>
              <c:numCache>
                <c:formatCode>0</c:formatCode>
                <c:ptCount val="4"/>
                <c:pt idx="0">
                  <c:v>1000</c:v>
                </c:pt>
                <c:pt idx="1">
                  <c:v>1000</c:v>
                </c:pt>
                <c:pt idx="2">
                  <c:v>1700</c:v>
                </c:pt>
                <c:pt idx="3">
                  <c:v>1800</c:v>
                </c:pt>
              </c:numCache>
            </c:numRef>
          </c:val>
          <c:extLst>
            <c:ext xmlns:c16="http://schemas.microsoft.com/office/drawing/2014/chart" uri="{C3380CC4-5D6E-409C-BE32-E72D297353CC}">
              <c16:uniqueId val="{0000000A-4FF7-443D-A909-2F958FD30A27}"/>
            </c:ext>
          </c:extLst>
        </c:ser>
        <c:ser>
          <c:idx val="4"/>
          <c:order val="13"/>
          <c:tx>
            <c:strRef>
              <c:f>Fig_DATA_Builds!$H$4</c:f>
              <c:strCache>
                <c:ptCount val="1"/>
                <c:pt idx="0">
                  <c:v>Natural Gas Peaking Capacity</c:v>
                </c:pt>
              </c:strCache>
              <c:extLst xmlns:c15="http://schemas.microsoft.com/office/drawing/2012/chart"/>
            </c:strRef>
          </c:tx>
          <c:spPr>
            <a:pattFill prst="dkVert">
              <a:fgClr>
                <a:schemeClr val="accent5"/>
              </a:fgClr>
              <a:bgClr>
                <a:schemeClr val="bg1"/>
              </a:bgClr>
            </a:pattFill>
            <a:ln>
              <a:solidFill>
                <a:sysClr val="windowText" lastClr="000000"/>
              </a:solidFill>
            </a:ln>
            <a:effectLst/>
          </c:spPr>
          <c:invertIfNegative val="0"/>
          <c:cat>
            <c:strRef>
              <c:extLst>
                <c:ext xmlns:c15="http://schemas.microsoft.com/office/drawing/2012/chart" uri="{02D57815-91ED-43cb-92C2-25804820EDAC}">
                  <c15:fullRef>
                    <c15:sqref>Fig_DATA_Builds!$C$5:$C$64</c15:sqref>
                  </c15:fullRef>
                </c:ext>
              </c:extLst>
              <c:f>(Fig_DATA_Builds!$C$25,Fig_DATA_Builds!$C$41,Fig_DATA_Builds!$C$45,Fig_DATA_Builds!$C$61)</c:f>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Fig_DATA_Builds!$H$5:$H$64</c15:sqref>
                  </c15:fullRef>
                </c:ext>
              </c:extLst>
              <c:f>(Fig_DATA_Builds!$H$25,Fig_DATA_Builds!$H$41,Fig_DATA_Builds!$H$45,Fig_DATA_Builds!$H$61)</c:f>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D-4FF7-443D-A909-2F958FD30A27}"/>
            </c:ext>
          </c:extLst>
        </c:ser>
        <c:dLbls>
          <c:showLegendKey val="0"/>
          <c:showVal val="0"/>
          <c:showCatName val="0"/>
          <c:showSerName val="0"/>
          <c:showPercent val="0"/>
          <c:showBubbleSize val="0"/>
        </c:dLbls>
        <c:gapWidth val="150"/>
        <c:overlap val="100"/>
        <c:axId val="1257296800"/>
        <c:axId val="1257292864"/>
        <c:extLst>
          <c:ext xmlns:c15="http://schemas.microsoft.com/office/drawing/2012/chart" uri="{02D57815-91ED-43cb-92C2-25804820EDAC}">
            <c15:filteredBarSeries>
              <c15:ser>
                <c:idx val="0"/>
                <c:order val="0"/>
                <c:tx>
                  <c:strRef>
                    <c:extLst>
                      <c:ext uri="{02D57815-91ED-43cb-92C2-25804820EDAC}">
                        <c15:formulaRef>
                          <c15:sqref>Fig_DATA_Builds!$C$4</c15:sqref>
                        </c15:formulaRef>
                      </c:ext>
                    </c:extLst>
                    <c:strCache>
                      <c:ptCount val="1"/>
                      <c:pt idx="0">
                        <c:v>Chart Name</c:v>
                      </c:pt>
                    </c:strCache>
                  </c:strRef>
                </c:tx>
                <c:spPr>
                  <a:solidFill>
                    <a:schemeClr val="accent1"/>
                  </a:solidFill>
                  <a:ln>
                    <a:noFill/>
                  </a:ln>
                  <a:effectLst/>
                </c:spPr>
                <c:invertIfNegative val="0"/>
                <c:cat>
                  <c:strRef>
                    <c:extLst>
                      <c:ext uri="{02D57815-91ED-43cb-92C2-25804820EDAC}">
                        <c15:fullRef>
                          <c15:sqref>Fig_DATA_Builds!$C$5:$C$64</c15:sqref>
                        </c15:fullRef>
                        <c15:formulaRef>
                          <c15:sqref>(Fig_DATA_Builds!$C$25,Fig_DATA_Builds!$C$41,Fig_DATA_Builds!$C$45,Fig_DATA_Builds!$C$61)</c15:sqref>
                        </c15:formulaRef>
                      </c:ext>
                    </c:extLst>
                    <c:strCache>
                      <c:ptCount val="4"/>
                      <c:pt idx="0">
                        <c:v>1 Reference</c:v>
                      </c:pt>
                      <c:pt idx="1">
                        <c:v>11 B2  </c:v>
                      </c:pt>
                      <c:pt idx="2">
                        <c:v>1 Reference</c:v>
                      </c:pt>
                      <c:pt idx="3">
                        <c:v>11 B2  </c:v>
                      </c:pt>
                    </c:strCache>
                  </c:strRef>
                </c:cat>
                <c:val>
                  <c:numRef>
                    <c:extLst>
                      <c:ext uri="{02D57815-91ED-43cb-92C2-25804820EDAC}">
                        <c15:fullRef>
                          <c15:sqref>Fig_DATA_Builds!$C$5:$C$64</c15:sqref>
                        </c15:fullRef>
                        <c15:formulaRef>
                          <c15:sqref>(Fig_DATA_Builds!$C$25,Fig_DATA_Builds!$C$41,Fig_DATA_Builds!$C$45,Fig_DATA_Builds!$C$61)</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B-4FF7-443D-A909-2F958FD30A27}"/>
                  </c:ext>
                </c:extLst>
              </c15:ser>
            </c15:filteredBarSeries>
            <c15:filteredBarSeries>
              <c15:ser>
                <c:idx val="14"/>
                <c:order val="10"/>
                <c:tx>
                  <c:strRef>
                    <c:extLst xmlns:c15="http://schemas.microsoft.com/office/drawing/2012/chart">
                      <c:ext xmlns:c15="http://schemas.microsoft.com/office/drawing/2012/chart" uri="{02D57815-91ED-43cb-92C2-25804820EDAC}">
                        <c15:formulaRef>
                          <c15:sqref>Fig_DATA_Builds!$N$4</c15:sqref>
                        </c15:formulaRef>
                      </c:ext>
                    </c:extLst>
                    <c:strCache>
                      <c:ptCount val="1"/>
                      <c:pt idx="0">
                        <c:v>Biomass</c:v>
                      </c:pt>
                    </c:strCache>
                  </c:strRef>
                </c:tx>
                <c:spPr>
                  <a:solidFill>
                    <a:srgbClr val="663300"/>
                  </a:solidFill>
                  <a:ln>
                    <a:solidFill>
                      <a:schemeClr val="tx1"/>
                    </a:solidFill>
                  </a:ln>
                  <a:effectLst/>
                </c:spPr>
                <c:invertIfNegative val="0"/>
                <c:cat>
                  <c:strRef>
                    <c:extLst>
                      <c:ext xmlns:c15="http://schemas.microsoft.com/office/drawing/2012/chart" uri="{02D57815-91ED-43cb-92C2-25804820EDAC}">
                        <c15:fullRef>
                          <c15:sqref>Fig_DATA_Builds!$C$5:$C$64</c15:sqref>
                        </c15:fullRef>
                        <c15:formulaRef>
                          <c15:sqref>(Fig_DATA_Builds!$C$25,Fig_DATA_Builds!$C$41,Fig_DATA_Builds!$C$45,Fig_DATA_Builds!$C$61)</c15:sqref>
                        </c15:formulaRef>
                      </c:ext>
                    </c:extLst>
                    <c:strCache>
                      <c:ptCount val="4"/>
                      <c:pt idx="0">
                        <c:v>1 Reference</c:v>
                      </c:pt>
                      <c:pt idx="1">
                        <c:v>11 B2  </c:v>
                      </c:pt>
                      <c:pt idx="2">
                        <c:v>1 Reference</c:v>
                      </c:pt>
                      <c:pt idx="3">
                        <c:v>11 B2  </c:v>
                      </c:pt>
                    </c:strCache>
                  </c:strRef>
                </c:cat>
                <c:val>
                  <c:numRef>
                    <c:extLst>
                      <c:ext xmlns:c15="http://schemas.microsoft.com/office/drawing/2012/chart" uri="{02D57815-91ED-43cb-92C2-25804820EDAC}">
                        <c15:fullRef>
                          <c15:sqref>Fig_DATA_Builds!$N$5:$N$64</c15:sqref>
                        </c15:fullRef>
                        <c15:formulaRef>
                          <c15:sqref>(Fig_DATA_Builds!$N$25,Fig_DATA_Builds!$N$41,Fig_DATA_Builds!$N$45,Fig_DATA_Builds!$N$61)</c15:sqref>
                        </c15:formulaRef>
                      </c:ext>
                    </c:extLst>
                    <c:numCache>
                      <c:formatCode>0</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C-4FF7-443D-A909-2F958FD30A27}"/>
                  </c:ext>
                </c:extLst>
              </c15:ser>
            </c15:filteredBarSeries>
          </c:ext>
        </c:extLst>
      </c:barChart>
      <c:catAx>
        <c:axId val="125729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2864"/>
        <c:crosses val="autoZero"/>
        <c:auto val="1"/>
        <c:lblAlgn val="ctr"/>
        <c:lblOffset val="100"/>
        <c:noMultiLvlLbl val="0"/>
      </c:catAx>
      <c:valAx>
        <c:axId val="125729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b="0">
                    <a:solidFill>
                      <a:sysClr val="windowText" lastClr="000000"/>
                    </a:solidFill>
                    <a:latin typeface="Arial" panose="020B0604020202020204" pitchFamily="34" charset="0"/>
                    <a:cs typeface="Arial" panose="020B0604020202020204" pitchFamily="34" charset="0"/>
                  </a:rPr>
                  <a:t>Nameplate Additions (MW)</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257296800"/>
        <c:crosses val="autoZero"/>
        <c:crossBetween val="between"/>
      </c:valAx>
      <c:spPr>
        <a:noFill/>
        <a:ln>
          <a:noFill/>
        </a:ln>
        <a:effectLst/>
      </c:spPr>
    </c:plotArea>
    <c:legend>
      <c:legendPos val="l"/>
      <c:layout>
        <c:manualLayout>
          <c:xMode val="edge"/>
          <c:yMode val="edge"/>
          <c:x val="9.8040962305641813E-2"/>
          <c:y val="1.9688789788671727E-2"/>
          <c:w val="0.37513906834535604"/>
          <c:h val="0.42747404537922234"/>
        </c:manualLayout>
      </c:layout>
      <c:overlay val="1"/>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pPr>
      <a:endParaRPr lang="en-US"/>
    </a:p>
  </c:txPr>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400" baseline="0"/>
              <a:t>Figure Template: Portfolio Emissions (Market Purchases Excluded)</a:t>
            </a:r>
            <a:endParaRPr lang="en-US" sz="1200"/>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2378422362074544E-2"/>
          <c:y val="2.2246590315901583E-2"/>
          <c:w val="0.90150222659353685"/>
          <c:h val="0.78463739968730561"/>
        </c:manualLayout>
      </c:layout>
      <c:lineChart>
        <c:grouping val="standard"/>
        <c:varyColors val="0"/>
        <c:ser>
          <c:idx val="0"/>
          <c:order val="0"/>
          <c:tx>
            <c:strRef>
              <c:f>Fig_DATA_Emissions_NoMarket!$A$4</c:f>
              <c:strCache>
                <c:ptCount val="1"/>
                <c:pt idx="0">
                  <c:v>1 Reference</c:v>
                </c:pt>
              </c:strCache>
            </c:strRef>
          </c:tx>
          <c:spPr>
            <a:ln w="28575" cap="rnd">
              <a:solidFill>
                <a:schemeClr val="accent1"/>
              </a:solidFill>
              <a:prstDash val="sysDash"/>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f>Fig_DATA_Emissions_NoMarket!$B$4:$W$4</c:f>
              <c:numCache>
                <c:formatCode>#,##0.00</c:formatCode>
                <c:ptCount val="22"/>
                <c:pt idx="0">
                  <c:v>5.8452302098787907</c:v>
                </c:pt>
                <c:pt idx="1">
                  <c:v>5.2017276873227702</c:v>
                </c:pt>
                <c:pt idx="2">
                  <c:v>2.8250493452951595</c:v>
                </c:pt>
                <c:pt idx="3">
                  <c:v>3.0297109191834726</c:v>
                </c:pt>
                <c:pt idx="4">
                  <c:v>2.7774970101307823</c:v>
                </c:pt>
                <c:pt idx="5">
                  <c:v>3.0686125850164672</c:v>
                </c:pt>
                <c:pt idx="6">
                  <c:v>1.8876541655313588</c:v>
                </c:pt>
                <c:pt idx="7">
                  <c:v>1.86372052762774</c:v>
                </c:pt>
                <c:pt idx="8">
                  <c:v>1.6941790339484426</c:v>
                </c:pt>
                <c:pt idx="9">
                  <c:v>1.5704461892089854</c:v>
                </c:pt>
                <c:pt idx="10">
                  <c:v>1.3865154221584075</c:v>
                </c:pt>
                <c:pt idx="11">
                  <c:v>1.0182340914321262</c:v>
                </c:pt>
                <c:pt idx="12">
                  <c:v>0.94064519007181147</c:v>
                </c:pt>
                <c:pt idx="13">
                  <c:v>0.90681353890937122</c:v>
                </c:pt>
                <c:pt idx="14">
                  <c:v>0.61836715824937905</c:v>
                </c:pt>
                <c:pt idx="15">
                  <c:v>0.55215069191677868</c:v>
                </c:pt>
                <c:pt idx="16">
                  <c:v>0.47357182433523315</c:v>
                </c:pt>
                <c:pt idx="17">
                  <c:v>0.45206534306677093</c:v>
                </c:pt>
                <c:pt idx="18">
                  <c:v>0.43655882326151746</c:v>
                </c:pt>
                <c:pt idx="19">
                  <c:v>0.3967840125261794</c:v>
                </c:pt>
                <c:pt idx="20">
                  <c:v>0.36732837422925702</c:v>
                </c:pt>
                <c:pt idx="21">
                  <c:v>6.1209158949886433E-2</c:v>
                </c:pt>
              </c:numCache>
            </c:numRef>
          </c:val>
          <c:smooth val="0"/>
          <c:extLst>
            <c:ext xmlns:c16="http://schemas.microsoft.com/office/drawing/2014/chart" uri="{C3380CC4-5D6E-409C-BE32-E72D297353CC}">
              <c16:uniqueId val="{00000000-3625-49AF-BFEB-9CB812F6DF97}"/>
            </c:ext>
          </c:extLst>
        </c:ser>
        <c:ser>
          <c:idx val="16"/>
          <c:order val="16"/>
          <c:tx>
            <c:strRef>
              <c:f>Fig_DATA_Emissions_NoMarket!$A$20</c:f>
              <c:strCache>
                <c:ptCount val="1"/>
                <c:pt idx="0">
                  <c:v>11 B2 Most Diversified, No Adv. Nuclear</c:v>
                </c:pt>
              </c:strCache>
              <c:extLst xmlns:c15="http://schemas.microsoft.com/office/drawing/2012/chart"/>
            </c:strRef>
          </c:tx>
          <c:spPr>
            <a:ln w="28575" cap="rnd">
              <a:solidFill>
                <a:schemeClr val="accent2"/>
              </a:solidFill>
              <a:round/>
            </a:ln>
            <a:effectLst/>
          </c:spPr>
          <c:marker>
            <c:symbol val="none"/>
          </c:marker>
          <c:cat>
            <c:numRef>
              <c:f>Fig_DATA_Emissions_NoMarket!$B$3:$W$3</c:f>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extLst xmlns:c15="http://schemas.microsoft.com/office/drawing/2012/chart"/>
            </c:numRef>
          </c:cat>
          <c:val>
            <c:numRef>
              <c:f>Fig_DATA_Emissions_NoMarket!$B$20:$W$20</c:f>
              <c:numCache>
                <c:formatCode>#,##0.00</c:formatCode>
                <c:ptCount val="22"/>
                <c:pt idx="0">
                  <c:v>5.4584608508394847</c:v>
                </c:pt>
                <c:pt idx="1">
                  <c:v>5.2176566384740859</c:v>
                </c:pt>
                <c:pt idx="2">
                  <c:v>2.1424808342134636</c:v>
                </c:pt>
                <c:pt idx="3">
                  <c:v>2.7749413952271729</c:v>
                </c:pt>
                <c:pt idx="4">
                  <c:v>2.6350837529896696</c:v>
                </c:pt>
                <c:pt idx="5">
                  <c:v>2.6807177018548765</c:v>
                </c:pt>
                <c:pt idx="6">
                  <c:v>1.9404958198437945</c:v>
                </c:pt>
                <c:pt idx="7">
                  <c:v>1.7442720660596085</c:v>
                </c:pt>
                <c:pt idx="8">
                  <c:v>1.5979133995895951</c:v>
                </c:pt>
                <c:pt idx="9">
                  <c:v>1.4464508771665665</c:v>
                </c:pt>
                <c:pt idx="10">
                  <c:v>1.2554363946843869</c:v>
                </c:pt>
                <c:pt idx="11">
                  <c:v>0.88889140307310033</c:v>
                </c:pt>
                <c:pt idx="12">
                  <c:v>0.92068559540313988</c:v>
                </c:pt>
                <c:pt idx="13">
                  <c:v>0.8438046795881905</c:v>
                </c:pt>
                <c:pt idx="14">
                  <c:v>0.55137635453834255</c:v>
                </c:pt>
                <c:pt idx="15">
                  <c:v>0.47695848349164255</c:v>
                </c:pt>
                <c:pt idx="16">
                  <c:v>0.40994766366498181</c:v>
                </c:pt>
                <c:pt idx="17">
                  <c:v>0.40088234814373891</c:v>
                </c:pt>
                <c:pt idx="18">
                  <c:v>0.40498809300699967</c:v>
                </c:pt>
                <c:pt idx="19">
                  <c:v>0.33809454177926185</c:v>
                </c:pt>
                <c:pt idx="20">
                  <c:v>0.33111690213404715</c:v>
                </c:pt>
                <c:pt idx="21">
                  <c:v>6.9565305385582199E-2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48FC-413A-A110-7A5AA4E28D02}"/>
            </c:ext>
          </c:extLst>
        </c:ser>
        <c:ser>
          <c:idx val="30"/>
          <c:order val="20"/>
          <c:tx>
            <c:v>PSE 1990 Emissions</c:v>
          </c:tx>
          <c:spPr>
            <a:ln w="28575" cap="rnd">
              <a:solidFill>
                <a:schemeClr val="accent1">
                  <a:lumMod val="50000"/>
                </a:schemeClr>
              </a:solidFill>
              <a:prstDash val="sysDot"/>
              <a:round/>
            </a:ln>
            <a:effectLst/>
          </c:spPr>
          <c:marker>
            <c:symbol val="none"/>
          </c:marker>
          <c:val>
            <c:numRef>
              <c:f>Fig_DATA_Emissions_NoMarket!$B$33:$W$33</c:f>
              <c:numCache>
                <c:formatCode>_(* #,##0.00_);_(* \(#,##0.00\);_(* "-"??_);_(@_)</c:formatCode>
                <c:ptCount val="22"/>
                <c:pt idx="0">
                  <c:v>6.9460642630194904</c:v>
                </c:pt>
                <c:pt idx="1">
                  <c:v>6.9460642630194904</c:v>
                </c:pt>
                <c:pt idx="2">
                  <c:v>6.9460642630194904</c:v>
                </c:pt>
                <c:pt idx="3">
                  <c:v>6.9460642630194904</c:v>
                </c:pt>
                <c:pt idx="4">
                  <c:v>6.9460642630194904</c:v>
                </c:pt>
                <c:pt idx="5">
                  <c:v>6.9460642630194904</c:v>
                </c:pt>
                <c:pt idx="6">
                  <c:v>6.9460642630194904</c:v>
                </c:pt>
                <c:pt idx="7">
                  <c:v>6.9460642630194904</c:v>
                </c:pt>
                <c:pt idx="8">
                  <c:v>6.9460642630194904</c:v>
                </c:pt>
                <c:pt idx="9">
                  <c:v>6.9460642630194904</c:v>
                </c:pt>
                <c:pt idx="10">
                  <c:v>6.9460642630194904</c:v>
                </c:pt>
                <c:pt idx="11">
                  <c:v>6.9460642630194904</c:v>
                </c:pt>
                <c:pt idx="12">
                  <c:v>6.9460642630194904</c:v>
                </c:pt>
                <c:pt idx="13">
                  <c:v>6.9460642630194904</c:v>
                </c:pt>
                <c:pt idx="14">
                  <c:v>6.9460642630194904</c:v>
                </c:pt>
                <c:pt idx="15">
                  <c:v>6.9460642630194904</c:v>
                </c:pt>
                <c:pt idx="16">
                  <c:v>6.9460642630194904</c:v>
                </c:pt>
                <c:pt idx="17">
                  <c:v>6.9460642630194904</c:v>
                </c:pt>
                <c:pt idx="18">
                  <c:v>6.9460642630194904</c:v>
                </c:pt>
                <c:pt idx="19">
                  <c:v>6.9460642630194904</c:v>
                </c:pt>
                <c:pt idx="20">
                  <c:v>6.9460642630194904</c:v>
                </c:pt>
                <c:pt idx="21">
                  <c:v>6.9460642630194904</c:v>
                </c:pt>
              </c:numCache>
            </c:numRef>
          </c:val>
          <c:smooth val="0"/>
          <c:extLst>
            <c:ext xmlns:c16="http://schemas.microsoft.com/office/drawing/2014/chart" uri="{C3380CC4-5D6E-409C-BE32-E72D297353CC}">
              <c16:uniqueId val="{00000000-7706-4EB7-8860-20CB6E51247F}"/>
            </c:ext>
          </c:extLst>
        </c:ser>
        <c:dLbls>
          <c:showLegendKey val="0"/>
          <c:showVal val="0"/>
          <c:showCatName val="0"/>
          <c:showSerName val="0"/>
          <c:showPercent val="0"/>
          <c:showBubbleSize val="0"/>
        </c:dLbls>
        <c:smooth val="0"/>
        <c:axId val="880252120"/>
        <c:axId val="880248512"/>
        <c:extLst>
          <c:ext xmlns:c15="http://schemas.microsoft.com/office/drawing/2012/chart" uri="{02D57815-91ED-43cb-92C2-25804820EDAC}">
            <c15:filteredLineSeries>
              <c15:ser>
                <c:idx val="1"/>
                <c:order val="1"/>
                <c:tx>
                  <c:strRef>
                    <c:extLst>
                      <c:ext uri="{02D57815-91ED-43cb-92C2-25804820EDAC}">
                        <c15:formulaRef>
                          <c15:sqref>Fig_DATA_Emissions_NoMarket!$A$5</c15:sqref>
                        </c15:formulaRef>
                      </c:ext>
                    </c:extLst>
                    <c:strCache>
                      <c:ptCount val="1"/>
                      <c:pt idx="0">
                        <c:v>2 DSM Bundle 10</c:v>
                      </c:pt>
                    </c:strCache>
                  </c:strRef>
                </c:tx>
                <c:spPr>
                  <a:ln w="28575" cap="rnd">
                    <a:solidFill>
                      <a:schemeClr val="bg2">
                        <a:lumMod val="50000"/>
                      </a:schemeClr>
                    </a:solidFill>
                    <a:prstDash val="lgDash"/>
                    <a:round/>
                  </a:ln>
                  <a:effectLst/>
                </c:spPr>
                <c:marker>
                  <c:symbol val="none"/>
                </c:marker>
                <c:cat>
                  <c:numRef>
                    <c:extLst>
                      <c:ex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c:ext uri="{02D57815-91ED-43cb-92C2-25804820EDAC}">
                        <c15:formulaRef>
                          <c15:sqref>Fig_DATA_Emissions_NoMarket!$B$5:$W$5</c15:sqref>
                        </c15:formulaRef>
                      </c:ext>
                    </c:extLst>
                    <c:numCache>
                      <c:formatCode>#,##0.00</c:formatCode>
                      <c:ptCount val="22"/>
                      <c:pt idx="0">
                        <c:v>5.4663284552706362</c:v>
                      </c:pt>
                      <c:pt idx="1">
                        <c:v>5.1913375490042233</c:v>
                      </c:pt>
                      <c:pt idx="2">
                        <c:v>2.6756779087297606</c:v>
                      </c:pt>
                      <c:pt idx="3">
                        <c:v>2.9475829587342535</c:v>
                      </c:pt>
                      <c:pt idx="4">
                        <c:v>2.9832682256459191</c:v>
                      </c:pt>
                      <c:pt idx="5">
                        <c:v>2.5947949056951782</c:v>
                      </c:pt>
                      <c:pt idx="6">
                        <c:v>1.8475827750370795</c:v>
                      </c:pt>
                      <c:pt idx="7">
                        <c:v>1.7249857043755283</c:v>
                      </c:pt>
                      <c:pt idx="8">
                        <c:v>1.5995686131630507</c:v>
                      </c:pt>
                      <c:pt idx="9">
                        <c:v>1.3585640738103333</c:v>
                      </c:pt>
                      <c:pt idx="10">
                        <c:v>1.2571404152673924</c:v>
                      </c:pt>
                      <c:pt idx="11">
                        <c:v>0.86651583533942445</c:v>
                      </c:pt>
                      <c:pt idx="12">
                        <c:v>0.80888530706819406</c:v>
                      </c:pt>
                      <c:pt idx="13">
                        <c:v>0.78235890750701909</c:v>
                      </c:pt>
                      <c:pt idx="14">
                        <c:v>0.5892705217941413</c:v>
                      </c:pt>
                      <c:pt idx="15">
                        <c:v>0.54003123137865572</c:v>
                      </c:pt>
                      <c:pt idx="16">
                        <c:v>0.43848328378059653</c:v>
                      </c:pt>
                      <c:pt idx="17">
                        <c:v>0.40568261000781514</c:v>
                      </c:pt>
                      <c:pt idx="18">
                        <c:v>0.39959765879545711</c:v>
                      </c:pt>
                      <c:pt idx="19">
                        <c:v>0.34664553438393214</c:v>
                      </c:pt>
                      <c:pt idx="20">
                        <c:v>0.34820259796611447</c:v>
                      </c:pt>
                      <c:pt idx="21">
                        <c:v>6.1442836966454473E-2</c:v>
                      </c:pt>
                    </c:numCache>
                  </c:numRef>
                </c:val>
                <c:smooth val="0"/>
                <c:extLst>
                  <c:ext xmlns:c16="http://schemas.microsoft.com/office/drawing/2014/chart" uri="{C3380CC4-5D6E-409C-BE32-E72D297353CC}">
                    <c16:uniqueId val="{00000001-3625-49AF-BFEB-9CB812F6DF9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Fig_DATA_Emissions_NoMarket!$A$6</c15:sqref>
                        </c15:formulaRef>
                      </c:ext>
                    </c:extLst>
                    <c:strCache>
                      <c:ptCount val="1"/>
                      <c:pt idx="0">
                        <c:v>3 DSM Bundle 7</c:v>
                      </c:pt>
                    </c:strCache>
                  </c:strRef>
                </c:tx>
                <c:spPr>
                  <a:ln w="28575" cap="rnd">
                    <a:solidFill>
                      <a:schemeClr val="accent4">
                        <a:lumMod val="40000"/>
                        <a:lumOff val="60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Fig_DATA_Emissions_NoMarket!$B$6:$W$6</c15:sqref>
                        </c15:formulaRef>
                      </c:ext>
                    </c:extLst>
                    <c:numCache>
                      <c:formatCode>#,##0.00</c:formatCode>
                      <c:ptCount val="22"/>
                      <c:pt idx="0">
                        <c:v>5.474112120477546</c:v>
                      </c:pt>
                      <c:pt idx="1">
                        <c:v>4.7645368322518085</c:v>
                      </c:pt>
                      <c:pt idx="2">
                        <c:v>2.1213546501619498</c:v>
                      </c:pt>
                      <c:pt idx="3">
                        <c:v>2.5995910956971446</c:v>
                      </c:pt>
                      <c:pt idx="4">
                        <c:v>2.3794195558766322</c:v>
                      </c:pt>
                      <c:pt idx="5">
                        <c:v>2.7142803193304319</c:v>
                      </c:pt>
                      <c:pt idx="6">
                        <c:v>1.9060117293076089</c:v>
                      </c:pt>
                      <c:pt idx="7">
                        <c:v>1.7068776493237132</c:v>
                      </c:pt>
                      <c:pt idx="8">
                        <c:v>1.5686406122373135</c:v>
                      </c:pt>
                      <c:pt idx="9">
                        <c:v>1.348692185221646</c:v>
                      </c:pt>
                      <c:pt idx="10">
                        <c:v>1.2839309856876218</c:v>
                      </c:pt>
                      <c:pt idx="11">
                        <c:v>0.94658162310612881</c:v>
                      </c:pt>
                      <c:pt idx="12">
                        <c:v>0.96433460904245383</c:v>
                      </c:pt>
                      <c:pt idx="13">
                        <c:v>0.89110351752520434</c:v>
                      </c:pt>
                      <c:pt idx="14">
                        <c:v>0.58653453023496205</c:v>
                      </c:pt>
                      <c:pt idx="15">
                        <c:v>0.50012552119424325</c:v>
                      </c:pt>
                      <c:pt idx="16">
                        <c:v>0.40654018534007796</c:v>
                      </c:pt>
                      <c:pt idx="17">
                        <c:v>0.41240384746837189</c:v>
                      </c:pt>
                      <c:pt idx="18">
                        <c:v>0.38626274462473209</c:v>
                      </c:pt>
                      <c:pt idx="19">
                        <c:v>0.32882002845635533</c:v>
                      </c:pt>
                      <c:pt idx="20">
                        <c:v>0.34416025430271707</c:v>
                      </c:pt>
                      <c:pt idx="21">
                        <c:v>4.7405525705590923E-2</c:v>
                      </c:pt>
                    </c:numCache>
                  </c:numRef>
                </c:val>
                <c:smooth val="0"/>
                <c:extLst xmlns:c15="http://schemas.microsoft.com/office/drawing/2012/chart">
                  <c:ext xmlns:c16="http://schemas.microsoft.com/office/drawing/2014/chart" uri="{C3380CC4-5D6E-409C-BE32-E72D297353CC}">
                    <c16:uniqueId val="{00000002-3625-49AF-BFEB-9CB812F6DF9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Fig_DATA_Emissions_NoMarket!$A$7</c15:sqref>
                        </c15:formulaRef>
                      </c:ext>
                    </c:extLst>
                    <c:strCache>
                      <c:ptCount val="1"/>
                      <c:pt idx="0">
                        <c:v>4 DER Solar</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Fig_DATA_Emissions_NoMarket!$B$7:$W$7</c15:sqref>
                        </c15:formulaRef>
                      </c:ext>
                    </c:extLst>
                    <c:numCache>
                      <c:formatCode>#,##0.00</c:formatCode>
                      <c:ptCount val="22"/>
                      <c:pt idx="0">
                        <c:v>5.4833225595644599</c:v>
                      </c:pt>
                      <c:pt idx="1">
                        <c:v>4.9979498227226946</c:v>
                      </c:pt>
                      <c:pt idx="2">
                        <c:v>2.4212436492502372</c:v>
                      </c:pt>
                      <c:pt idx="3">
                        <c:v>2.5389482448670657</c:v>
                      </c:pt>
                      <c:pt idx="4">
                        <c:v>2.5769350399159388</c:v>
                      </c:pt>
                      <c:pt idx="5">
                        <c:v>2.994099900324084</c:v>
                      </c:pt>
                      <c:pt idx="6">
                        <c:v>2.1264989935429384</c:v>
                      </c:pt>
                      <c:pt idx="7">
                        <c:v>1.8630653508401567</c:v>
                      </c:pt>
                      <c:pt idx="8">
                        <c:v>1.6401860718286061</c:v>
                      </c:pt>
                      <c:pt idx="9">
                        <c:v>1.5000451410234474</c:v>
                      </c:pt>
                      <c:pt idx="10">
                        <c:v>1.3890020911639098</c:v>
                      </c:pt>
                      <c:pt idx="11">
                        <c:v>1.0363293238059905</c:v>
                      </c:pt>
                      <c:pt idx="12">
                        <c:v>0.96863612651275233</c:v>
                      </c:pt>
                      <c:pt idx="13">
                        <c:v>0.90337106223644614</c:v>
                      </c:pt>
                      <c:pt idx="14">
                        <c:v>0.69867675622191427</c:v>
                      </c:pt>
                      <c:pt idx="15">
                        <c:v>0.56233929281164374</c:v>
                      </c:pt>
                      <c:pt idx="16">
                        <c:v>0.47175838902166189</c:v>
                      </c:pt>
                      <c:pt idx="17">
                        <c:v>0.47665598215703903</c:v>
                      </c:pt>
                      <c:pt idx="18">
                        <c:v>0.42472322652962602</c:v>
                      </c:pt>
                      <c:pt idx="19">
                        <c:v>0.34845748275387073</c:v>
                      </c:pt>
                      <c:pt idx="20">
                        <c:v>0.37419197525820791</c:v>
                      </c:pt>
                      <c:pt idx="21">
                        <c:v>7.996389997407799E-2</c:v>
                      </c:pt>
                    </c:numCache>
                  </c:numRef>
                </c:val>
                <c:smooth val="0"/>
                <c:extLst xmlns:c15="http://schemas.microsoft.com/office/drawing/2012/chart">
                  <c:ext xmlns:c16="http://schemas.microsoft.com/office/drawing/2014/chart" uri="{C3380CC4-5D6E-409C-BE32-E72D297353CC}">
                    <c16:uniqueId val="{00000003-3625-49AF-BFEB-9CB812F6DF9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Fig_DATA_Emissions_NoMarket!$A$8</c15:sqref>
                        </c15:formulaRef>
                      </c:ext>
                    </c:extLst>
                    <c:strCache>
                      <c:ptCount val="1"/>
                      <c:pt idx="0">
                        <c:v>5 DER Batteries</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Fig_DATA_Emissions_NoMarket!$B$8:$W$8</c15:sqref>
                        </c15:formulaRef>
                      </c:ext>
                    </c:extLst>
                    <c:numCache>
                      <c:formatCode>#,##0.00</c:formatCode>
                      <c:ptCount val="22"/>
                      <c:pt idx="0">
                        <c:v>5.7424101237581855</c:v>
                      </c:pt>
                      <c:pt idx="1">
                        <c:v>5.1764191976020504</c:v>
                      </c:pt>
                      <c:pt idx="2">
                        <c:v>2.6304801599313898</c:v>
                      </c:pt>
                      <c:pt idx="3">
                        <c:v>2.9143975224549568</c:v>
                      </c:pt>
                      <c:pt idx="4">
                        <c:v>2.8647169346302945</c:v>
                      </c:pt>
                      <c:pt idx="5">
                        <c:v>3.0056310656854426</c:v>
                      </c:pt>
                      <c:pt idx="6">
                        <c:v>2.0832939921562508</c:v>
                      </c:pt>
                      <c:pt idx="7">
                        <c:v>1.8708441294071902</c:v>
                      </c:pt>
                      <c:pt idx="8">
                        <c:v>1.6795979289268936</c:v>
                      </c:pt>
                      <c:pt idx="9">
                        <c:v>1.653469795036135</c:v>
                      </c:pt>
                      <c:pt idx="10">
                        <c:v>1.5571223137212522</c:v>
                      </c:pt>
                      <c:pt idx="11">
                        <c:v>1.0889777387169806</c:v>
                      </c:pt>
                      <c:pt idx="12">
                        <c:v>0.97113473981546361</c:v>
                      </c:pt>
                      <c:pt idx="13">
                        <c:v>0.87713224485308527</c:v>
                      </c:pt>
                      <c:pt idx="14">
                        <c:v>0.66021238958579698</c:v>
                      </c:pt>
                      <c:pt idx="15">
                        <c:v>0.58272323532700621</c:v>
                      </c:pt>
                      <c:pt idx="16">
                        <c:v>0.42492328363184217</c:v>
                      </c:pt>
                      <c:pt idx="17">
                        <c:v>0.39941848587547402</c:v>
                      </c:pt>
                      <c:pt idx="18">
                        <c:v>0.40751296324534203</c:v>
                      </c:pt>
                      <c:pt idx="19">
                        <c:v>0.35372637381037064</c:v>
                      </c:pt>
                      <c:pt idx="20">
                        <c:v>0.35930966733201469</c:v>
                      </c:pt>
                      <c:pt idx="21">
                        <c:v>4.1143016580593106E-2</c:v>
                      </c:pt>
                    </c:numCache>
                  </c:numRef>
                </c:val>
                <c:smooth val="0"/>
                <c:extLst xmlns:c15="http://schemas.microsoft.com/office/drawing/2012/chart">
                  <c:ext xmlns:c16="http://schemas.microsoft.com/office/drawing/2014/chart" uri="{C3380CC4-5D6E-409C-BE32-E72D297353CC}">
                    <c16:uniqueId val="{00000004-3625-49AF-BFEB-9CB812F6DF9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Fig_DATA_Emissions_NoMarket!$A$9</c15:sqref>
                        </c15:formulaRef>
                      </c:ext>
                    </c:extLst>
                    <c:strCache>
                      <c:ptCount val="1"/>
                      <c:pt idx="0">
                        <c:v>6 MT Overbuild, PHES + All East Wind</c:v>
                      </c:pt>
                    </c:strCache>
                  </c:strRef>
                </c:tx>
                <c:spPr>
                  <a:ln w="28575" cap="rnd">
                    <a:solidFill>
                      <a:schemeClr val="tx2"/>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Fig_DATA_Emissions_NoMarket!$B$9:$W$9</c15:sqref>
                        </c15:formulaRef>
                      </c:ext>
                    </c:extLst>
                    <c:numCache>
                      <c:formatCode>#,##0.00</c:formatCode>
                      <c:ptCount val="22"/>
                      <c:pt idx="0">
                        <c:v>5.7622976260164869</c:v>
                      </c:pt>
                      <c:pt idx="1">
                        <c:v>5.1543085020887176</c:v>
                      </c:pt>
                      <c:pt idx="2">
                        <c:v>2.2534633554269949</c:v>
                      </c:pt>
                      <c:pt idx="3">
                        <c:v>2.3267255366590276</c:v>
                      </c:pt>
                      <c:pt idx="4">
                        <c:v>2.3419012161960842</c:v>
                      </c:pt>
                      <c:pt idx="5">
                        <c:v>2.7173498774155975</c:v>
                      </c:pt>
                      <c:pt idx="6">
                        <c:v>1.9218965225325428</c:v>
                      </c:pt>
                      <c:pt idx="7">
                        <c:v>1.8269268710576312</c:v>
                      </c:pt>
                      <c:pt idx="8">
                        <c:v>1.7396098575508081</c:v>
                      </c:pt>
                      <c:pt idx="9">
                        <c:v>1.5992729161463743</c:v>
                      </c:pt>
                      <c:pt idx="10">
                        <c:v>1.3284992025191251</c:v>
                      </c:pt>
                      <c:pt idx="11">
                        <c:v>0.96114235121248726</c:v>
                      </c:pt>
                      <c:pt idx="12">
                        <c:v>0.95997246396608005</c:v>
                      </c:pt>
                      <c:pt idx="13">
                        <c:v>0.82510217887374826</c:v>
                      </c:pt>
                      <c:pt idx="14">
                        <c:v>0.63244966512970047</c:v>
                      </c:pt>
                      <c:pt idx="15">
                        <c:v>0.52625964440633144</c:v>
                      </c:pt>
                      <c:pt idx="16">
                        <c:v>0.45116381087429158</c:v>
                      </c:pt>
                      <c:pt idx="17">
                        <c:v>0.44622756096517069</c:v>
                      </c:pt>
                      <c:pt idx="18">
                        <c:v>0.4327761267959393</c:v>
                      </c:pt>
                      <c:pt idx="19">
                        <c:v>0.40153777686007841</c:v>
                      </c:pt>
                      <c:pt idx="20">
                        <c:v>0.39318980423348748</c:v>
                      </c:pt>
                      <c:pt idx="21">
                        <c:v>6.0465696833269966E-2</c:v>
                      </c:pt>
                    </c:numCache>
                  </c:numRef>
                </c:val>
                <c:smooth val="0"/>
                <c:extLst xmlns:c15="http://schemas.microsoft.com/office/drawing/2012/chart">
                  <c:ext xmlns:c16="http://schemas.microsoft.com/office/drawing/2014/chart" uri="{C3380CC4-5D6E-409C-BE32-E72D297353CC}">
                    <c16:uniqueId val="{00000005-3625-49AF-BFEB-9CB812F6DF9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Fig_DATA_Emissions_NoMarket!$A$10</c15:sqref>
                        </c15:formulaRef>
                      </c:ext>
                    </c:extLst>
                    <c:strCache>
                      <c:ptCount val="1"/>
                      <c:pt idx="0">
                        <c:v>7 MT Overbuild, PHES + East, Central Wind</c:v>
                      </c:pt>
                    </c:strCache>
                  </c:strRef>
                </c:tx>
                <c:spPr>
                  <a:ln w="28575" cap="rnd">
                    <a:solidFill>
                      <a:schemeClr val="tx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Fig_DATA_Emissions_NoMarket!$B$10:$W$10</c15:sqref>
                        </c15:formulaRef>
                      </c:ext>
                    </c:extLst>
                    <c:numCache>
                      <c:formatCode>#,##0.00</c:formatCode>
                      <c:ptCount val="22"/>
                      <c:pt idx="0">
                        <c:v>5.4725641929419666</c:v>
                      </c:pt>
                      <c:pt idx="1">
                        <c:v>5.0932853544078718</c:v>
                      </c:pt>
                      <c:pt idx="2">
                        <c:v>2.0371950579645315</c:v>
                      </c:pt>
                      <c:pt idx="3">
                        <c:v>2.5433689271180424</c:v>
                      </c:pt>
                      <c:pt idx="4">
                        <c:v>2.675808461760421</c:v>
                      </c:pt>
                      <c:pt idx="5">
                        <c:v>2.7933532616522099</c:v>
                      </c:pt>
                      <c:pt idx="6">
                        <c:v>1.9441164259159855</c:v>
                      </c:pt>
                      <c:pt idx="7">
                        <c:v>1.7743884831669556</c:v>
                      </c:pt>
                      <c:pt idx="8">
                        <c:v>1.6379478624306287</c:v>
                      </c:pt>
                      <c:pt idx="9">
                        <c:v>1.4199783093889349</c:v>
                      </c:pt>
                      <c:pt idx="10">
                        <c:v>1.3307741083966946</c:v>
                      </c:pt>
                      <c:pt idx="11">
                        <c:v>0.99459642811292048</c:v>
                      </c:pt>
                      <c:pt idx="12">
                        <c:v>0.77354801767617554</c:v>
                      </c:pt>
                      <c:pt idx="13">
                        <c:v>0.71957860127488127</c:v>
                      </c:pt>
                      <c:pt idx="14">
                        <c:v>0.48667632475619171</c:v>
                      </c:pt>
                      <c:pt idx="15">
                        <c:v>0.44892954637607263</c:v>
                      </c:pt>
                      <c:pt idx="16">
                        <c:v>0.36636848403439748</c:v>
                      </c:pt>
                      <c:pt idx="17">
                        <c:v>0.38591911043710547</c:v>
                      </c:pt>
                      <c:pt idx="18">
                        <c:v>0.34924955948669267</c:v>
                      </c:pt>
                      <c:pt idx="19">
                        <c:v>0.31502352174431109</c:v>
                      </c:pt>
                      <c:pt idx="20">
                        <c:v>0.33185254269459558</c:v>
                      </c:pt>
                      <c:pt idx="21">
                        <c:v>5.6327715810742918E-2</c:v>
                      </c:pt>
                    </c:numCache>
                  </c:numRef>
                </c:val>
                <c:smooth val="0"/>
                <c:extLst xmlns:c15="http://schemas.microsoft.com/office/drawing/2012/chart">
                  <c:ext xmlns:c16="http://schemas.microsoft.com/office/drawing/2014/chart" uri="{C3380CC4-5D6E-409C-BE32-E72D297353CC}">
                    <c16:uniqueId val="{00000006-3625-49AF-BFEB-9CB812F6DF9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Fig_DATA_Emissions_NoMarket!$A$11</c15:sqref>
                        </c15:formulaRef>
                      </c:ext>
                    </c:extLst>
                    <c:strCache>
                      <c:ptCount val="1"/>
                      <c:pt idx="0">
                        <c:v>8 PNW PHES</c:v>
                      </c:pt>
                    </c:strCache>
                  </c:strRef>
                </c:tx>
                <c:spPr>
                  <a:ln w="28575" cap="rnd">
                    <a:solidFill>
                      <a:schemeClr val="tx2">
                        <a:lumMod val="20000"/>
                        <a:lumOff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Fig_DATA_Emissions_NoMarket!$B$11:$W$11</c15:sqref>
                        </c15:formulaRef>
                      </c:ext>
                    </c:extLst>
                    <c:numCache>
                      <c:formatCode>#,##0.00</c:formatCode>
                      <c:ptCount val="22"/>
                      <c:pt idx="0">
                        <c:v>5.4492223082827209</c:v>
                      </c:pt>
                      <c:pt idx="1">
                        <c:v>4.9705925903160786</c:v>
                      </c:pt>
                      <c:pt idx="2">
                        <c:v>2.6624549720041442</c:v>
                      </c:pt>
                      <c:pt idx="3">
                        <c:v>3.0870283046815192</c:v>
                      </c:pt>
                      <c:pt idx="4">
                        <c:v>2.8368624099720909</c:v>
                      </c:pt>
                      <c:pt idx="5">
                        <c:v>3.0260603833563104</c:v>
                      </c:pt>
                      <c:pt idx="6">
                        <c:v>1.9656023081620484</c:v>
                      </c:pt>
                      <c:pt idx="7">
                        <c:v>1.7313792913194836</c:v>
                      </c:pt>
                      <c:pt idx="8">
                        <c:v>1.5466861126050113</c:v>
                      </c:pt>
                      <c:pt idx="9">
                        <c:v>1.4292480639185159</c:v>
                      </c:pt>
                      <c:pt idx="10">
                        <c:v>1.3259598669006518</c:v>
                      </c:pt>
                      <c:pt idx="11">
                        <c:v>0.95943206433717876</c:v>
                      </c:pt>
                      <c:pt idx="12">
                        <c:v>0.97646265669321042</c:v>
                      </c:pt>
                      <c:pt idx="13">
                        <c:v>0.89227308124571436</c:v>
                      </c:pt>
                      <c:pt idx="14">
                        <c:v>0.61327526693986234</c:v>
                      </c:pt>
                      <c:pt idx="15">
                        <c:v>0.51839032677277563</c:v>
                      </c:pt>
                      <c:pt idx="16">
                        <c:v>0.44413298442883165</c:v>
                      </c:pt>
                      <c:pt idx="17">
                        <c:v>0.42007947504607884</c:v>
                      </c:pt>
                      <c:pt idx="18">
                        <c:v>0.40686270889330095</c:v>
                      </c:pt>
                      <c:pt idx="19">
                        <c:v>0.3722171857664302</c:v>
                      </c:pt>
                      <c:pt idx="20">
                        <c:v>0.35581399817592146</c:v>
                      </c:pt>
                      <c:pt idx="21">
                        <c:v>3.535327143020317E-2</c:v>
                      </c:pt>
                    </c:numCache>
                  </c:numRef>
                </c:val>
                <c:smooth val="0"/>
                <c:extLst xmlns:c15="http://schemas.microsoft.com/office/drawing/2012/chart">
                  <c:ext xmlns:c16="http://schemas.microsoft.com/office/drawing/2014/chart" uri="{C3380CC4-5D6E-409C-BE32-E72D297353CC}">
                    <c16:uniqueId val="{00000007-3625-49AF-BFEB-9CB812F6DF9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Fig_DATA_Emissions_NoMarket!$A$12</c15:sqref>
                        </c15:formulaRef>
                      </c:ext>
                    </c:extLst>
                    <c:strCache>
                      <c:ptCount val="1"/>
                      <c:pt idx="0">
                        <c:v>9 Advanced Nuclear (SMR)</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Fig_DATA_Emissions_NoMarket!$B$12:$W$12</c15:sqref>
                        </c15:formulaRef>
                      </c:ext>
                    </c:extLst>
                    <c:numCache>
                      <c:formatCode>#,##0.00</c:formatCode>
                      <c:ptCount val="22"/>
                      <c:pt idx="0">
                        <c:v>5.473089054444614</c:v>
                      </c:pt>
                      <c:pt idx="1">
                        <c:v>5.0564530455239032</c:v>
                      </c:pt>
                      <c:pt idx="2">
                        <c:v>2.752493106846063</c:v>
                      </c:pt>
                      <c:pt idx="3">
                        <c:v>2.9681819029481211</c:v>
                      </c:pt>
                      <c:pt idx="4">
                        <c:v>2.7076250540150597</c:v>
                      </c:pt>
                      <c:pt idx="5">
                        <c:v>2.7735657670233032</c:v>
                      </c:pt>
                      <c:pt idx="6">
                        <c:v>1.872707740764874</c:v>
                      </c:pt>
                      <c:pt idx="7">
                        <c:v>1.6490694047284387</c:v>
                      </c:pt>
                      <c:pt idx="8">
                        <c:v>1.2908584090048756</c:v>
                      </c:pt>
                      <c:pt idx="9">
                        <c:v>1.2042519255860653</c:v>
                      </c:pt>
                      <c:pt idx="10">
                        <c:v>1.1706246038326822</c:v>
                      </c:pt>
                      <c:pt idx="11">
                        <c:v>0.91033160703435478</c:v>
                      </c:pt>
                      <c:pt idx="12">
                        <c:v>0.9672818740248621</c:v>
                      </c:pt>
                      <c:pt idx="13">
                        <c:v>0.89706856470766994</c:v>
                      </c:pt>
                      <c:pt idx="14">
                        <c:v>0.59697851924245238</c:v>
                      </c:pt>
                      <c:pt idx="15">
                        <c:v>0.50847104648064134</c:v>
                      </c:pt>
                      <c:pt idx="16">
                        <c:v>0.41335007381727462</c:v>
                      </c:pt>
                      <c:pt idx="17">
                        <c:v>0.39569627152676001</c:v>
                      </c:pt>
                      <c:pt idx="18">
                        <c:v>0.37735654172555178</c:v>
                      </c:pt>
                      <c:pt idx="19">
                        <c:v>0.33113503926863286</c:v>
                      </c:pt>
                      <c:pt idx="20">
                        <c:v>0.32620071517266647</c:v>
                      </c:pt>
                      <c:pt idx="21">
                        <c:v>4.1843064631225835E-2</c:v>
                      </c:pt>
                    </c:numCache>
                  </c:numRef>
                </c:val>
                <c:smooth val="0"/>
                <c:extLst xmlns:c15="http://schemas.microsoft.com/office/drawing/2012/chart">
                  <c:ext xmlns:c16="http://schemas.microsoft.com/office/drawing/2014/chart" uri="{C3380CC4-5D6E-409C-BE32-E72D297353CC}">
                    <c16:uniqueId val="{00000008-3625-49AF-BFEB-9CB812F6DF9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Fig_DATA_Emissions_NoMarket!$A$13</c15:sqref>
                        </c15:formulaRef>
                      </c:ext>
                    </c:extLst>
                    <c:strCache>
                      <c:ptCount val="1"/>
                      <c:pt idx="0">
                        <c:v>10 Restricted Thermal</c:v>
                      </c:pt>
                    </c:strCache>
                  </c:strRef>
                </c:tx>
                <c:spPr>
                  <a:ln w="28575" cap="rnd">
                    <a:solidFill>
                      <a:schemeClr val="accent4">
                        <a:lumMod val="50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Fig_DATA_Emissions_NoMarket!$B$13:$W$13</c15:sqref>
                        </c15:formulaRef>
                      </c:ext>
                    </c:extLst>
                    <c:numCache>
                      <c:formatCode>#,##0.00</c:formatCode>
                      <c:ptCount val="22"/>
                      <c:pt idx="0">
                        <c:v>5.4544906871889722</c:v>
                      </c:pt>
                      <c:pt idx="1">
                        <c:v>4.830936781973258</c:v>
                      </c:pt>
                      <c:pt idx="2">
                        <c:v>1.9590772229768911</c:v>
                      </c:pt>
                      <c:pt idx="3">
                        <c:v>2.2009693088147895</c:v>
                      </c:pt>
                      <c:pt idx="4">
                        <c:v>1.8302424848257006</c:v>
                      </c:pt>
                      <c:pt idx="5">
                        <c:v>1.5264104872494038</c:v>
                      </c:pt>
                      <c:pt idx="6">
                        <c:v>1.2021411174470062</c:v>
                      </c:pt>
                      <c:pt idx="7">
                        <c:v>1.1845867943582433</c:v>
                      </c:pt>
                      <c:pt idx="8">
                        <c:v>1.1100916525265105</c:v>
                      </c:pt>
                      <c:pt idx="9">
                        <c:v>1.0013096729951452</c:v>
                      </c:pt>
                      <c:pt idx="10">
                        <c:v>0.94308207482734574</c:v>
                      </c:pt>
                      <c:pt idx="11">
                        <c:v>0.72587930282507218</c:v>
                      </c:pt>
                      <c:pt idx="12">
                        <c:v>0.62721346369527353</c:v>
                      </c:pt>
                      <c:pt idx="13">
                        <c:v>0.60673972571570145</c:v>
                      </c:pt>
                      <c:pt idx="14">
                        <c:v>0.42422923082958131</c:v>
                      </c:pt>
                      <c:pt idx="15">
                        <c:v>0.39386777342014373</c:v>
                      </c:pt>
                      <c:pt idx="16">
                        <c:v>0.31486634300047933</c:v>
                      </c:pt>
                      <c:pt idx="17">
                        <c:v>0.30551778538270458</c:v>
                      </c:pt>
                      <c:pt idx="18">
                        <c:v>0.30545335591440725</c:v>
                      </c:pt>
                      <c:pt idx="19">
                        <c:v>0.27847835060487891</c:v>
                      </c:pt>
                      <c:pt idx="20">
                        <c:v>0.25327863858058414</c:v>
                      </c:pt>
                      <c:pt idx="21">
                        <c:v>3.5223270086986946E-2</c:v>
                      </c:pt>
                    </c:numCache>
                  </c:numRef>
                </c:val>
                <c:smooth val="0"/>
                <c:extLst xmlns:c15="http://schemas.microsoft.com/office/drawing/2012/chart">
                  <c:ext xmlns:c16="http://schemas.microsoft.com/office/drawing/2014/chart" uri="{C3380CC4-5D6E-409C-BE32-E72D297353CC}">
                    <c16:uniqueId val="{00000009-3625-49AF-BFEB-9CB812F6DF9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Fig_DATA_Emissions_NoMarket!$A$14</c15:sqref>
                        </c15:formulaRef>
                      </c:ext>
                    </c:extLst>
                    <c:strCache>
                      <c:ptCount val="1"/>
                      <c:pt idx="0">
                        <c:v>11 A1 Least Diversified w/ Adv. Nuclear</c:v>
                      </c:pt>
                    </c:strCache>
                  </c:strRef>
                </c:tx>
                <c:spPr>
                  <a:ln w="28575" cap="rnd">
                    <a:solidFill>
                      <a:schemeClr val="accent5"/>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Fig_DATA_Emissions_NoMarket!$B$14:$W$14</c15:sqref>
                        </c15:formulaRef>
                      </c:ext>
                    </c:extLst>
                    <c:numCache>
                      <c:formatCode>#,##0.00</c:formatCode>
                      <c:ptCount val="22"/>
                      <c:pt idx="0">
                        <c:v>5.5093348148429948</c:v>
                      </c:pt>
                      <c:pt idx="1">
                        <c:v>4.9194828348015003</c:v>
                      </c:pt>
                      <c:pt idx="2">
                        <c:v>1.843548706440179</c:v>
                      </c:pt>
                      <c:pt idx="3">
                        <c:v>2.4037722658631595</c:v>
                      </c:pt>
                      <c:pt idx="4">
                        <c:v>2.272057653014083</c:v>
                      </c:pt>
                      <c:pt idx="5">
                        <c:v>2.6974414515936154</c:v>
                      </c:pt>
                      <c:pt idx="6">
                        <c:v>1.886553486963706</c:v>
                      </c:pt>
                      <c:pt idx="7">
                        <c:v>1.8410435130849074</c:v>
                      </c:pt>
                      <c:pt idx="8">
                        <c:v>1.4239959772854414</c:v>
                      </c:pt>
                      <c:pt idx="9">
                        <c:v>1.319028116596602</c:v>
                      </c:pt>
                      <c:pt idx="10">
                        <c:v>1.2028277308405586</c:v>
                      </c:pt>
                      <c:pt idx="11">
                        <c:v>0.9635643233390172</c:v>
                      </c:pt>
                      <c:pt idx="12">
                        <c:v>0.98554361942619861</c:v>
                      </c:pt>
                      <c:pt idx="13">
                        <c:v>0.88166481712539668</c:v>
                      </c:pt>
                      <c:pt idx="14">
                        <c:v>0.61253411172434569</c:v>
                      </c:pt>
                      <c:pt idx="15">
                        <c:v>0.49144186891309738</c:v>
                      </c:pt>
                      <c:pt idx="16">
                        <c:v>0.39411305550714582</c:v>
                      </c:pt>
                      <c:pt idx="17">
                        <c:v>0.37370856386975781</c:v>
                      </c:pt>
                      <c:pt idx="18">
                        <c:v>0.36815030983481933</c:v>
                      </c:pt>
                      <c:pt idx="19">
                        <c:v>0.31940086621011765</c:v>
                      </c:pt>
                      <c:pt idx="20">
                        <c:v>0.33029989781896474</c:v>
                      </c:pt>
                      <c:pt idx="21">
                        <c:v>5.1622500726496545E-2</c:v>
                      </c:pt>
                    </c:numCache>
                  </c:numRef>
                </c:val>
                <c:smooth val="0"/>
                <c:extLst xmlns:c15="http://schemas.microsoft.com/office/drawing/2012/chart">
                  <c:ext xmlns:c16="http://schemas.microsoft.com/office/drawing/2014/chart" uri="{C3380CC4-5D6E-409C-BE32-E72D297353CC}">
                    <c16:uniqueId val="{0000000A-3625-49AF-BFEB-9CB812F6DF9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Fig_DATA_Emissions_NoMarket!$A$15</c15:sqref>
                        </c15:formulaRef>
                      </c:ext>
                    </c:extLst>
                    <c:strCache>
                      <c:ptCount val="1"/>
                      <c:pt idx="0">
                        <c:v>11 A2 Diversified + PNW PHES</c:v>
                      </c:pt>
                    </c:strCache>
                  </c:strRef>
                </c:tx>
                <c:spPr>
                  <a:ln w="28575" cap="rnd">
                    <a:solidFill>
                      <a:schemeClr val="accent6">
                        <a:lumMod val="75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Fig_DATA_Emissions_NoMarket!$B$15:$W$15</c15:sqref>
                        </c15:formulaRef>
                      </c:ext>
                    </c:extLst>
                    <c:numCache>
                      <c:formatCode>#,##0.00</c:formatCode>
                      <c:ptCount val="22"/>
                      <c:pt idx="0">
                        <c:v>5.4777244060000063</c:v>
                      </c:pt>
                      <c:pt idx="1">
                        <c:v>5.0489750488465042</c:v>
                      </c:pt>
                      <c:pt idx="2">
                        <c:v>2.216532721290795</c:v>
                      </c:pt>
                      <c:pt idx="3">
                        <c:v>2.7779787110535894</c:v>
                      </c:pt>
                      <c:pt idx="4">
                        <c:v>2.4462408420399622</c:v>
                      </c:pt>
                      <c:pt idx="5">
                        <c:v>2.8689175632440365</c:v>
                      </c:pt>
                      <c:pt idx="6">
                        <c:v>2.034906742152482</c:v>
                      </c:pt>
                      <c:pt idx="7">
                        <c:v>1.7700429838993781</c:v>
                      </c:pt>
                      <c:pt idx="8">
                        <c:v>1.3371289702797498</c:v>
                      </c:pt>
                      <c:pt idx="9">
                        <c:v>1.2722586295152971</c:v>
                      </c:pt>
                      <c:pt idx="10">
                        <c:v>1.1931258297448424</c:v>
                      </c:pt>
                      <c:pt idx="11">
                        <c:v>0.91994887799157765</c:v>
                      </c:pt>
                      <c:pt idx="12">
                        <c:v>0.99733126439990494</c:v>
                      </c:pt>
                      <c:pt idx="13">
                        <c:v>0.86923385767065242</c:v>
                      </c:pt>
                      <c:pt idx="14">
                        <c:v>0.58765177541198454</c:v>
                      </c:pt>
                      <c:pt idx="15">
                        <c:v>0.50903995601269858</c:v>
                      </c:pt>
                      <c:pt idx="16">
                        <c:v>0.39157321943015755</c:v>
                      </c:pt>
                      <c:pt idx="17">
                        <c:v>0.37877642136287792</c:v>
                      </c:pt>
                      <c:pt idx="18">
                        <c:v>0.3553572265925945</c:v>
                      </c:pt>
                      <c:pt idx="19">
                        <c:v>0.3158947426815355</c:v>
                      </c:pt>
                      <c:pt idx="20">
                        <c:v>0.32895011763521587</c:v>
                      </c:pt>
                      <c:pt idx="21">
                        <c:v>5.1612588048809194E-2</c:v>
                      </c:pt>
                    </c:numCache>
                  </c:numRef>
                </c:val>
                <c:smooth val="0"/>
                <c:extLst xmlns:c15="http://schemas.microsoft.com/office/drawing/2012/chart">
                  <c:ext xmlns:c16="http://schemas.microsoft.com/office/drawing/2014/chart" uri="{C3380CC4-5D6E-409C-BE32-E72D297353CC}">
                    <c16:uniqueId val="{0000000B-3625-49AF-BFEB-9CB812F6DF9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Fig_DATA_Emissions_NoMarket!$A$16</c15:sqref>
                        </c15:formulaRef>
                      </c:ext>
                    </c:extLst>
                    <c:strCache>
                      <c:ptCount val="1"/>
                      <c:pt idx="0">
                        <c:v>11 A3 Diversified + DER Solar</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Fig_DATA_Emissions_NoMarket!$B$16:$W$16</c15:sqref>
                        </c15:formulaRef>
                      </c:ext>
                    </c:extLst>
                    <c:numCache>
                      <c:formatCode>#,##0.00</c:formatCode>
                      <c:ptCount val="22"/>
                      <c:pt idx="0">
                        <c:v>5.4853525531405092</c:v>
                      </c:pt>
                      <c:pt idx="1">
                        <c:v>5.0657651708248883</c:v>
                      </c:pt>
                      <c:pt idx="2">
                        <c:v>2.2153283228113336</c:v>
                      </c:pt>
                      <c:pt idx="3">
                        <c:v>2.3292813420045171</c:v>
                      </c:pt>
                      <c:pt idx="4">
                        <c:v>2.3332670061482386</c:v>
                      </c:pt>
                      <c:pt idx="5">
                        <c:v>2.6381828921453732</c:v>
                      </c:pt>
                      <c:pt idx="6">
                        <c:v>1.9136809452213477</c:v>
                      </c:pt>
                      <c:pt idx="7">
                        <c:v>1.8677789208714701</c:v>
                      </c:pt>
                      <c:pt idx="8">
                        <c:v>1.4110297935829725</c:v>
                      </c:pt>
                      <c:pt idx="9">
                        <c:v>1.3346420014995566</c:v>
                      </c:pt>
                      <c:pt idx="10">
                        <c:v>1.2002098020787959</c:v>
                      </c:pt>
                      <c:pt idx="11">
                        <c:v>0.81740258657489284</c:v>
                      </c:pt>
                      <c:pt idx="12">
                        <c:v>0.86951320625213235</c:v>
                      </c:pt>
                      <c:pt idx="13">
                        <c:v>0.84104308675148565</c:v>
                      </c:pt>
                      <c:pt idx="14">
                        <c:v>0.59340205349375796</c:v>
                      </c:pt>
                      <c:pt idx="15">
                        <c:v>0.51355860550045596</c:v>
                      </c:pt>
                      <c:pt idx="16">
                        <c:v>0.41814935222418315</c:v>
                      </c:pt>
                      <c:pt idx="17">
                        <c:v>0.41332118919101773</c:v>
                      </c:pt>
                      <c:pt idx="18">
                        <c:v>0.36460513025347729</c:v>
                      </c:pt>
                      <c:pt idx="19">
                        <c:v>0.32112128179817429</c:v>
                      </c:pt>
                      <c:pt idx="20">
                        <c:v>0.30861530936785664</c:v>
                      </c:pt>
                      <c:pt idx="21">
                        <c:v>6.3650677055094751E-2</c:v>
                      </c:pt>
                    </c:numCache>
                  </c:numRef>
                </c:val>
                <c:smooth val="0"/>
                <c:extLst xmlns:c15="http://schemas.microsoft.com/office/drawing/2012/chart">
                  <c:ext xmlns:c16="http://schemas.microsoft.com/office/drawing/2014/chart" uri="{C3380CC4-5D6E-409C-BE32-E72D297353CC}">
                    <c16:uniqueId val="{0000000C-3625-49AF-BFEB-9CB812F6DF9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Fig_DATA_Emissions_NoMarket!$A$17</c15:sqref>
                        </c15:formulaRef>
                      </c:ext>
                    </c:extLst>
                    <c:strCache>
                      <c:ptCount val="1"/>
                      <c:pt idx="0">
                        <c:v>11 A4 Diversified + DER Batteries</c:v>
                      </c:pt>
                    </c:strCache>
                  </c:strRef>
                </c:tx>
                <c:spPr>
                  <a:ln w="28575" cap="rnd">
                    <a:solidFill>
                      <a:schemeClr val="accent1"/>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Fig_DATA_Emissions_NoMarket!$B$17:$W$17</c15:sqref>
                        </c15:formulaRef>
                      </c:ext>
                    </c:extLst>
                    <c:numCache>
                      <c:formatCode>#,##0.00</c:formatCode>
                      <c:ptCount val="22"/>
                      <c:pt idx="0">
                        <c:v>5.6711956086367259</c:v>
                      </c:pt>
                      <c:pt idx="1">
                        <c:v>5.35128210877577</c:v>
                      </c:pt>
                      <c:pt idx="2">
                        <c:v>2.3489746210214779</c:v>
                      </c:pt>
                      <c:pt idx="3">
                        <c:v>2.7808217098939214</c:v>
                      </c:pt>
                      <c:pt idx="4">
                        <c:v>2.53519289385881</c:v>
                      </c:pt>
                      <c:pt idx="5">
                        <c:v>2.5242243471014278</c:v>
                      </c:pt>
                      <c:pt idx="6">
                        <c:v>1.93750511121872</c:v>
                      </c:pt>
                      <c:pt idx="7">
                        <c:v>1.7410928812134614</c:v>
                      </c:pt>
                      <c:pt idx="8">
                        <c:v>1.3087581486740674</c:v>
                      </c:pt>
                      <c:pt idx="9">
                        <c:v>1.2453799487899768</c:v>
                      </c:pt>
                      <c:pt idx="10">
                        <c:v>1.1555504344030147</c:v>
                      </c:pt>
                      <c:pt idx="11">
                        <c:v>0.88595790285000664</c:v>
                      </c:pt>
                      <c:pt idx="12">
                        <c:v>0.94746546448459124</c:v>
                      </c:pt>
                      <c:pt idx="13">
                        <c:v>0.80804194051648348</c:v>
                      </c:pt>
                      <c:pt idx="14">
                        <c:v>0.51661775062910587</c:v>
                      </c:pt>
                      <c:pt idx="15">
                        <c:v>0.41795701931095119</c:v>
                      </c:pt>
                      <c:pt idx="16">
                        <c:v>0.30011754391162332</c:v>
                      </c:pt>
                      <c:pt idx="17">
                        <c:v>0.28714242374089294</c:v>
                      </c:pt>
                      <c:pt idx="18">
                        <c:v>0.3002379084963363</c:v>
                      </c:pt>
                      <c:pt idx="19">
                        <c:v>0.24960981354312203</c:v>
                      </c:pt>
                      <c:pt idx="20">
                        <c:v>0.26346968191431297</c:v>
                      </c:pt>
                      <c:pt idx="21">
                        <c:v>3.6778375027001098E-2</c:v>
                      </c:pt>
                    </c:numCache>
                  </c:numRef>
                </c:val>
                <c:smooth val="0"/>
                <c:extLst xmlns:c15="http://schemas.microsoft.com/office/drawing/2012/chart">
                  <c:ext xmlns:c16="http://schemas.microsoft.com/office/drawing/2014/chart" uri="{C3380CC4-5D6E-409C-BE32-E72D297353CC}">
                    <c16:uniqueId val="{0000000D-3625-49AF-BFEB-9CB812F6DF97}"/>
                  </c:ext>
                </c:extLst>
              </c15:ser>
            </c15:filteredLineSeries>
            <c15:filteredLineSeries>
              <c15:ser>
                <c:idx val="38"/>
                <c:order val="14"/>
                <c:tx>
                  <c:strRef>
                    <c:extLst xmlns:c15="http://schemas.microsoft.com/office/drawing/2012/chart">
                      <c:ext xmlns:c15="http://schemas.microsoft.com/office/drawing/2012/chart" uri="{02D57815-91ED-43cb-92C2-25804820EDAC}">
                        <c15:formulaRef>
                          <c15:sqref>Fig_DATA_Emissions_NoMarket!$A$18</c15:sqref>
                        </c15:formulaRef>
                      </c:ext>
                    </c:extLst>
                    <c:strCache>
                      <c:ptCount val="1"/>
                      <c:pt idx="0">
                        <c:v>11 A5 Diversified + All DR Programs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Fig_DATA_Emissions_NoMarket!$B$18:$W$18</c15:sqref>
                        </c15:formulaRef>
                      </c:ext>
                    </c:extLst>
                    <c:numCache>
                      <c:formatCode>#,##0.00</c:formatCode>
                      <c:ptCount val="22"/>
                      <c:pt idx="0">
                        <c:v>5.4423464612215646</c:v>
                      </c:pt>
                      <c:pt idx="1">
                        <c:v>5.1165912786513577</c:v>
                      </c:pt>
                      <c:pt idx="2">
                        <c:v>2.0618820627710504</c:v>
                      </c:pt>
                      <c:pt idx="3">
                        <c:v>2.6321714802491458</c:v>
                      </c:pt>
                      <c:pt idx="4">
                        <c:v>2.2899498471088653</c:v>
                      </c:pt>
                      <c:pt idx="5">
                        <c:v>2.5862516905157347</c:v>
                      </c:pt>
                      <c:pt idx="6">
                        <c:v>1.8235777102149475</c:v>
                      </c:pt>
                      <c:pt idx="7">
                        <c:v>1.7333153860363677</c:v>
                      </c:pt>
                      <c:pt idx="8">
                        <c:v>1.2998654206066695</c:v>
                      </c:pt>
                      <c:pt idx="9">
                        <c:v>1.21906779164157</c:v>
                      </c:pt>
                      <c:pt idx="10">
                        <c:v>1.1131267673192746</c:v>
                      </c:pt>
                      <c:pt idx="11">
                        <c:v>0.83056467694848024</c:v>
                      </c:pt>
                      <c:pt idx="12">
                        <c:v>0.87195589399533668</c:v>
                      </c:pt>
                      <c:pt idx="13">
                        <c:v>0.84612782991128932</c:v>
                      </c:pt>
                      <c:pt idx="14">
                        <c:v>0.49092503140319271</c:v>
                      </c:pt>
                      <c:pt idx="15">
                        <c:v>0.45892181917689079</c:v>
                      </c:pt>
                      <c:pt idx="16">
                        <c:v>0.37247244188030293</c:v>
                      </c:pt>
                      <c:pt idx="17">
                        <c:v>0.38012259671578319</c:v>
                      </c:pt>
                      <c:pt idx="18">
                        <c:v>0.35185392894675704</c:v>
                      </c:pt>
                      <c:pt idx="19">
                        <c:v>0.29072487118283646</c:v>
                      </c:pt>
                      <c:pt idx="20">
                        <c:v>0.29503564900084289</c:v>
                      </c:pt>
                      <c:pt idx="21">
                        <c:v>4.7243347675120784E-2</c:v>
                      </c:pt>
                    </c:numCache>
                  </c:numRef>
                </c:val>
                <c:smooth val="0"/>
                <c:extLst xmlns:c15="http://schemas.microsoft.com/office/drawing/2012/chart">
                  <c:ext xmlns:c16="http://schemas.microsoft.com/office/drawing/2014/chart" uri="{C3380CC4-5D6E-409C-BE32-E72D297353CC}">
                    <c16:uniqueId val="{00000000-6944-4D7D-91F6-963C9890DDF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Fig_DATA_Emissions_NoMarket!$A$19</c15:sqref>
                        </c15:formulaRef>
                      </c:ext>
                    </c:extLst>
                    <c:strCache>
                      <c:ptCount val="1"/>
                      <c:pt idx="0">
                        <c:v>11 B1 Least Diversified, No Adv. Nuclear</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Fig_DATA_Emissions_NoMarket!$B$19:$W$19</c15:sqref>
                        </c15:formulaRef>
                      </c:ext>
                    </c:extLst>
                    <c:numCache>
                      <c:formatCode>#,##0.00</c:formatCode>
                      <c:ptCount val="22"/>
                      <c:pt idx="0">
                        <c:v>5.7726265238741528</c:v>
                      </c:pt>
                      <c:pt idx="1">
                        <c:v>5.1631617704733426</c:v>
                      </c:pt>
                      <c:pt idx="2">
                        <c:v>2.2050791146433033</c:v>
                      </c:pt>
                      <c:pt idx="3">
                        <c:v>2.6697458950135502</c:v>
                      </c:pt>
                      <c:pt idx="4">
                        <c:v>2.5093627375477747</c:v>
                      </c:pt>
                      <c:pt idx="5">
                        <c:v>2.6885736134588498</c:v>
                      </c:pt>
                      <c:pt idx="6">
                        <c:v>2.0140314420292666</c:v>
                      </c:pt>
                      <c:pt idx="7">
                        <c:v>1.7742981626307626</c:v>
                      </c:pt>
                      <c:pt idx="8">
                        <c:v>1.5941771036562999</c:v>
                      </c:pt>
                      <c:pt idx="9">
                        <c:v>1.4238226754745473</c:v>
                      </c:pt>
                      <c:pt idx="10">
                        <c:v>1.3026997004848475</c:v>
                      </c:pt>
                      <c:pt idx="11">
                        <c:v>0.91697127376837206</c:v>
                      </c:pt>
                      <c:pt idx="12">
                        <c:v>0.98234642062134059</c:v>
                      </c:pt>
                      <c:pt idx="13">
                        <c:v>0.77697828415115355</c:v>
                      </c:pt>
                      <c:pt idx="14">
                        <c:v>0.49720168699812473</c:v>
                      </c:pt>
                      <c:pt idx="15">
                        <c:v>0.46539713497337398</c:v>
                      </c:pt>
                      <c:pt idx="16">
                        <c:v>0.4165688442523735</c:v>
                      </c:pt>
                      <c:pt idx="17">
                        <c:v>0.37885330729731448</c:v>
                      </c:pt>
                      <c:pt idx="18">
                        <c:v>0.37726203496566824</c:v>
                      </c:pt>
                      <c:pt idx="19">
                        <c:v>0.33853450657463913</c:v>
                      </c:pt>
                      <c:pt idx="20">
                        <c:v>0.34942562899830659</c:v>
                      </c:pt>
                      <c:pt idx="21">
                        <c:v>4.2567905666142658E-2</c:v>
                      </c:pt>
                    </c:numCache>
                  </c:numRef>
                </c:val>
                <c:smooth val="0"/>
                <c:extLst xmlns:c15="http://schemas.microsoft.com/office/drawing/2012/chart">
                  <c:ext xmlns:c16="http://schemas.microsoft.com/office/drawing/2014/chart" uri="{C3380CC4-5D6E-409C-BE32-E72D297353CC}">
                    <c16:uniqueId val="{00000001-48FC-413A-A110-7A5AA4E28D02}"/>
                  </c:ext>
                </c:extLst>
              </c15:ser>
            </c15:filteredLineSeries>
            <c15:filteredLineSeries>
              <c15:ser>
                <c:idx val="18"/>
                <c:order val="17"/>
                <c:tx>
                  <c:strRef>
                    <c:extLst xmlns:c15="http://schemas.microsoft.com/office/drawing/2012/chart">
                      <c:ext xmlns:c15="http://schemas.microsoft.com/office/drawing/2012/chart" uri="{02D57815-91ED-43cb-92C2-25804820EDAC}">
                        <c15:formulaRef>
                          <c15:sqref>Fig_DATA_Emissions_NoMarket!$A$21</c15:sqref>
                        </c15:formulaRef>
                      </c:ext>
                    </c:extLst>
                    <c:strCache>
                      <c:ptCount val="1"/>
                      <c:pt idx="0">
                        <c:v>13 High Carbon Price</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Fig_DATA_Emissions_NoMarket!$B$21:$W$21</c15:sqref>
                        </c15:formulaRef>
                      </c:ext>
                    </c:extLst>
                    <c:numCache>
                      <c:formatCode>#,##0.00</c:formatCode>
                      <c:ptCount val="22"/>
                      <c:pt idx="0">
                        <c:v>5.4488610158480295</c:v>
                      </c:pt>
                      <c:pt idx="1">
                        <c:v>4.9011601284648094</c:v>
                      </c:pt>
                      <c:pt idx="2">
                        <c:v>2.295419608967034</c:v>
                      </c:pt>
                      <c:pt idx="3">
                        <c:v>2.4837974422662055</c:v>
                      </c:pt>
                      <c:pt idx="4">
                        <c:v>2.2867267959584194</c:v>
                      </c:pt>
                      <c:pt idx="5">
                        <c:v>2.3337849021191701</c:v>
                      </c:pt>
                      <c:pt idx="6">
                        <c:v>1.559160241707104</c:v>
                      </c:pt>
                      <c:pt idx="7">
                        <c:v>1.4100789193414742</c:v>
                      </c:pt>
                      <c:pt idx="8">
                        <c:v>1.3398624412158449</c:v>
                      </c:pt>
                      <c:pt idx="9">
                        <c:v>1.1884780235743646</c:v>
                      </c:pt>
                      <c:pt idx="10">
                        <c:v>1.1762922465366008</c:v>
                      </c:pt>
                      <c:pt idx="11">
                        <c:v>0.89150365178239954</c:v>
                      </c:pt>
                      <c:pt idx="12">
                        <c:v>0.91813207288297538</c:v>
                      </c:pt>
                      <c:pt idx="13">
                        <c:v>0.75398762626495863</c:v>
                      </c:pt>
                      <c:pt idx="14">
                        <c:v>0.55789914264515705</c:v>
                      </c:pt>
                      <c:pt idx="15">
                        <c:v>0.451435024736626</c:v>
                      </c:pt>
                      <c:pt idx="16">
                        <c:v>0.45942529863248094</c:v>
                      </c:pt>
                      <c:pt idx="17">
                        <c:v>0.4288703631889918</c:v>
                      </c:pt>
                      <c:pt idx="18">
                        <c:v>0.37145967104460698</c:v>
                      </c:pt>
                      <c:pt idx="19">
                        <c:v>0.34496356795464589</c:v>
                      </c:pt>
                      <c:pt idx="20">
                        <c:v>0.33299879216282036</c:v>
                      </c:pt>
                      <c:pt idx="21">
                        <c:v>7.7501833517948704E-2</c:v>
                      </c:pt>
                    </c:numCache>
                  </c:numRef>
                </c:val>
                <c:smooth val="0"/>
                <c:extLst xmlns:c15="http://schemas.microsoft.com/office/drawing/2012/chart">
                  <c:ext xmlns:c16="http://schemas.microsoft.com/office/drawing/2014/chart" uri="{C3380CC4-5D6E-409C-BE32-E72D297353CC}">
                    <c16:uniqueId val="{00000004-48FC-413A-A110-7A5AA4E28D02}"/>
                  </c:ext>
                </c:extLst>
              </c15:ser>
            </c15:filteredLineSeries>
            <c15:filteredLineSeries>
              <c15:ser>
                <c:idx val="19"/>
                <c:order val="18"/>
                <c:tx>
                  <c:strRef>
                    <c:extLst xmlns:c15="http://schemas.microsoft.com/office/drawing/2012/chart">
                      <c:ext xmlns:c15="http://schemas.microsoft.com/office/drawing/2012/chart" uri="{02D57815-91ED-43cb-92C2-25804820EDAC}">
                        <c15:formulaRef>
                          <c15:sqref>Fig_DATA_Emissions_NoMarket!$A$22</c15:sqref>
                        </c15:formulaRef>
                      </c:ext>
                    </c:extLst>
                    <c:strCache>
                      <c:ptCount val="1"/>
                      <c:pt idx="0">
                        <c:v>14 No H2 Fuel</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Fig_DATA_Emissions_NoMarket!$B$22:$W$22</c15:sqref>
                        </c15:formulaRef>
                      </c:ext>
                    </c:extLst>
                    <c:numCache>
                      <c:formatCode>#,##0.00</c:formatCode>
                      <c:ptCount val="22"/>
                      <c:pt idx="0">
                        <c:v>5.7368602157356641</c:v>
                      </c:pt>
                      <c:pt idx="1">
                        <c:v>5.3927461641138006</c:v>
                      </c:pt>
                      <c:pt idx="2">
                        <c:v>2.8686441134119218</c:v>
                      </c:pt>
                      <c:pt idx="3">
                        <c:v>3.2053244370241414</c:v>
                      </c:pt>
                      <c:pt idx="4">
                        <c:v>3.2477901663345699</c:v>
                      </c:pt>
                      <c:pt idx="5">
                        <c:v>3.5585836427466409</c:v>
                      </c:pt>
                      <c:pt idx="6">
                        <c:v>3.0821877317085544</c:v>
                      </c:pt>
                      <c:pt idx="7">
                        <c:v>2.8057358946724213</c:v>
                      </c:pt>
                      <c:pt idx="8">
                        <c:v>2.4315303894530396</c:v>
                      </c:pt>
                      <c:pt idx="9">
                        <c:v>2.3931986544380464</c:v>
                      </c:pt>
                      <c:pt idx="10">
                        <c:v>2.2589976235240248</c:v>
                      </c:pt>
                      <c:pt idx="11">
                        <c:v>2.3791196791059295</c:v>
                      </c:pt>
                      <c:pt idx="12">
                        <c:v>2.4820313345213991</c:v>
                      </c:pt>
                      <c:pt idx="13">
                        <c:v>2.5748130272504604</c:v>
                      </c:pt>
                      <c:pt idx="14">
                        <c:v>2.4471255746987071</c:v>
                      </c:pt>
                      <c:pt idx="15">
                        <c:v>2.4620719319730644</c:v>
                      </c:pt>
                      <c:pt idx="16">
                        <c:v>2.3662606834151374</c:v>
                      </c:pt>
                      <c:pt idx="17">
                        <c:v>2.4686617938788564</c:v>
                      </c:pt>
                      <c:pt idx="18">
                        <c:v>2.7837229296210442</c:v>
                      </c:pt>
                      <c:pt idx="19">
                        <c:v>2.8809311525117551</c:v>
                      </c:pt>
                      <c:pt idx="20">
                        <c:v>3.0086690715851887</c:v>
                      </c:pt>
                      <c:pt idx="21">
                        <c:v>2.5588474346017378</c:v>
                      </c:pt>
                    </c:numCache>
                  </c:numRef>
                </c:val>
                <c:smooth val="0"/>
                <c:extLst xmlns:c15="http://schemas.microsoft.com/office/drawing/2012/chart">
                  <c:ext xmlns:c16="http://schemas.microsoft.com/office/drawing/2014/chart" uri="{C3380CC4-5D6E-409C-BE32-E72D297353CC}">
                    <c16:uniqueId val="{00000005-48FC-413A-A110-7A5AA4E28D02}"/>
                  </c:ext>
                </c:extLst>
              </c15:ser>
            </c15:filteredLineSeries>
            <c15:filteredLineSeries>
              <c15:ser>
                <c:idx val="20"/>
                <c:order val="19"/>
                <c:tx>
                  <c:strRef>
                    <c:extLst xmlns:c15="http://schemas.microsoft.com/office/drawing/2012/chart">
                      <c:ext xmlns:c15="http://schemas.microsoft.com/office/drawing/2012/chart" uri="{02D57815-91ED-43cb-92C2-25804820EDAC}">
                        <c15:formulaRef>
                          <c15:sqref>Fig_DATA_Emissions_NoMarket!$A$23</c15:sqref>
                        </c15:formulaRef>
                      </c:ext>
                    </c:extLst>
                    <c:strCache>
                      <c:ptCount val="1"/>
                      <c:pt idx="0">
                        <c:v>15 SCGHG in Dispatch</c:v>
                      </c:pt>
                    </c:strCache>
                  </c:strRef>
                </c:tx>
                <c:spPr>
                  <a:ln w="28575" cap="rnd">
                    <a:solidFill>
                      <a:schemeClr val="bg1">
                        <a:lumMod val="75000"/>
                      </a:schemeClr>
                    </a:solidFill>
                    <a:prstDash val="lgDash"/>
                    <a:round/>
                  </a:ln>
                  <a:effectLst/>
                </c:spPr>
                <c:marker>
                  <c:symbol val="none"/>
                </c:marker>
                <c:cat>
                  <c:numRef>
                    <c:extLst xmlns:c15="http://schemas.microsoft.com/office/drawing/2012/chart">
                      <c:ext xmlns:c15="http://schemas.microsoft.com/office/drawing/2012/chart" uri="{02D57815-91ED-43cb-92C2-25804820EDAC}">
                        <c15:formulaRef>
                          <c15:sqref>Fig_DATA_Emissions_NoMarket!$B$3:$W$3</c15:sqref>
                        </c15:formulaRef>
                      </c:ext>
                    </c:extLst>
                    <c:numCache>
                      <c:formatCode>0</c:formatCode>
                      <c:ptCount val="22"/>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numCache>
                  </c:numRef>
                </c:cat>
                <c:val>
                  <c:numRef>
                    <c:extLst xmlns:c15="http://schemas.microsoft.com/office/drawing/2012/chart">
                      <c:ext xmlns:c15="http://schemas.microsoft.com/office/drawing/2012/chart" uri="{02D57815-91ED-43cb-92C2-25804820EDAC}">
                        <c15:formulaRef>
                          <c15:sqref>Fig_DATA_Emissions_NoMarket!$B$23:$W$23</c15:sqref>
                        </c15:formulaRef>
                      </c:ext>
                    </c:extLst>
                    <c:numCache>
                      <c:formatCode>#,##0.00</c:formatCode>
                      <c:ptCount val="22"/>
                      <c:pt idx="0">
                        <c:v>5.4889285909670482</c:v>
                      </c:pt>
                      <c:pt idx="1">
                        <c:v>4.5955846175124657</c:v>
                      </c:pt>
                      <c:pt idx="2">
                        <c:v>1.9809819644262932</c:v>
                      </c:pt>
                      <c:pt idx="3">
                        <c:v>1.9686934931833751</c:v>
                      </c:pt>
                      <c:pt idx="4">
                        <c:v>1.7290473068742891</c:v>
                      </c:pt>
                      <c:pt idx="5">
                        <c:v>2.1380669843523745</c:v>
                      </c:pt>
                      <c:pt idx="6">
                        <c:v>1.736275729322726</c:v>
                      </c:pt>
                      <c:pt idx="7">
                        <c:v>1.6907367678342999</c:v>
                      </c:pt>
                      <c:pt idx="8">
                        <c:v>1.4415203066140894</c:v>
                      </c:pt>
                      <c:pt idx="9">
                        <c:v>1.384903628311946</c:v>
                      </c:pt>
                      <c:pt idx="10">
                        <c:v>1.3233967248793121</c:v>
                      </c:pt>
                      <c:pt idx="11">
                        <c:v>1.0961297726818384</c:v>
                      </c:pt>
                      <c:pt idx="12">
                        <c:v>0.68635530864971772</c:v>
                      </c:pt>
                      <c:pt idx="13">
                        <c:v>0.73442488547128937</c:v>
                      </c:pt>
                      <c:pt idx="14">
                        <c:v>0.51807679801832507</c:v>
                      </c:pt>
                      <c:pt idx="15">
                        <c:v>0.47883231803556542</c:v>
                      </c:pt>
                      <c:pt idx="16">
                        <c:v>0.4209679010668182</c:v>
                      </c:pt>
                      <c:pt idx="17">
                        <c:v>0.40590879756329656</c:v>
                      </c:pt>
                      <c:pt idx="18">
                        <c:v>0.40532386662270714</c:v>
                      </c:pt>
                      <c:pt idx="19">
                        <c:v>0.37058413186812927</c:v>
                      </c:pt>
                      <c:pt idx="20">
                        <c:v>0.35490267318199209</c:v>
                      </c:pt>
                      <c:pt idx="21">
                        <c:v>0.17315837622955108</c:v>
                      </c:pt>
                    </c:numCache>
                  </c:numRef>
                </c:val>
                <c:smooth val="0"/>
                <c:extLst xmlns:c15="http://schemas.microsoft.com/office/drawing/2012/chart">
                  <c:ext xmlns:c16="http://schemas.microsoft.com/office/drawing/2014/chart" uri="{C3380CC4-5D6E-409C-BE32-E72D297353CC}">
                    <c16:uniqueId val="{00000006-48FC-413A-A110-7A5AA4E28D02}"/>
                  </c:ext>
                </c:extLst>
              </c15:ser>
            </c15:filteredLineSeries>
          </c:ext>
        </c:extLst>
      </c:lineChart>
      <c:dateAx>
        <c:axId val="880252120"/>
        <c:scaling>
          <c:orientation val="minMax"/>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Year</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80248512"/>
        <c:crosses val="autoZero"/>
        <c:auto val="0"/>
        <c:lblOffset val="100"/>
        <c:baseTimeUnit val="days"/>
      </c:dateAx>
      <c:valAx>
        <c:axId val="880248512"/>
        <c:scaling>
          <c:orientation val="minMax"/>
          <c:max val="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400"/>
                  <a:t>PSE </a:t>
                </a:r>
                <a:r>
                  <a:rPr lang="en-US" sz="1400" b="0" i="0" u="none" strike="noStrike" baseline="0">
                    <a:effectLst/>
                  </a:rPr>
                  <a:t>CO</a:t>
                </a:r>
                <a:r>
                  <a:rPr lang="en-US" sz="1400" b="0" i="0" u="none" strike="noStrike" baseline="-25000">
                    <a:effectLst/>
                  </a:rPr>
                  <a:t>2eq </a:t>
                </a:r>
                <a:r>
                  <a:rPr lang="en-US" sz="1400"/>
                  <a:t>Emissions (Millions Short Tons)</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80252120"/>
        <c:crosses val="autoZero"/>
        <c:crossBetween val="between"/>
      </c:valAx>
      <c:spPr>
        <a:noFill/>
        <a:ln>
          <a:noFill/>
          <a:prstDash val="solid"/>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3175" cap="flat" cmpd="sng" algn="ctr">
      <a:solidFill>
        <a:schemeClr val="tx1"/>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5"/>
  </sheetPr>
  <sheetViews>
    <sheetView zoomScale="8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5"/>
  </sheetPr>
  <sheetViews>
    <sheetView zoomScale="8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theme="5"/>
  </sheetPr>
  <sheetViews>
    <sheetView zoomScale="8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tabColor theme="5"/>
  </sheetPr>
  <sheetViews>
    <sheetView zoomScale="83"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tabColor theme="5"/>
  </sheetPr>
  <sheetViews>
    <sheetView zoomScale="83"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tabColor theme="5"/>
  </sheetPr>
  <sheetViews>
    <sheetView zoomScale="83"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tabColor theme="5"/>
  </sheetPr>
  <sheetViews>
    <sheetView zoomScale="83"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tabColor theme="5"/>
  </sheetPr>
  <sheetViews>
    <sheetView zoomScale="83"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tabColor theme="5"/>
  </sheetPr>
  <sheetViews>
    <sheetView zoomScale="83"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tabColor theme="5"/>
  </sheetPr>
  <sheetViews>
    <sheetView tabSelected="1" zoomScale="83" workbookViewId="0" zoomToFit="1"/>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800-000000000000}">
  <sheetPr>
    <tabColor theme="7" tint="0.39997558519241921"/>
  </sheetPr>
  <sheetViews>
    <sheetView zoomScale="83" workbookViewId="0" zoomToFit="1"/>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tabColor theme="7" tint="0.39997558519241921"/>
  </sheetPr>
  <sheetViews>
    <sheetView zoomScale="83" workbookViewId="0"/>
  </sheetViews>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tabColor theme="7" tint="0.39997558519241921"/>
  </sheetPr>
  <sheetViews>
    <sheetView zoomScale="83" workbookViewId="0"/>
  </sheetViews>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tabColor theme="7" tint="0.39997558519241921"/>
  </sheetPr>
  <sheetViews>
    <sheetView zoomScale="8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16</xdr:col>
      <xdr:colOff>838200</xdr:colOff>
      <xdr:row>24</xdr:row>
      <xdr:rowOff>133350</xdr:rowOff>
    </xdr:from>
    <xdr:to>
      <xdr:col>16</xdr:col>
      <xdr:colOff>1209629</xdr:colOff>
      <xdr:row>25</xdr:row>
      <xdr:rowOff>175215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7929860" y="7882890"/>
          <a:ext cx="371429" cy="346665"/>
        </a:xfrm>
        <a:prstGeom prst="rect">
          <a:avLst/>
        </a:prstGeom>
      </xdr:spPr>
    </xdr:pic>
    <xdr:clientData/>
  </xdr:twoCellAnchor>
  <xdr:oneCellAnchor>
    <xdr:from>
      <xdr:col>16</xdr:col>
      <xdr:colOff>838200</xdr:colOff>
      <xdr:row>28</xdr:row>
      <xdr:rowOff>133350</xdr:rowOff>
    </xdr:from>
    <xdr:ext cx="371429" cy="36190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29860" y="8583930"/>
          <a:ext cx="371429" cy="361905"/>
        </a:xfrm>
        <a:prstGeom prst="rect">
          <a:avLst/>
        </a:prstGeom>
      </xdr:spPr>
    </xdr:pic>
    <xdr:clientData/>
  </xdr:oneCellAnchor>
  <xdr:oneCellAnchor>
    <xdr:from>
      <xdr:col>16</xdr:col>
      <xdr:colOff>838200</xdr:colOff>
      <xdr:row>32</xdr:row>
      <xdr:rowOff>28575</xdr:rowOff>
    </xdr:from>
    <xdr:ext cx="371429" cy="361905"/>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7929860" y="9180195"/>
          <a:ext cx="371429" cy="36190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58225" cy="627697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0.09472</cdr:x>
      <cdr:y>0.08158</cdr:y>
    </cdr:from>
    <cdr:to>
      <cdr:x>0.29515</cdr:x>
      <cdr:y>0.12404</cdr:y>
    </cdr:to>
    <cdr:sp macro="" textlink="">
      <cdr:nvSpPr>
        <cdr:cNvPr id="2" name="TextBox 1"/>
        <cdr:cNvSpPr txBox="1"/>
      </cdr:nvSpPr>
      <cdr:spPr>
        <a:xfrm xmlns:a="http://schemas.openxmlformats.org/drawingml/2006/main">
          <a:off x="820930" y="512320"/>
          <a:ext cx="1737047" cy="26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PSE 1990 Emissions</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8225" cy="627697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0.54439</cdr:x>
      <cdr:y>0.02652</cdr:y>
    </cdr:from>
    <cdr:to>
      <cdr:x>0.54439</cdr:x>
      <cdr:y>0.89442</cdr:y>
    </cdr:to>
    <cdr:cxnSp macro="">
      <cdr:nvCxnSpPr>
        <cdr:cNvPr id="3" name="Straight Connector 2">
          <a:extLst xmlns:a="http://schemas.openxmlformats.org/drawingml/2006/main">
            <a:ext uri="{FF2B5EF4-FFF2-40B4-BE49-F238E27FC236}">
              <a16:creationId xmlns:a16="http://schemas.microsoft.com/office/drawing/2014/main" id="{D85BE13A-8820-66D5-264E-705C7E9EB391}"/>
            </a:ext>
          </a:extLst>
        </cdr:cNvPr>
        <cdr:cNvCxnSpPr/>
      </cdr:nvCxnSpPr>
      <cdr:spPr>
        <a:xfrm xmlns:a="http://schemas.openxmlformats.org/drawingml/2006/main" flipV="1">
          <a:off x="4718025" y="166525"/>
          <a:ext cx="0" cy="5450077"/>
        </a:xfrm>
        <a:prstGeom xmlns:a="http://schemas.openxmlformats.org/drawingml/2006/main" prst="line">
          <a:avLst/>
        </a:prstGeom>
        <a:ln xmlns:a="http://schemas.openxmlformats.org/drawingml/2006/main">
          <a:solidFill>
            <a:schemeClr val="accent3"/>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0.25212</cdr:x>
      <cdr:y>0.93129</cdr:y>
    </cdr:from>
    <cdr:to>
      <cdr:x>0.83051</cdr:x>
      <cdr:y>1</cdr:y>
    </cdr:to>
    <cdr:grpSp>
      <cdr:nvGrpSpPr>
        <cdr:cNvPr id="7" name="Group 6">
          <a:extLst xmlns:a="http://schemas.openxmlformats.org/drawingml/2006/main">
            <a:ext uri="{FF2B5EF4-FFF2-40B4-BE49-F238E27FC236}">
              <a16:creationId xmlns:a16="http://schemas.microsoft.com/office/drawing/2014/main" id="{CEBD2076-D86A-310F-7861-D8AE59D704CE}"/>
            </a:ext>
          </a:extLst>
        </cdr:cNvPr>
        <cdr:cNvGrpSpPr/>
      </cdr:nvGrpSpPr>
      <cdr:grpSpPr>
        <a:xfrm xmlns:a="http://schemas.openxmlformats.org/drawingml/2006/main">
          <a:off x="2185024" y="5848142"/>
          <a:ext cx="5012676" cy="431472"/>
          <a:chOff x="4450619" y="5917301"/>
          <a:chExt cx="3085831" cy="182881"/>
        </a:xfrm>
      </cdr:grpSpPr>
      <cdr:sp macro="" textlink="">
        <cdr:nvSpPr>
          <cdr:cNvPr id="4" name="TextBox 3"/>
          <cdr:cNvSpPr txBox="1"/>
        </cdr:nvSpPr>
        <cdr:spPr>
          <a:xfrm xmlns:a="http://schemas.openxmlformats.org/drawingml/2006/main">
            <a:off x="6872771" y="5917302"/>
            <a:ext cx="663679"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2045</a:t>
            </a:r>
          </a:p>
          <a:p xmlns:a="http://schemas.openxmlformats.org/drawingml/2006/main">
            <a:endParaRPr lang="en-US" sz="1400" b="0"/>
          </a:p>
        </cdr:txBody>
      </cdr:sp>
      <cdr:sp macro="" textlink="">
        <cdr:nvSpPr>
          <cdr:cNvPr id="5" name="TextBox 4"/>
          <cdr:cNvSpPr txBox="1"/>
        </cdr:nvSpPr>
        <cdr:spPr>
          <a:xfrm xmlns:a="http://schemas.openxmlformats.org/drawingml/2006/main">
            <a:off x="4450619" y="5917301"/>
            <a:ext cx="676403"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2030</a:t>
            </a:r>
          </a:p>
        </cdr:txBody>
      </cdr:sp>
    </cdr:grpSp>
  </cdr:relSizeAnchor>
</c:userShapes>
</file>

<file path=xl/drawings/drawing9.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0.52966</cdr:x>
      <cdr:y>0.02485</cdr:y>
    </cdr:from>
    <cdr:to>
      <cdr:x>0.52966</cdr:x>
      <cdr:y>0.74269</cdr:y>
    </cdr:to>
    <cdr:cxnSp macro="">
      <cdr:nvCxnSpPr>
        <cdr:cNvPr id="3" name="Straight Connector 2">
          <a:extLst xmlns:a="http://schemas.openxmlformats.org/drawingml/2006/main">
            <a:ext uri="{FF2B5EF4-FFF2-40B4-BE49-F238E27FC236}">
              <a16:creationId xmlns:a16="http://schemas.microsoft.com/office/drawing/2014/main" id="{1A9312B5-2173-A962-BE0F-80BA44E2AF4B}"/>
            </a:ext>
          </a:extLst>
        </cdr:cNvPr>
        <cdr:cNvCxnSpPr/>
      </cdr:nvCxnSpPr>
      <cdr:spPr>
        <a:xfrm xmlns:a="http://schemas.openxmlformats.org/drawingml/2006/main" flipH="1" flipV="1">
          <a:off x="4590361" y="156072"/>
          <a:ext cx="1" cy="4507735"/>
        </a:xfrm>
        <a:prstGeom xmlns:a="http://schemas.openxmlformats.org/drawingml/2006/main" prst="line">
          <a:avLst/>
        </a:prstGeom>
        <a:ln xmlns:a="http://schemas.openxmlformats.org/drawingml/2006/main">
          <a:solidFill>
            <a:schemeClr val="accent3"/>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0.25212</cdr:x>
      <cdr:y>0.94006</cdr:y>
    </cdr:from>
    <cdr:to>
      <cdr:x>0.83051</cdr:x>
      <cdr:y>1</cdr:y>
    </cdr:to>
    <cdr:grpSp>
      <cdr:nvGrpSpPr>
        <cdr:cNvPr id="7" name="Group 6">
          <a:extLst xmlns:a="http://schemas.openxmlformats.org/drawingml/2006/main">
            <a:ext uri="{FF2B5EF4-FFF2-40B4-BE49-F238E27FC236}">
              <a16:creationId xmlns:a16="http://schemas.microsoft.com/office/drawing/2014/main" id="{7DBFE0D7-3F0D-93F5-5967-C8267A63B598}"/>
            </a:ext>
          </a:extLst>
        </cdr:cNvPr>
        <cdr:cNvGrpSpPr/>
      </cdr:nvGrpSpPr>
      <cdr:grpSpPr>
        <a:xfrm xmlns:a="http://schemas.openxmlformats.org/drawingml/2006/main">
          <a:off x="2185024" y="5903214"/>
          <a:ext cx="5012676" cy="376400"/>
          <a:chOff x="4450619" y="5917301"/>
          <a:chExt cx="3085831" cy="182881"/>
        </a:xfrm>
      </cdr:grpSpPr>
      <cdr:sp macro="" textlink="">
        <cdr:nvSpPr>
          <cdr:cNvPr id="4" name="TextBox 3"/>
          <cdr:cNvSpPr txBox="1"/>
        </cdr:nvSpPr>
        <cdr:spPr>
          <a:xfrm xmlns:a="http://schemas.openxmlformats.org/drawingml/2006/main">
            <a:off x="6872771" y="5917302"/>
            <a:ext cx="663679"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2045</a:t>
            </a:r>
          </a:p>
          <a:p xmlns:a="http://schemas.openxmlformats.org/drawingml/2006/main">
            <a:endParaRPr lang="en-US" sz="1400" b="0"/>
          </a:p>
        </cdr:txBody>
      </cdr:sp>
      <cdr:sp macro="" textlink="">
        <cdr:nvSpPr>
          <cdr:cNvPr id="5" name="TextBox 4"/>
          <cdr:cNvSpPr txBox="1"/>
        </cdr:nvSpPr>
        <cdr:spPr>
          <a:xfrm xmlns:a="http://schemas.openxmlformats.org/drawingml/2006/main">
            <a:off x="4450619" y="5917301"/>
            <a:ext cx="676403"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2030</a:t>
            </a:r>
          </a:p>
        </cdr:txBody>
      </cdr:sp>
    </cdr:grpSp>
  </cdr:relSizeAnchor>
</c:userShapes>
</file>

<file path=xl/drawings/drawing11.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0.54439</cdr:x>
      <cdr:y>0.02652</cdr:y>
    </cdr:from>
    <cdr:to>
      <cdr:x>0.54439</cdr:x>
      <cdr:y>0.89442</cdr:y>
    </cdr:to>
    <cdr:cxnSp macro="">
      <cdr:nvCxnSpPr>
        <cdr:cNvPr id="3" name="Straight Connector 2">
          <a:extLst xmlns:a="http://schemas.openxmlformats.org/drawingml/2006/main">
            <a:ext uri="{FF2B5EF4-FFF2-40B4-BE49-F238E27FC236}">
              <a16:creationId xmlns:a16="http://schemas.microsoft.com/office/drawing/2014/main" id="{5EAE55B5-C776-FC17-71DE-08C197F7CD30}"/>
            </a:ext>
          </a:extLst>
        </cdr:cNvPr>
        <cdr:cNvCxnSpPr/>
      </cdr:nvCxnSpPr>
      <cdr:spPr>
        <a:xfrm xmlns:a="http://schemas.openxmlformats.org/drawingml/2006/main" flipV="1">
          <a:off x="4718025" y="166525"/>
          <a:ext cx="0" cy="5450077"/>
        </a:xfrm>
        <a:prstGeom xmlns:a="http://schemas.openxmlformats.org/drawingml/2006/main" prst="line">
          <a:avLst/>
        </a:prstGeom>
        <a:ln xmlns:a="http://schemas.openxmlformats.org/drawingml/2006/main">
          <a:solidFill>
            <a:schemeClr val="accent3"/>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0.25212</cdr:x>
      <cdr:y>0.93129</cdr:y>
    </cdr:from>
    <cdr:to>
      <cdr:x>0.83051</cdr:x>
      <cdr:y>1</cdr:y>
    </cdr:to>
    <cdr:grpSp>
      <cdr:nvGrpSpPr>
        <cdr:cNvPr id="7" name="Group 6">
          <a:extLst xmlns:a="http://schemas.openxmlformats.org/drawingml/2006/main">
            <a:ext uri="{FF2B5EF4-FFF2-40B4-BE49-F238E27FC236}">
              <a16:creationId xmlns:a16="http://schemas.microsoft.com/office/drawing/2014/main" id="{CF998265-1765-9CC5-38D6-B619F96E97A1}"/>
            </a:ext>
          </a:extLst>
        </cdr:cNvPr>
        <cdr:cNvGrpSpPr/>
      </cdr:nvGrpSpPr>
      <cdr:grpSpPr>
        <a:xfrm xmlns:a="http://schemas.openxmlformats.org/drawingml/2006/main">
          <a:off x="2185024" y="5848142"/>
          <a:ext cx="5012676" cy="431472"/>
          <a:chOff x="4450619" y="5917301"/>
          <a:chExt cx="3085831" cy="182881"/>
        </a:xfrm>
      </cdr:grpSpPr>
      <cdr:sp macro="" textlink="">
        <cdr:nvSpPr>
          <cdr:cNvPr id="4" name="TextBox 3"/>
          <cdr:cNvSpPr txBox="1"/>
        </cdr:nvSpPr>
        <cdr:spPr>
          <a:xfrm xmlns:a="http://schemas.openxmlformats.org/drawingml/2006/main">
            <a:off x="6872771" y="5917302"/>
            <a:ext cx="663679"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2045</a:t>
            </a:r>
          </a:p>
          <a:p xmlns:a="http://schemas.openxmlformats.org/drawingml/2006/main">
            <a:endParaRPr lang="en-US" sz="1400" b="0"/>
          </a:p>
        </cdr:txBody>
      </cdr:sp>
      <cdr:sp macro="" textlink="">
        <cdr:nvSpPr>
          <cdr:cNvPr id="5" name="TextBox 4"/>
          <cdr:cNvSpPr txBox="1"/>
        </cdr:nvSpPr>
        <cdr:spPr>
          <a:xfrm xmlns:a="http://schemas.openxmlformats.org/drawingml/2006/main">
            <a:off x="4450619" y="5917301"/>
            <a:ext cx="676403"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2030</a:t>
            </a:r>
          </a:p>
        </cdr:txBody>
      </cdr:sp>
    </cdr:grpSp>
  </cdr:relSizeAnchor>
</c:userShapes>
</file>

<file path=xl/drawings/drawing13.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0.54439</cdr:x>
      <cdr:y>0.02652</cdr:y>
    </cdr:from>
    <cdr:to>
      <cdr:x>0.54439</cdr:x>
      <cdr:y>0.89442</cdr:y>
    </cdr:to>
    <cdr:cxnSp macro="">
      <cdr:nvCxnSpPr>
        <cdr:cNvPr id="3" name="Straight Connector 2">
          <a:extLst xmlns:a="http://schemas.openxmlformats.org/drawingml/2006/main">
            <a:ext uri="{FF2B5EF4-FFF2-40B4-BE49-F238E27FC236}">
              <a16:creationId xmlns:a16="http://schemas.microsoft.com/office/drawing/2014/main" id="{221A2BEB-C9BE-5F9A-7750-121431E8B3A7}"/>
            </a:ext>
          </a:extLst>
        </cdr:cNvPr>
        <cdr:cNvCxnSpPr/>
      </cdr:nvCxnSpPr>
      <cdr:spPr>
        <a:xfrm xmlns:a="http://schemas.openxmlformats.org/drawingml/2006/main" flipV="1">
          <a:off x="4718025" y="166525"/>
          <a:ext cx="0" cy="5450077"/>
        </a:xfrm>
        <a:prstGeom xmlns:a="http://schemas.openxmlformats.org/drawingml/2006/main" prst="line">
          <a:avLst/>
        </a:prstGeom>
        <a:ln xmlns:a="http://schemas.openxmlformats.org/drawingml/2006/main">
          <a:solidFill>
            <a:schemeClr val="accent3"/>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0.25212</cdr:x>
      <cdr:y>0.94298</cdr:y>
    </cdr:from>
    <cdr:to>
      <cdr:x>0.83051</cdr:x>
      <cdr:y>1</cdr:y>
    </cdr:to>
    <cdr:grpSp>
      <cdr:nvGrpSpPr>
        <cdr:cNvPr id="7" name="Group 6">
          <a:extLst xmlns:a="http://schemas.openxmlformats.org/drawingml/2006/main">
            <a:ext uri="{FF2B5EF4-FFF2-40B4-BE49-F238E27FC236}">
              <a16:creationId xmlns:a16="http://schemas.microsoft.com/office/drawing/2014/main" id="{699B593B-70F1-B5D2-D7AA-2FA56750CAE1}"/>
            </a:ext>
          </a:extLst>
        </cdr:cNvPr>
        <cdr:cNvGrpSpPr/>
      </cdr:nvGrpSpPr>
      <cdr:grpSpPr>
        <a:xfrm xmlns:a="http://schemas.openxmlformats.org/drawingml/2006/main">
          <a:off x="2185024" y="5921550"/>
          <a:ext cx="5012676" cy="358064"/>
          <a:chOff x="4450619" y="5917301"/>
          <a:chExt cx="3085831" cy="182881"/>
        </a:xfrm>
      </cdr:grpSpPr>
      <cdr:sp macro="" textlink="">
        <cdr:nvSpPr>
          <cdr:cNvPr id="4" name="TextBox 3"/>
          <cdr:cNvSpPr txBox="1"/>
        </cdr:nvSpPr>
        <cdr:spPr>
          <a:xfrm xmlns:a="http://schemas.openxmlformats.org/drawingml/2006/main">
            <a:off x="6872771" y="5917302"/>
            <a:ext cx="663679"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2045</a:t>
            </a:r>
          </a:p>
          <a:p xmlns:a="http://schemas.openxmlformats.org/drawingml/2006/main">
            <a:endParaRPr lang="en-US" sz="1400" b="0"/>
          </a:p>
        </cdr:txBody>
      </cdr:sp>
      <cdr:sp macro="" textlink="">
        <cdr:nvSpPr>
          <cdr:cNvPr id="5" name="TextBox 4"/>
          <cdr:cNvSpPr txBox="1"/>
        </cdr:nvSpPr>
        <cdr:spPr>
          <a:xfrm xmlns:a="http://schemas.openxmlformats.org/drawingml/2006/main">
            <a:off x="4450619" y="5917301"/>
            <a:ext cx="676403"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2030</a:t>
            </a:r>
          </a:p>
        </cdr:txBody>
      </cdr:sp>
    </cdr:grpSp>
  </cdr:relSizeAnchor>
</c:userShapes>
</file>

<file path=xl/drawings/drawing15.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0.54343</cdr:x>
      <cdr:y>0.35819</cdr:y>
    </cdr:from>
    <cdr:to>
      <cdr:x>0.54439</cdr:x>
      <cdr:y>0.89442</cdr:y>
    </cdr:to>
    <cdr:cxnSp macro="">
      <cdr:nvCxnSpPr>
        <cdr:cNvPr id="3" name="Straight Connector 2">
          <a:extLst xmlns:a="http://schemas.openxmlformats.org/drawingml/2006/main">
            <a:ext uri="{FF2B5EF4-FFF2-40B4-BE49-F238E27FC236}">
              <a16:creationId xmlns:a16="http://schemas.microsoft.com/office/drawing/2014/main" id="{CE65296A-4CBE-6EA3-FE3B-443EEC0B58DB}"/>
            </a:ext>
          </a:extLst>
        </cdr:cNvPr>
        <cdr:cNvCxnSpPr/>
      </cdr:nvCxnSpPr>
      <cdr:spPr>
        <a:xfrm xmlns:a="http://schemas.openxmlformats.org/drawingml/2006/main" flipH="1" flipV="1">
          <a:off x="4709711" y="2249277"/>
          <a:ext cx="8300" cy="3367336"/>
        </a:xfrm>
        <a:prstGeom xmlns:a="http://schemas.openxmlformats.org/drawingml/2006/main" prst="line">
          <a:avLst/>
        </a:prstGeom>
        <a:ln xmlns:a="http://schemas.openxmlformats.org/drawingml/2006/main">
          <a:solidFill>
            <a:schemeClr val="accent3"/>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0.25212</cdr:x>
      <cdr:y>0.94298</cdr:y>
    </cdr:from>
    <cdr:to>
      <cdr:x>0.83051</cdr:x>
      <cdr:y>1</cdr:y>
    </cdr:to>
    <cdr:grpSp>
      <cdr:nvGrpSpPr>
        <cdr:cNvPr id="7" name="Group 6">
          <a:extLst xmlns:a="http://schemas.openxmlformats.org/drawingml/2006/main">
            <a:ext uri="{FF2B5EF4-FFF2-40B4-BE49-F238E27FC236}">
              <a16:creationId xmlns:a16="http://schemas.microsoft.com/office/drawing/2014/main" id="{66E36E9A-3747-90A7-9AAB-59D9F0FD63D5}"/>
            </a:ext>
          </a:extLst>
        </cdr:cNvPr>
        <cdr:cNvGrpSpPr/>
      </cdr:nvGrpSpPr>
      <cdr:grpSpPr>
        <a:xfrm xmlns:a="http://schemas.openxmlformats.org/drawingml/2006/main">
          <a:off x="2185024" y="5921550"/>
          <a:ext cx="5012676" cy="358064"/>
          <a:chOff x="4450619" y="5917301"/>
          <a:chExt cx="3085831" cy="182881"/>
        </a:xfrm>
      </cdr:grpSpPr>
      <cdr:sp macro="" textlink="">
        <cdr:nvSpPr>
          <cdr:cNvPr id="4" name="TextBox 3"/>
          <cdr:cNvSpPr txBox="1"/>
        </cdr:nvSpPr>
        <cdr:spPr>
          <a:xfrm xmlns:a="http://schemas.openxmlformats.org/drawingml/2006/main">
            <a:off x="6872771" y="5917302"/>
            <a:ext cx="663679"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2045</a:t>
            </a:r>
          </a:p>
          <a:p xmlns:a="http://schemas.openxmlformats.org/drawingml/2006/main">
            <a:endParaRPr lang="en-US" sz="1400" b="0"/>
          </a:p>
        </cdr:txBody>
      </cdr:sp>
      <cdr:sp macro="" textlink="">
        <cdr:nvSpPr>
          <cdr:cNvPr id="5" name="TextBox 4"/>
          <cdr:cNvSpPr txBox="1"/>
        </cdr:nvSpPr>
        <cdr:spPr>
          <a:xfrm xmlns:a="http://schemas.openxmlformats.org/drawingml/2006/main">
            <a:off x="4450619" y="5917301"/>
            <a:ext cx="676403"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2030</a:t>
            </a:r>
          </a:p>
        </cdr:txBody>
      </cdr:sp>
    </cdr:grpSp>
  </cdr:relSizeAnchor>
</c:userShapes>
</file>

<file path=xl/drawings/drawing17.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0.09472</cdr:x>
      <cdr:y>0.08158</cdr:y>
    </cdr:from>
    <cdr:to>
      <cdr:x>0.29515</cdr:x>
      <cdr:y>0.12404</cdr:y>
    </cdr:to>
    <cdr:sp macro="" textlink="">
      <cdr:nvSpPr>
        <cdr:cNvPr id="2" name="TextBox 1"/>
        <cdr:cNvSpPr txBox="1"/>
      </cdr:nvSpPr>
      <cdr:spPr>
        <a:xfrm xmlns:a="http://schemas.openxmlformats.org/drawingml/2006/main">
          <a:off x="820930" y="512320"/>
          <a:ext cx="1737047" cy="26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PSE 1990 Emissions</a:t>
          </a: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0.38984</cdr:x>
      <cdr:y>0.41813</cdr:y>
    </cdr:from>
    <cdr:to>
      <cdr:x>0.39096</cdr:x>
      <cdr:y>0.94388</cdr:y>
    </cdr:to>
    <cdr:cxnSp macro="">
      <cdr:nvCxnSpPr>
        <cdr:cNvPr id="2" name="Straight Connector 1">
          <a:extLst xmlns:a="http://schemas.openxmlformats.org/drawingml/2006/main">
            <a:ext uri="{FF2B5EF4-FFF2-40B4-BE49-F238E27FC236}">
              <a16:creationId xmlns:a16="http://schemas.microsoft.com/office/drawing/2014/main" id="{082F8BC6-82BD-FC09-7FE9-82CE059AE7D4}"/>
            </a:ext>
          </a:extLst>
        </cdr:cNvPr>
        <cdr:cNvCxnSpPr/>
      </cdr:nvCxnSpPr>
      <cdr:spPr>
        <a:xfrm xmlns:a="http://schemas.openxmlformats.org/drawingml/2006/main" flipH="1" flipV="1">
          <a:off x="3378548" y="2625682"/>
          <a:ext cx="9707" cy="3301507"/>
        </a:xfrm>
        <a:prstGeom xmlns:a="http://schemas.openxmlformats.org/drawingml/2006/main" prst="line">
          <a:avLst/>
        </a:prstGeom>
        <a:ln xmlns:a="http://schemas.openxmlformats.org/drawingml/2006/main">
          <a:solidFill>
            <a:schemeClr val="accent3"/>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0.6874</cdr:x>
      <cdr:y>0.08646</cdr:y>
    </cdr:from>
    <cdr:to>
      <cdr:x>0.6874</cdr:x>
      <cdr:y>0.95436</cdr:y>
    </cdr:to>
    <cdr:cxnSp macro="">
      <cdr:nvCxnSpPr>
        <cdr:cNvPr id="3" name="Straight Connector 2">
          <a:extLst xmlns:a="http://schemas.openxmlformats.org/drawingml/2006/main">
            <a:ext uri="{FF2B5EF4-FFF2-40B4-BE49-F238E27FC236}">
              <a16:creationId xmlns:a16="http://schemas.microsoft.com/office/drawing/2014/main" id="{69A0EDFB-1DFC-1D04-C4FA-31755C570E4B}"/>
            </a:ext>
          </a:extLst>
        </cdr:cNvPr>
        <cdr:cNvCxnSpPr/>
      </cdr:nvCxnSpPr>
      <cdr:spPr>
        <a:xfrm xmlns:a="http://schemas.openxmlformats.org/drawingml/2006/main" flipV="1">
          <a:off x="5957446" y="542935"/>
          <a:ext cx="0" cy="5450077"/>
        </a:xfrm>
        <a:prstGeom xmlns:a="http://schemas.openxmlformats.org/drawingml/2006/main" prst="line">
          <a:avLst/>
        </a:prstGeom>
        <a:ln xmlns:a="http://schemas.openxmlformats.org/drawingml/2006/main">
          <a:solidFill>
            <a:schemeClr val="accent3"/>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0.22643</cdr:x>
      <cdr:y>0.93129</cdr:y>
    </cdr:from>
    <cdr:to>
      <cdr:x>0.86889</cdr:x>
      <cdr:y>1</cdr:y>
    </cdr:to>
    <cdr:grpSp>
      <cdr:nvGrpSpPr>
        <cdr:cNvPr id="7" name="Group 6">
          <a:extLst xmlns:a="http://schemas.openxmlformats.org/drawingml/2006/main">
            <a:ext uri="{FF2B5EF4-FFF2-40B4-BE49-F238E27FC236}">
              <a16:creationId xmlns:a16="http://schemas.microsoft.com/office/drawing/2014/main" id="{76C2AFE7-3FB4-2925-C3E0-92B7E42A4F69}"/>
            </a:ext>
          </a:extLst>
        </cdr:cNvPr>
        <cdr:cNvGrpSpPr/>
      </cdr:nvGrpSpPr>
      <cdr:grpSpPr>
        <a:xfrm xmlns:a="http://schemas.openxmlformats.org/drawingml/2006/main">
          <a:off x="1962379" y="5848142"/>
          <a:ext cx="5567945" cy="431472"/>
          <a:chOff x="1964004" y="5917301"/>
          <a:chExt cx="5572446" cy="182880"/>
        </a:xfrm>
      </cdr:grpSpPr>
      <cdr:sp macro="" textlink="">
        <cdr:nvSpPr>
          <cdr:cNvPr id="4" name="TextBox 3"/>
          <cdr:cNvSpPr txBox="1"/>
        </cdr:nvSpPr>
        <cdr:spPr>
          <a:xfrm xmlns:a="http://schemas.openxmlformats.org/drawingml/2006/main">
            <a:off x="6872771" y="5917301"/>
            <a:ext cx="663679"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2045</a:t>
            </a:r>
          </a:p>
          <a:p xmlns:a="http://schemas.openxmlformats.org/drawingml/2006/main">
            <a:endParaRPr lang="en-US" sz="1400" b="0"/>
          </a:p>
        </cdr:txBody>
      </cdr:sp>
      <cdr:sp macro="" textlink="">
        <cdr:nvSpPr>
          <cdr:cNvPr id="5" name="TextBox 4"/>
          <cdr:cNvSpPr txBox="1"/>
        </cdr:nvSpPr>
        <cdr:spPr>
          <a:xfrm xmlns:a="http://schemas.openxmlformats.org/drawingml/2006/main">
            <a:off x="4450619" y="5917301"/>
            <a:ext cx="676403"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2030</a:t>
            </a:r>
          </a:p>
        </cdr:txBody>
      </cdr:sp>
      <cdr:sp macro="" textlink="">
        <cdr:nvSpPr>
          <cdr:cNvPr id="6" name="TextBox 5"/>
          <cdr:cNvSpPr txBox="1"/>
        </cdr:nvSpPr>
        <cdr:spPr>
          <a:xfrm xmlns:a="http://schemas.openxmlformats.org/drawingml/2006/main">
            <a:off x="1964004" y="5917301"/>
            <a:ext cx="728161"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0">
                <a:latin typeface="Arial" panose="020B0604020202020204" pitchFamily="34" charset="0"/>
                <a:cs typeface="Arial" panose="020B0604020202020204" pitchFamily="34" charset="0"/>
              </a:rPr>
              <a:t>2025</a:t>
            </a:r>
          </a:p>
        </cdr:txBody>
      </cdr:sp>
    </cdr:grpSp>
  </cdr:relSizeAnchor>
</c:userShapes>
</file>

<file path=xl/drawings/drawing22.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0.54439</cdr:x>
      <cdr:y>0.02652</cdr:y>
    </cdr:from>
    <cdr:to>
      <cdr:x>0.54439</cdr:x>
      <cdr:y>0.89442</cdr:y>
    </cdr:to>
    <cdr:cxnSp macro="">
      <cdr:nvCxnSpPr>
        <cdr:cNvPr id="3" name="Straight Connector 2">
          <a:extLst xmlns:a="http://schemas.openxmlformats.org/drawingml/2006/main">
            <a:ext uri="{FF2B5EF4-FFF2-40B4-BE49-F238E27FC236}">
              <a16:creationId xmlns:a16="http://schemas.microsoft.com/office/drawing/2014/main" id="{A05A35ED-22E5-85A8-6B31-1EAB8D0AF470}"/>
            </a:ext>
          </a:extLst>
        </cdr:cNvPr>
        <cdr:cNvCxnSpPr/>
      </cdr:nvCxnSpPr>
      <cdr:spPr>
        <a:xfrm xmlns:a="http://schemas.openxmlformats.org/drawingml/2006/main" flipV="1">
          <a:off x="4718025" y="166525"/>
          <a:ext cx="0" cy="5450077"/>
        </a:xfrm>
        <a:prstGeom xmlns:a="http://schemas.openxmlformats.org/drawingml/2006/main" prst="line">
          <a:avLst/>
        </a:prstGeom>
        <a:ln xmlns:a="http://schemas.openxmlformats.org/drawingml/2006/main">
          <a:solidFill>
            <a:schemeClr val="accent3"/>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0.24682</cdr:x>
      <cdr:y>0.92983</cdr:y>
    </cdr:from>
    <cdr:to>
      <cdr:x>0.83287</cdr:x>
      <cdr:y>1</cdr:y>
    </cdr:to>
    <cdr:grpSp>
      <cdr:nvGrpSpPr>
        <cdr:cNvPr id="7" name="Group 6">
          <a:extLst xmlns:a="http://schemas.openxmlformats.org/drawingml/2006/main">
            <a:ext uri="{FF2B5EF4-FFF2-40B4-BE49-F238E27FC236}">
              <a16:creationId xmlns:a16="http://schemas.microsoft.com/office/drawing/2014/main" id="{CB7F0BD1-AE8C-7437-5670-584B3D9719CF}"/>
            </a:ext>
          </a:extLst>
        </cdr:cNvPr>
        <cdr:cNvGrpSpPr/>
      </cdr:nvGrpSpPr>
      <cdr:grpSpPr>
        <a:xfrm xmlns:a="http://schemas.openxmlformats.org/drawingml/2006/main">
          <a:off x="2139091" y="5838973"/>
          <a:ext cx="5079062" cy="440641"/>
          <a:chOff x="4450619" y="5913410"/>
          <a:chExt cx="2907166" cy="186771"/>
        </a:xfrm>
      </cdr:grpSpPr>
      <cdr:sp macro="" textlink="">
        <cdr:nvSpPr>
          <cdr:cNvPr id="4" name="TextBox 3"/>
          <cdr:cNvSpPr txBox="1"/>
        </cdr:nvSpPr>
        <cdr:spPr>
          <a:xfrm xmlns:a="http://schemas.openxmlformats.org/drawingml/2006/main">
            <a:off x="6694106" y="5913410"/>
            <a:ext cx="663679"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2045</a:t>
            </a:r>
          </a:p>
          <a:p xmlns:a="http://schemas.openxmlformats.org/drawingml/2006/main">
            <a:endParaRPr lang="en-US" sz="1400" b="0"/>
          </a:p>
        </cdr:txBody>
      </cdr:sp>
      <cdr:sp macro="" textlink="">
        <cdr:nvSpPr>
          <cdr:cNvPr id="5" name="TextBox 4"/>
          <cdr:cNvSpPr txBox="1"/>
        </cdr:nvSpPr>
        <cdr:spPr>
          <a:xfrm xmlns:a="http://schemas.openxmlformats.org/drawingml/2006/main">
            <a:off x="4450619" y="5917301"/>
            <a:ext cx="676403" cy="1828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b="0">
                <a:latin typeface="Arial" panose="020B0604020202020204" pitchFamily="34" charset="0"/>
                <a:cs typeface="Arial" panose="020B0604020202020204" pitchFamily="34" charset="0"/>
              </a:rPr>
              <a:t>2030</a:t>
            </a:r>
          </a:p>
        </cdr:txBody>
      </cdr:sp>
    </cdr:grpSp>
  </cdr:relSizeAnchor>
</c:userShapes>
</file>

<file path=xl/drawings/drawing24.xml><?xml version="1.0" encoding="utf-8"?>
<xdr:wsDr xmlns:xdr="http://schemas.openxmlformats.org/drawingml/2006/spreadsheetDrawing" xmlns:a="http://schemas.openxmlformats.org/drawingml/2006/main">
  <xdr:absoluteAnchor>
    <xdr:pos x="0" y="0"/>
    <xdr:ext cx="8666602" cy="6279614"/>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0.09472</cdr:x>
      <cdr:y>0.08158</cdr:y>
    </cdr:from>
    <cdr:to>
      <cdr:x>0.29515</cdr:x>
      <cdr:y>0.12404</cdr:y>
    </cdr:to>
    <cdr:sp macro="" textlink="">
      <cdr:nvSpPr>
        <cdr:cNvPr id="2" name="TextBox 1"/>
        <cdr:cNvSpPr txBox="1"/>
      </cdr:nvSpPr>
      <cdr:spPr>
        <a:xfrm xmlns:a="http://schemas.openxmlformats.org/drawingml/2006/main">
          <a:off x="820930" y="512320"/>
          <a:ext cx="1737047" cy="2666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PSE 1990 Emissions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21_IRP\AURORA\2021%20IRP%20Portfolios\3_2021%20IRP%20-%20High%20Economic%20Conditions\2021%20IRP%20Portfolio%20Output_3%20High%20Economic%20Condi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2021_IRP\AURORA\2021%20IRP%20Portfolios\M_2021%20IRP%20-%20Alternative%20Fuel_Biodiesel\Portfolio%20Output%20Sensitivity%20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9%20IRP\Aurora\LTCE\2019%20IRP%20Final%20Portfolio\2019%20IRP%20Base%20Offshore%20Test\old%20Files\PSM%20III%2025.8_2018%20RFP_Base%20No%20CO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Summary=&gt;"/>
      <sheetName val="Evaluation Summary"/>
      <sheetName val="Alternative Compliance"/>
      <sheetName val="LTCE Summary_Unit"/>
      <sheetName val="LTCE Summary_Capacity"/>
      <sheetName val="Resource Additions Table"/>
      <sheetName val="DSM"/>
      <sheetName val="LTCE New Build_Units Data"/>
      <sheetName val="LTCE New Build_Capacity Data"/>
      <sheetName val="LTCE Nameplate_for Cummulative"/>
      <sheetName val="Planning Margin"/>
      <sheetName val="Constraint Check"/>
      <sheetName val="Emissions=&gt;"/>
      <sheetName val="Emissions Costs_Calc"/>
      <sheetName val="Emissions Amount"/>
      <sheetName val="Emissions Costs_Aurora"/>
      <sheetName val="Charts=&gt;"/>
      <sheetName val="Energy by Resource Type"/>
      <sheetName val="Energy by Resource Type Aggr"/>
      <sheetName val="Energy by Resource Type No Sale"/>
      <sheetName val="Cummulative Build Capacity"/>
      <sheetName val="New Build Capacity"/>
      <sheetName val="New Build Count"/>
      <sheetName val="Existing Resources"/>
      <sheetName val="CETA Need Chart_MWh"/>
      <sheetName val="CETA Need Chart_MWh Agg"/>
      <sheetName val="Emissions Chart by Resource"/>
      <sheetName val="Existing GFG CF"/>
      <sheetName val="Tables=&gt;"/>
      <sheetName val="Assumptions"/>
      <sheetName val="CETA Analysis"/>
      <sheetName val="Load Check"/>
      <sheetName val="Energy Summary"/>
      <sheetName val="Costs Summary"/>
      <sheetName val="GFG Capacity Factor"/>
      <sheetName val="GFG Detail"/>
      <sheetName val="Yearly Breakdown Tables"/>
      <sheetName val="Resource Peak Capacity"/>
      <sheetName val="Aurora Output=&gt;"/>
      <sheetName val="Energy"/>
      <sheetName val="Costs"/>
      <sheetName val="$ per MWh"/>
      <sheetName val="Emissions"/>
      <sheetName val="Emissions_Costs"/>
      <sheetName val="Capacity Factor"/>
      <sheetName val="Aurora Peak Capacity"/>
      <sheetName val="Portfolio Summary"/>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Summary=&gt;"/>
      <sheetName val="Evaluation Summary"/>
      <sheetName val="Resource Additions Table"/>
      <sheetName val="Yearly Breakdown Tables"/>
      <sheetName val="LTCE Summary_Capacity"/>
      <sheetName val="LTCE Summary_Unit"/>
      <sheetName val="Alternative Compliance"/>
      <sheetName val="Charts for Slides=&gt;"/>
      <sheetName val="Energy by Resource Type Aggv2"/>
      <sheetName val="Energy by Resource Type Aggr"/>
      <sheetName val="Peak Capacity Need"/>
      <sheetName val="CETA Need Chart_MWh Agg"/>
      <sheetName val="Emissions Chart by Resource"/>
      <sheetName val="Data Check=&gt;"/>
      <sheetName val="Planning Margin"/>
      <sheetName val="Constraint Check"/>
      <sheetName val="DSM"/>
      <sheetName val="LTCE New Build_Units Data"/>
      <sheetName val="LTCE New Build_Capacity Data"/>
      <sheetName val="LTCE Nameplate_for Cummulative"/>
      <sheetName val="Emissions=&gt;"/>
      <sheetName val="Emissions Costs_Calc"/>
      <sheetName val="Emissions Amount"/>
      <sheetName val="Emissions Amount_no Upstream"/>
      <sheetName val="Emissions Costs_Aurora"/>
      <sheetName val="Other Charts=&gt;"/>
      <sheetName val="Energy by Resource Type No Sale"/>
      <sheetName val="Cummulative Build Capacity"/>
      <sheetName val="New Build Capacity"/>
      <sheetName val="New Build Count"/>
      <sheetName val="Existing Resources"/>
      <sheetName val="CETA Need Chart_MWh"/>
      <sheetName val="Existing GFG CF"/>
      <sheetName val="Peak Cap by resource"/>
      <sheetName val="Tables=&gt;"/>
      <sheetName val="Assumptions"/>
      <sheetName val="CETA Analysis"/>
      <sheetName val="Load Check"/>
      <sheetName val="Energy Summary"/>
      <sheetName val="Costs Summary"/>
      <sheetName val="GFG Capacity Factor"/>
      <sheetName val="GFG Detail"/>
      <sheetName val="Resource Peak Capacity"/>
      <sheetName val="Aurora Output=&gt;"/>
      <sheetName val="Energy"/>
      <sheetName val="Costs"/>
      <sheetName val="$ per MWh"/>
      <sheetName val="Emissions"/>
      <sheetName val="Emissions_Costs"/>
      <sheetName val="Capacity Factor"/>
      <sheetName val="Aurora Peak Capacity"/>
      <sheetName val="Portfolio Summary"/>
      <sheetName val="Mapping"/>
      <sheetName val="Not used=&gt;"/>
      <sheetName val="Energy by Resource Typ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Metrics"/>
      <sheetName val="Evaluation Summary"/>
      <sheetName val="Comments"/>
      <sheetName val="LPProblem"/>
      <sheetName val="Peak Capacity Need"/>
      <sheetName val="Assumptions"/>
      <sheetName val="Aurora_LTBuildReport"/>
      <sheetName val="AuroraEnergyAll"/>
      <sheetName val="AuroraCostAll"/>
      <sheetName val="AuroraRevenueAll"/>
      <sheetName val="AuroraCO2EmissionsAll"/>
      <sheetName val="Peak Inputs"/>
      <sheetName val="CO2_Emissions"/>
      <sheetName val="Load_Market_DSM"/>
      <sheetName val="REC Credit"/>
      <sheetName val="Thermal Acq Inputs"/>
      <sheetName val="Renewable Acq Inputs"/>
      <sheetName val="Renewable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Biomass"/>
      <sheetName val="Batteries_1"/>
      <sheetName val="Batteries_1 (2)"/>
      <sheetName val="Batteries_2"/>
      <sheetName val="Batteries_3"/>
      <sheetName val="Batteries_3 (2)"/>
      <sheetName val="Batteries_4"/>
      <sheetName val="Pumped Storage"/>
      <sheetName val="Wind"/>
      <sheetName val="MT Wind"/>
      <sheetName val="Solar"/>
      <sheetName val="Solar (2)"/>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Battery_2 Replacement Rev Req"/>
      <sheetName val="Battery_3 Replacement Rev Req"/>
      <sheetName val="Battery_4 Replacement Rev Req"/>
      <sheetName val="PSH Replacement Rev Req"/>
      <sheetName val="WACC"/>
      <sheetName val="Colstrip Inputs"/>
      <sheetName val="Colstrip 1&amp;2"/>
      <sheetName val="Colstrip 3&amp;4"/>
      <sheetName val="Colstrip 3&amp;4 Add'l Share"/>
      <sheetName val="Colstrip Transmission"/>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theme/theme1.xml><?xml version="1.0" encoding="utf-8"?>
<a:theme xmlns:a="http://schemas.openxmlformats.org/drawingml/2006/main" name="Office Theme">
  <a:themeElements>
    <a:clrScheme name="PSE">
      <a:dk1>
        <a:sysClr val="windowText" lastClr="000000"/>
      </a:dk1>
      <a:lt1>
        <a:sysClr val="window" lastClr="FFFFFF"/>
      </a:lt1>
      <a:dk2>
        <a:srgbClr val="1F497D"/>
      </a:dk2>
      <a:lt2>
        <a:srgbClr val="EEECE1"/>
      </a:lt2>
      <a:accent1>
        <a:srgbClr val="006671"/>
      </a:accent1>
      <a:accent2>
        <a:srgbClr val="58C3B4"/>
      </a:accent2>
      <a:accent3>
        <a:srgbClr val="C3E7E3"/>
      </a:accent3>
      <a:accent4>
        <a:srgbClr val="668B53"/>
      </a:accent4>
      <a:accent5>
        <a:srgbClr val="E45D48"/>
      </a:accent5>
      <a:accent6>
        <a:srgbClr val="EEC28D"/>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zoomScale="80" zoomScaleNormal="80" workbookViewId="0">
      <selection activeCell="C11" sqref="C11:H11"/>
    </sheetView>
  </sheetViews>
  <sheetFormatPr defaultColWidth="8.85546875" defaultRowHeight="13.9"/>
  <cols>
    <col min="1" max="1" width="12.42578125" style="5" customWidth="1"/>
    <col min="2" max="2" width="34.28515625" style="5" customWidth="1"/>
    <col min="3" max="8" width="24.7109375" style="5" customWidth="1"/>
    <col min="9" max="16" width="8.85546875" style="5"/>
    <col min="17" max="17" width="25" style="5" customWidth="1"/>
    <col min="18" max="16384" width="8.85546875" style="5"/>
  </cols>
  <sheetData>
    <row r="1" spans="1:9" ht="30">
      <c r="A1" s="2" t="s">
        <v>0</v>
      </c>
      <c r="B1" s="3"/>
      <c r="C1" s="3"/>
      <c r="D1" s="3"/>
      <c r="E1" s="3"/>
      <c r="F1" s="3"/>
      <c r="G1" s="3"/>
      <c r="H1" s="4"/>
    </row>
    <row r="2" spans="1:9">
      <c r="A2" s="6"/>
      <c r="B2" s="131"/>
      <c r="C2" s="131"/>
      <c r="D2" s="131"/>
      <c r="E2" s="131"/>
      <c r="F2" s="131"/>
      <c r="G2" s="131"/>
      <c r="H2" s="7"/>
    </row>
    <row r="3" spans="1:9">
      <c r="A3" s="6"/>
      <c r="B3" s="131"/>
      <c r="C3" s="131"/>
      <c r="D3" s="131"/>
      <c r="E3" s="131"/>
      <c r="F3" s="131"/>
      <c r="G3" s="131"/>
      <c r="H3" s="7"/>
    </row>
    <row r="4" spans="1:9" ht="22.9">
      <c r="A4" s="8" t="s">
        <v>1</v>
      </c>
      <c r="B4" s="131"/>
      <c r="C4" s="131"/>
      <c r="D4" s="131"/>
      <c r="E4" s="131"/>
      <c r="F4" s="131"/>
      <c r="G4" s="131"/>
      <c r="H4" s="7"/>
    </row>
    <row r="5" spans="1:9" ht="66.599999999999994" customHeight="1">
      <c r="A5" s="141" t="s">
        <v>2</v>
      </c>
      <c r="B5" s="142"/>
      <c r="C5" s="142"/>
      <c r="D5" s="142"/>
      <c r="E5" s="142"/>
      <c r="F5" s="142"/>
      <c r="G5" s="142"/>
      <c r="H5" s="143"/>
      <c r="I5" s="132"/>
    </row>
    <row r="6" spans="1:9" ht="57" customHeight="1">
      <c r="A6" s="6"/>
      <c r="B6" s="133" t="s">
        <v>3</v>
      </c>
      <c r="C6" s="151" t="s">
        <v>4</v>
      </c>
      <c r="D6" s="151"/>
      <c r="E6" s="151"/>
      <c r="F6" s="151"/>
      <c r="G6" s="151"/>
      <c r="H6" s="152"/>
    </row>
    <row r="7" spans="1:9" ht="40.5" customHeight="1">
      <c r="A7" s="144" t="s">
        <v>5</v>
      </c>
      <c r="B7" s="133" t="s">
        <v>6</v>
      </c>
      <c r="C7" s="151" t="s">
        <v>7</v>
      </c>
      <c r="D7" s="151"/>
      <c r="E7" s="151"/>
      <c r="F7" s="151"/>
      <c r="G7" s="151"/>
      <c r="H7" s="152"/>
    </row>
    <row r="8" spans="1:9" ht="49.9" customHeight="1">
      <c r="A8" s="144"/>
      <c r="B8" s="133" t="s">
        <v>8</v>
      </c>
      <c r="C8" s="151" t="s">
        <v>9</v>
      </c>
      <c r="D8" s="151"/>
      <c r="E8" s="151"/>
      <c r="F8" s="151"/>
      <c r="G8" s="151"/>
      <c r="H8" s="152"/>
    </row>
    <row r="9" spans="1:9" ht="44.45" customHeight="1">
      <c r="A9" s="144"/>
      <c r="B9" s="133" t="s">
        <v>10</v>
      </c>
      <c r="C9" s="151" t="s">
        <v>11</v>
      </c>
      <c r="D9" s="151"/>
      <c r="E9" s="151"/>
      <c r="F9" s="151"/>
      <c r="G9" s="151"/>
      <c r="H9" s="152"/>
    </row>
    <row r="10" spans="1:9" ht="49.15" customHeight="1">
      <c r="A10" s="144"/>
      <c r="B10" s="133" t="s">
        <v>12</v>
      </c>
      <c r="C10" s="151" t="s">
        <v>13</v>
      </c>
      <c r="D10" s="151"/>
      <c r="E10" s="151"/>
      <c r="F10" s="151"/>
      <c r="G10" s="151"/>
      <c r="H10" s="152"/>
    </row>
    <row r="11" spans="1:9" ht="43.15" customHeight="1">
      <c r="A11" s="144"/>
      <c r="B11" s="133" t="s">
        <v>14</v>
      </c>
      <c r="C11" s="151" t="s">
        <v>15</v>
      </c>
      <c r="D11" s="151"/>
      <c r="E11" s="151"/>
      <c r="F11" s="151"/>
      <c r="G11" s="151"/>
      <c r="H11" s="152"/>
    </row>
    <row r="12" spans="1:9" s="11" customFormat="1" ht="24" customHeight="1">
      <c r="A12" s="147" t="s">
        <v>16</v>
      </c>
      <c r="B12" s="133" t="s">
        <v>17</v>
      </c>
      <c r="C12" s="145" t="s">
        <v>18</v>
      </c>
      <c r="D12" s="145"/>
      <c r="E12" s="145"/>
      <c r="F12" s="145"/>
      <c r="G12" s="145"/>
      <c r="H12" s="146"/>
    </row>
    <row r="13" spans="1:9" s="11" customFormat="1" ht="24" customHeight="1">
      <c r="A13" s="147"/>
      <c r="B13" s="133" t="s">
        <v>19</v>
      </c>
      <c r="C13" s="145"/>
      <c r="D13" s="145"/>
      <c r="E13" s="145"/>
      <c r="F13" s="145"/>
      <c r="G13" s="145"/>
      <c r="H13" s="146"/>
    </row>
    <row r="14" spans="1:9" s="11" customFormat="1" ht="24" customHeight="1">
      <c r="A14" s="147"/>
      <c r="B14" s="133" t="s">
        <v>20</v>
      </c>
      <c r="C14" s="145"/>
      <c r="D14" s="145"/>
      <c r="E14" s="145"/>
      <c r="F14" s="145"/>
      <c r="G14" s="145"/>
      <c r="H14" s="146"/>
    </row>
    <row r="15" spans="1:9" s="11" customFormat="1" ht="24" customHeight="1">
      <c r="A15" s="147"/>
      <c r="B15" s="133" t="s">
        <v>21</v>
      </c>
      <c r="C15" s="145"/>
      <c r="D15" s="145"/>
      <c r="E15" s="145"/>
      <c r="F15" s="145"/>
      <c r="G15" s="145"/>
      <c r="H15" s="146"/>
    </row>
    <row r="16" spans="1:9" s="11" customFormat="1" ht="24" customHeight="1">
      <c r="A16" s="147"/>
      <c r="B16" s="133" t="s">
        <v>22</v>
      </c>
      <c r="C16" s="145"/>
      <c r="D16" s="145"/>
      <c r="E16" s="145"/>
      <c r="F16" s="145"/>
      <c r="G16" s="145"/>
      <c r="H16" s="146"/>
    </row>
    <row r="17" spans="1:8" s="11" customFormat="1" ht="24" customHeight="1">
      <c r="A17" s="147"/>
      <c r="B17" s="133" t="s">
        <v>23</v>
      </c>
      <c r="C17" s="145"/>
      <c r="D17" s="145"/>
      <c r="E17" s="145"/>
      <c r="F17" s="145"/>
      <c r="G17" s="145"/>
      <c r="H17" s="146"/>
    </row>
    <row r="18" spans="1:8" s="11" customFormat="1" ht="24" customHeight="1">
      <c r="A18" s="147"/>
      <c r="B18" s="133" t="s">
        <v>24</v>
      </c>
      <c r="C18" s="145"/>
      <c r="D18" s="145"/>
      <c r="E18" s="145"/>
      <c r="F18" s="145"/>
      <c r="G18" s="145"/>
      <c r="H18" s="146"/>
    </row>
    <row r="19" spans="1:8" s="11" customFormat="1" ht="24" customHeight="1">
      <c r="A19" s="147"/>
      <c r="B19" s="133" t="s">
        <v>25</v>
      </c>
      <c r="C19" s="145"/>
      <c r="D19" s="145"/>
      <c r="E19" s="145"/>
      <c r="F19" s="145"/>
      <c r="G19" s="145"/>
      <c r="H19" s="146"/>
    </row>
    <row r="20" spans="1:8" s="11" customFormat="1" ht="24" customHeight="1">
      <c r="A20" s="147"/>
      <c r="B20" s="133" t="s">
        <v>26</v>
      </c>
      <c r="C20" s="145"/>
      <c r="D20" s="145"/>
      <c r="E20" s="145"/>
      <c r="F20" s="145"/>
      <c r="G20" s="145"/>
      <c r="H20" s="146"/>
    </row>
    <row r="21" spans="1:8" s="11" customFormat="1" ht="24" customHeight="1">
      <c r="A21" s="147"/>
      <c r="B21" s="133" t="s">
        <v>27</v>
      </c>
      <c r="C21" s="145"/>
      <c r="D21" s="145"/>
      <c r="E21" s="145"/>
      <c r="F21" s="145"/>
      <c r="G21" s="145"/>
      <c r="H21" s="146"/>
    </row>
    <row r="22" spans="1:8" s="11" customFormat="1" ht="24" customHeight="1">
      <c r="A22" s="148" t="s">
        <v>28</v>
      </c>
      <c r="B22" s="133" t="s">
        <v>29</v>
      </c>
      <c r="C22" s="149" t="s">
        <v>30</v>
      </c>
      <c r="D22" s="149"/>
      <c r="E22" s="149"/>
      <c r="F22" s="149"/>
      <c r="G22" s="149"/>
      <c r="H22" s="150"/>
    </row>
    <row r="23" spans="1:8" s="11" customFormat="1" ht="24" customHeight="1">
      <c r="A23" s="148"/>
      <c r="B23" s="133" t="s">
        <v>31</v>
      </c>
      <c r="C23" s="149"/>
      <c r="D23" s="149"/>
      <c r="E23" s="149"/>
      <c r="F23" s="149"/>
      <c r="G23" s="149"/>
      <c r="H23" s="150"/>
    </row>
    <row r="24" spans="1:8" s="11" customFormat="1" ht="24" customHeight="1">
      <c r="A24" s="148"/>
      <c r="B24" s="133" t="s">
        <v>32</v>
      </c>
      <c r="C24" s="149"/>
      <c r="D24" s="149"/>
      <c r="E24" s="149"/>
      <c r="F24" s="149"/>
      <c r="G24" s="149"/>
      <c r="H24" s="150"/>
    </row>
    <row r="25" spans="1:8" s="11" customFormat="1" ht="24" customHeight="1">
      <c r="A25" s="135" t="s">
        <v>33</v>
      </c>
      <c r="B25" s="133" t="s">
        <v>34</v>
      </c>
      <c r="C25" s="137" t="s">
        <v>35</v>
      </c>
      <c r="D25" s="137"/>
      <c r="E25" s="137"/>
      <c r="F25" s="137"/>
      <c r="G25" s="137"/>
      <c r="H25" s="138"/>
    </row>
    <row r="26" spans="1:8" s="11" customFormat="1" ht="24" customHeight="1">
      <c r="A26" s="135"/>
      <c r="B26" s="133" t="s">
        <v>36</v>
      </c>
      <c r="C26" s="137"/>
      <c r="D26" s="137"/>
      <c r="E26" s="137"/>
      <c r="F26" s="137"/>
      <c r="G26" s="137"/>
      <c r="H26" s="138"/>
    </row>
    <row r="27" spans="1:8" s="11" customFormat="1" ht="24" customHeight="1">
      <c r="A27" s="135"/>
      <c r="B27" s="133" t="s">
        <v>37</v>
      </c>
      <c r="C27" s="137"/>
      <c r="D27" s="137"/>
      <c r="E27" s="137"/>
      <c r="F27" s="137"/>
      <c r="G27" s="137"/>
      <c r="H27" s="138"/>
    </row>
    <row r="28" spans="1:8" s="11" customFormat="1" ht="24" customHeight="1">
      <c r="A28" s="136"/>
      <c r="B28" s="134" t="s">
        <v>38</v>
      </c>
      <c r="C28" s="139"/>
      <c r="D28" s="139"/>
      <c r="E28" s="139"/>
      <c r="F28" s="139"/>
      <c r="G28" s="139"/>
      <c r="H28" s="140"/>
    </row>
    <row r="29" spans="1:8" s="11" customFormat="1" ht="13.15"/>
    <row r="30" spans="1:8" s="11" customFormat="1" ht="13.15"/>
    <row r="31" spans="1:8" s="11" customFormat="1" ht="13.15"/>
    <row r="32" spans="1:8" s="11" customFormat="1" ht="13.15"/>
    <row r="33" s="11" customFormat="1" ht="13.15"/>
    <row r="34" s="11" customFormat="1" ht="13.15"/>
  </sheetData>
  <mergeCells count="14">
    <mergeCell ref="A25:A28"/>
    <mergeCell ref="C25:H28"/>
    <mergeCell ref="A5:H5"/>
    <mergeCell ref="A7:A11"/>
    <mergeCell ref="C12:H21"/>
    <mergeCell ref="A12:A21"/>
    <mergeCell ref="A22:A24"/>
    <mergeCell ref="C22:H24"/>
    <mergeCell ref="C8:H8"/>
    <mergeCell ref="C6:H6"/>
    <mergeCell ref="C9:H9"/>
    <mergeCell ref="C10:H10"/>
    <mergeCell ref="C11:H11"/>
    <mergeCell ref="C7:H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
  <sheetViews>
    <sheetView topLeftCell="A22" workbookViewId="0"/>
  </sheetViews>
  <sheetFormatPr defaultColWidth="8.85546875" defaultRowHeight="13.15"/>
  <cols>
    <col min="1" max="1" width="13.42578125" style="21" customWidth="1"/>
    <col min="2" max="2" width="40.42578125" style="11" customWidth="1"/>
    <col min="3" max="3" width="80.7109375" style="22" customWidth="1"/>
    <col min="4" max="16384" width="8.85546875" style="11"/>
  </cols>
  <sheetData>
    <row r="1" spans="1:3" ht="27" customHeight="1">
      <c r="A1" s="9" t="s">
        <v>39</v>
      </c>
      <c r="B1" s="9" t="s">
        <v>40</v>
      </c>
      <c r="C1" s="10" t="s">
        <v>41</v>
      </c>
    </row>
    <row r="2" spans="1:3" ht="20.45" customHeight="1">
      <c r="A2" s="12">
        <v>1</v>
      </c>
      <c r="B2" s="13" t="s">
        <v>42</v>
      </c>
      <c r="C2" s="14" t="s">
        <v>43</v>
      </c>
    </row>
    <row r="3" spans="1:3" ht="20.45" customHeight="1">
      <c r="A3" s="12">
        <v>2</v>
      </c>
      <c r="B3" s="13" t="s">
        <v>44</v>
      </c>
      <c r="C3" s="14" t="s">
        <v>45</v>
      </c>
    </row>
    <row r="4" spans="1:3" ht="20.45" customHeight="1">
      <c r="A4" s="12">
        <v>3</v>
      </c>
      <c r="B4" s="13" t="s">
        <v>46</v>
      </c>
      <c r="C4" s="14" t="s">
        <v>47</v>
      </c>
    </row>
    <row r="5" spans="1:3" ht="20.45" customHeight="1">
      <c r="A5" s="12">
        <v>4</v>
      </c>
      <c r="B5" s="13" t="s">
        <v>48</v>
      </c>
      <c r="C5" s="14" t="s">
        <v>49</v>
      </c>
    </row>
    <row r="6" spans="1:3" ht="20.45" customHeight="1">
      <c r="A6" s="12">
        <v>5</v>
      </c>
      <c r="B6" s="13" t="s">
        <v>50</v>
      </c>
      <c r="C6" s="14" t="s">
        <v>51</v>
      </c>
    </row>
    <row r="7" spans="1:3" ht="52.15" customHeight="1">
      <c r="A7" s="12">
        <v>6</v>
      </c>
      <c r="B7" s="13" t="s">
        <v>52</v>
      </c>
      <c r="C7" s="15" t="s">
        <v>53</v>
      </c>
    </row>
    <row r="8" spans="1:3" ht="52.15" customHeight="1">
      <c r="A8" s="12">
        <v>7</v>
      </c>
      <c r="B8" s="13" t="s">
        <v>54</v>
      </c>
      <c r="C8" s="15" t="s">
        <v>55</v>
      </c>
    </row>
    <row r="9" spans="1:3" ht="20.45" customHeight="1">
      <c r="A9" s="12">
        <v>8</v>
      </c>
      <c r="B9" s="13" t="s">
        <v>56</v>
      </c>
      <c r="C9" s="14" t="s">
        <v>57</v>
      </c>
    </row>
    <row r="10" spans="1:3" ht="20.45" customHeight="1">
      <c r="A10" s="12">
        <v>9</v>
      </c>
      <c r="B10" s="13" t="s">
        <v>58</v>
      </c>
      <c r="C10" s="14" t="s">
        <v>59</v>
      </c>
    </row>
    <row r="11" spans="1:3" ht="20.45" customHeight="1">
      <c r="A11" s="12">
        <v>10</v>
      </c>
      <c r="B11" s="13" t="s">
        <v>60</v>
      </c>
      <c r="C11" s="14" t="s">
        <v>61</v>
      </c>
    </row>
    <row r="12" spans="1:3" ht="81" customHeight="1">
      <c r="A12" s="12" t="s">
        <v>62</v>
      </c>
      <c r="B12" s="13" t="s">
        <v>63</v>
      </c>
      <c r="C12" s="14" t="s">
        <v>64</v>
      </c>
    </row>
    <row r="13" spans="1:3" ht="81" customHeight="1">
      <c r="A13" s="12" t="s">
        <v>65</v>
      </c>
      <c r="B13" s="13" t="s">
        <v>66</v>
      </c>
      <c r="C13" s="14" t="s">
        <v>67</v>
      </c>
    </row>
    <row r="14" spans="1:3" ht="94.15" customHeight="1">
      <c r="A14" s="12" t="s">
        <v>68</v>
      </c>
      <c r="B14" s="13" t="s">
        <v>69</v>
      </c>
      <c r="C14" s="14" t="s">
        <v>70</v>
      </c>
    </row>
    <row r="15" spans="1:3" ht="109.9" customHeight="1">
      <c r="A15" s="12" t="s">
        <v>71</v>
      </c>
      <c r="B15" s="13" t="s">
        <v>72</v>
      </c>
      <c r="C15" s="14" t="s">
        <v>73</v>
      </c>
    </row>
    <row r="16" spans="1:3" ht="114" customHeight="1">
      <c r="A16" s="12" t="s">
        <v>74</v>
      </c>
      <c r="B16" s="13" t="s">
        <v>75</v>
      </c>
      <c r="C16" s="15" t="s">
        <v>76</v>
      </c>
    </row>
    <row r="17" spans="1:3" ht="53.45" customHeight="1">
      <c r="A17" s="12" t="s">
        <v>77</v>
      </c>
      <c r="B17" s="13" t="s">
        <v>78</v>
      </c>
      <c r="C17" s="14" t="s">
        <v>79</v>
      </c>
    </row>
    <row r="18" spans="1:3" ht="107.45" customHeight="1">
      <c r="A18" s="12" t="s">
        <v>80</v>
      </c>
      <c r="B18" s="13" t="s">
        <v>81</v>
      </c>
      <c r="C18" s="15" t="s">
        <v>82</v>
      </c>
    </row>
    <row r="19" spans="1:3" ht="97.9" customHeight="1">
      <c r="A19" s="12">
        <v>12</v>
      </c>
      <c r="B19" s="13" t="s">
        <v>83</v>
      </c>
      <c r="C19" s="14" t="s">
        <v>84</v>
      </c>
    </row>
    <row r="20" spans="1:3" ht="33" customHeight="1">
      <c r="A20" s="12">
        <v>13</v>
      </c>
      <c r="B20" s="13" t="s">
        <v>85</v>
      </c>
      <c r="C20" s="14" t="s">
        <v>86</v>
      </c>
    </row>
    <row r="21" spans="1:3" ht="22.15" customHeight="1">
      <c r="A21" s="16">
        <v>14</v>
      </c>
      <c r="B21" s="17" t="s">
        <v>87</v>
      </c>
      <c r="C21" s="14" t="s">
        <v>88</v>
      </c>
    </row>
    <row r="22" spans="1:3" ht="39.6">
      <c r="A22" s="16">
        <v>15</v>
      </c>
      <c r="B22" s="17" t="s">
        <v>89</v>
      </c>
      <c r="C22" s="14" t="s">
        <v>90</v>
      </c>
    </row>
    <row r="23" spans="1:3" s="19" customFormat="1" ht="11.45">
      <c r="A23" s="18" t="s">
        <v>91</v>
      </c>
      <c r="C23" s="20"/>
    </row>
    <row r="24" spans="1:3" s="19" customFormat="1" ht="11.45">
      <c r="A24" s="18" t="s">
        <v>92</v>
      </c>
      <c r="C24" s="20"/>
    </row>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
  <sheetViews>
    <sheetView workbookViewId="0"/>
  </sheetViews>
  <sheetFormatPr defaultRowHeight="14.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I24"/>
  <sheetViews>
    <sheetView workbookViewId="0"/>
  </sheetViews>
  <sheetFormatPr defaultColWidth="8.85546875" defaultRowHeight="14.45"/>
  <cols>
    <col min="1" max="1" width="45.28515625" style="11" customWidth="1"/>
    <col min="2" max="5" width="14.28515625" style="11" customWidth="1"/>
    <col min="6" max="6" width="14.28515625" customWidth="1"/>
    <col min="7" max="9" width="9.140625" customWidth="1"/>
    <col min="10" max="16384" width="8.85546875" style="11"/>
  </cols>
  <sheetData>
    <row r="1" spans="1:9" ht="15.6">
      <c r="A1" s="30" t="s">
        <v>93</v>
      </c>
    </row>
    <row r="2" spans="1:9" s="5" customFormat="1" ht="41.45">
      <c r="A2" s="84" t="s">
        <v>94</v>
      </c>
      <c r="B2" s="85" t="s">
        <v>95</v>
      </c>
      <c r="C2" s="86" t="s">
        <v>96</v>
      </c>
      <c r="D2" s="85" t="s">
        <v>97</v>
      </c>
      <c r="E2" s="85" t="s">
        <v>98</v>
      </c>
      <c r="F2" s="85" t="s">
        <v>99</v>
      </c>
      <c r="G2"/>
      <c r="H2"/>
      <c r="I2"/>
    </row>
    <row r="3" spans="1:9">
      <c r="A3" s="27" t="s">
        <v>100</v>
      </c>
      <c r="B3" s="87">
        <v>17.606979078703986</v>
      </c>
      <c r="C3" s="87">
        <v>3.2396691494746035</v>
      </c>
      <c r="D3" s="87">
        <v>20.846648228178584</v>
      </c>
      <c r="E3" s="87">
        <v>0</v>
      </c>
      <c r="F3" s="88">
        <f>(D3-$D$3)/$D$3</f>
        <v>0</v>
      </c>
    </row>
    <row r="4" spans="1:9">
      <c r="A4" s="27" t="s">
        <v>101</v>
      </c>
      <c r="B4" s="87">
        <v>18.58367336788962</v>
      </c>
      <c r="C4" s="87">
        <v>3.0701256300522286</v>
      </c>
      <c r="D4" s="87">
        <v>21.653798997941848</v>
      </c>
      <c r="E4" s="87">
        <v>0.80715076976326472</v>
      </c>
      <c r="F4" s="88">
        <f t="shared" ref="F4:F22" si="0">(D4-$D$3)/$D$3</f>
        <v>3.8718491381853536E-2</v>
      </c>
    </row>
    <row r="5" spans="1:9">
      <c r="A5" s="27" t="s">
        <v>102</v>
      </c>
      <c r="B5" s="87">
        <v>17.960738076691722</v>
      </c>
      <c r="C5" s="87">
        <v>2.8988158425865183</v>
      </c>
      <c r="D5" s="87">
        <v>20.859553919278238</v>
      </c>
      <c r="E5" s="87">
        <v>1.2905691099653893E-2</v>
      </c>
      <c r="F5" s="88">
        <f t="shared" si="0"/>
        <v>6.1907751108924872E-4</v>
      </c>
    </row>
    <row r="6" spans="1:9">
      <c r="A6" s="27" t="s">
        <v>103</v>
      </c>
      <c r="B6" s="87">
        <v>18.058123649808945</v>
      </c>
      <c r="C6" s="87">
        <v>3.0190855218093415</v>
      </c>
      <c r="D6" s="87">
        <v>21.077209171618279</v>
      </c>
      <c r="E6" s="87">
        <v>0.23056094343969491</v>
      </c>
      <c r="F6" s="88">
        <f t="shared" si="0"/>
        <v>1.1059856765273365E-2</v>
      </c>
    </row>
    <row r="7" spans="1:9">
      <c r="A7" s="27" t="s">
        <v>104</v>
      </c>
      <c r="B7" s="87">
        <v>17.469703649899525</v>
      </c>
      <c r="C7" s="87">
        <v>3.2955464469820996</v>
      </c>
      <c r="D7" s="87">
        <v>20.765250096881623</v>
      </c>
      <c r="E7" s="87">
        <v>-8.1398131296960941E-2</v>
      </c>
      <c r="F7" s="88">
        <f t="shared" si="0"/>
        <v>-3.904614804548504E-3</v>
      </c>
    </row>
    <row r="8" spans="1:9">
      <c r="A8" s="27" t="s">
        <v>105</v>
      </c>
      <c r="B8" s="87">
        <v>17.813709803429809</v>
      </c>
      <c r="C8" s="87">
        <v>3.0608677570013101</v>
      </c>
      <c r="D8" s="87">
        <v>20.874577560431117</v>
      </c>
      <c r="E8" s="87">
        <v>2.7929332252533356E-2</v>
      </c>
      <c r="F8" s="88">
        <f t="shared" si="0"/>
        <v>1.3397516927820105E-3</v>
      </c>
    </row>
    <row r="9" spans="1:9">
      <c r="A9" s="27" t="s">
        <v>106</v>
      </c>
      <c r="B9" s="87">
        <v>18.30875560991484</v>
      </c>
      <c r="C9" s="87">
        <v>2.8737799704563542</v>
      </c>
      <c r="D9" s="87">
        <v>21.182535580371194</v>
      </c>
      <c r="E9" s="87">
        <v>0.33588735219261068</v>
      </c>
      <c r="F9" s="88">
        <f t="shared" si="0"/>
        <v>1.6112295296401128E-2</v>
      </c>
    </row>
    <row r="10" spans="1:9">
      <c r="A10" s="27" t="s">
        <v>107</v>
      </c>
      <c r="B10" s="87">
        <v>18.164249129217545</v>
      </c>
      <c r="C10" s="87">
        <v>3.1178139124628546</v>
      </c>
      <c r="D10" s="87">
        <v>21.282063041680399</v>
      </c>
      <c r="E10" s="87">
        <v>0.43541481350181499</v>
      </c>
      <c r="F10" s="88">
        <f t="shared" si="0"/>
        <v>2.0886562133919508E-2</v>
      </c>
    </row>
    <row r="11" spans="1:9">
      <c r="A11" s="27" t="s">
        <v>108</v>
      </c>
      <c r="B11" s="87">
        <v>19.335152331220524</v>
      </c>
      <c r="C11" s="87">
        <v>2.984655039111535</v>
      </c>
      <c r="D11" s="87">
        <v>22.319807370332054</v>
      </c>
      <c r="E11" s="87">
        <v>1.4731591421534702</v>
      </c>
      <c r="F11" s="88">
        <f t="shared" si="0"/>
        <v>7.0666474822661848E-2</v>
      </c>
    </row>
    <row r="12" spans="1:9">
      <c r="A12" s="27" t="s">
        <v>109</v>
      </c>
      <c r="B12" s="87">
        <v>19.283737937404741</v>
      </c>
      <c r="C12" s="87">
        <v>2.4683181543806185</v>
      </c>
      <c r="D12" s="87">
        <v>21.752056091785363</v>
      </c>
      <c r="E12" s="87">
        <v>0.90540786360677927</v>
      </c>
      <c r="F12" s="88">
        <f t="shared" si="0"/>
        <v>4.3431819527847748E-2</v>
      </c>
    </row>
    <row r="13" spans="1:9">
      <c r="A13" s="27" t="s">
        <v>110</v>
      </c>
      <c r="B13" s="87">
        <v>20.014607509319351</v>
      </c>
      <c r="C13" s="87">
        <v>2.8186995459635109</v>
      </c>
      <c r="D13" s="87">
        <v>22.833307055282859</v>
      </c>
      <c r="E13" s="87">
        <v>1.9866588271042751</v>
      </c>
      <c r="F13" s="88">
        <f t="shared" si="0"/>
        <v>9.5298716866095159E-2</v>
      </c>
    </row>
    <row r="14" spans="1:9">
      <c r="A14" s="27" t="s">
        <v>111</v>
      </c>
      <c r="B14" s="87">
        <v>20.318593135461349</v>
      </c>
      <c r="C14" s="87">
        <v>2.9279508234644118</v>
      </c>
      <c r="D14" s="87">
        <v>23.246543958925759</v>
      </c>
      <c r="E14" s="87">
        <v>2.3998957307471755</v>
      </c>
      <c r="F14" s="88">
        <f t="shared" si="0"/>
        <v>0.11512141925545695</v>
      </c>
    </row>
    <row r="15" spans="1:9">
      <c r="A15" s="27" t="s">
        <v>112</v>
      </c>
      <c r="B15" s="87">
        <v>20.43993497353782</v>
      </c>
      <c r="C15" s="87">
        <v>2.8303311940155442</v>
      </c>
      <c r="D15" s="87">
        <v>23.270266167553363</v>
      </c>
      <c r="E15" s="87">
        <v>2.423617939374779</v>
      </c>
      <c r="F15" s="88">
        <f t="shared" si="0"/>
        <v>0.11625935799591777</v>
      </c>
    </row>
    <row r="16" spans="1:9">
      <c r="A16" s="27" t="s">
        <v>113</v>
      </c>
      <c r="B16" s="87">
        <v>20.742998818465828</v>
      </c>
      <c r="C16" s="87">
        <v>2.898992530252368</v>
      </c>
      <c r="D16" s="87">
        <v>23.641991348718197</v>
      </c>
      <c r="E16" s="87">
        <v>2.7953431205396129</v>
      </c>
      <c r="F16" s="88">
        <f t="shared" si="0"/>
        <v>0.13409077036955633</v>
      </c>
    </row>
    <row r="17" spans="1:6">
      <c r="A17" s="27" t="s">
        <v>114</v>
      </c>
      <c r="B17" s="87">
        <v>20.894765008568918</v>
      </c>
      <c r="C17" s="87">
        <v>2.7764255486609368</v>
      </c>
      <c r="D17" s="87">
        <v>23.671190557229849</v>
      </c>
      <c r="E17" s="87">
        <v>2.8245423290512655</v>
      </c>
      <c r="F17" s="88">
        <f t="shared" si="0"/>
        <v>0.13549143719100651</v>
      </c>
    </row>
    <row r="18" spans="1:6">
      <c r="A18" s="27" t="s">
        <v>115</v>
      </c>
      <c r="B18" s="87">
        <v>18.089366761703559</v>
      </c>
      <c r="C18" s="87">
        <v>2.9973360359417045</v>
      </c>
      <c r="D18" s="87">
        <v>21.086702797645255</v>
      </c>
      <c r="E18" s="87">
        <v>0.24005456946667181</v>
      </c>
      <c r="F18" s="88">
        <f t="shared" si="0"/>
        <v>1.1515259759705068E-2</v>
      </c>
    </row>
    <row r="19" spans="1:6">
      <c r="A19" s="27" t="s">
        <v>116</v>
      </c>
      <c r="B19" s="87">
        <v>19.560663756156508</v>
      </c>
      <c r="C19" s="87">
        <v>2.9507344350415208</v>
      </c>
      <c r="D19" s="87">
        <v>22.511398191198033</v>
      </c>
      <c r="E19" s="87">
        <v>1.6647499630194496</v>
      </c>
      <c r="F19" s="88">
        <f t="shared" si="0"/>
        <v>7.9856960447444669E-2</v>
      </c>
    </row>
    <row r="20" spans="1:6">
      <c r="A20" s="27" t="s">
        <v>117</v>
      </c>
      <c r="B20" s="87">
        <v>18.114773110965206</v>
      </c>
      <c r="C20" s="87">
        <v>2.7178246825985926</v>
      </c>
      <c r="D20" s="87">
        <v>20.832597793563799</v>
      </c>
      <c r="E20" s="87">
        <v>-1.405043461478428E-2</v>
      </c>
      <c r="F20" s="88">
        <f t="shared" si="0"/>
        <v>-6.7399010435606585E-4</v>
      </c>
    </row>
    <row r="21" spans="1:6">
      <c r="A21" s="27" t="s">
        <v>118</v>
      </c>
      <c r="B21" s="87">
        <v>19.639702732283943</v>
      </c>
      <c r="C21" s="87">
        <v>5.4346139226084063</v>
      </c>
      <c r="D21" s="87">
        <v>25.07431665489235</v>
      </c>
      <c r="E21" s="87">
        <v>4.2276684267137661</v>
      </c>
      <c r="F21" s="88">
        <f t="shared" si="0"/>
        <v>0.2027984729458423</v>
      </c>
    </row>
    <row r="22" spans="1:6">
      <c r="A22" s="27" t="s">
        <v>119</v>
      </c>
      <c r="B22" s="87">
        <v>18.343693101702414</v>
      </c>
      <c r="C22" s="87">
        <v>2.4673581098862494</v>
      </c>
      <c r="D22" s="87">
        <v>20.811051211588666</v>
      </c>
      <c r="E22" s="87">
        <v>-3.5597016589917985E-2</v>
      </c>
      <c r="F22" s="88">
        <f t="shared" si="0"/>
        <v>-1.7075654656944423E-3</v>
      </c>
    </row>
    <row r="23" spans="1:6" customFormat="1">
      <c r="A23" s="29" t="s">
        <v>91</v>
      </c>
      <c r="B23" s="11"/>
      <c r="C23" s="11"/>
      <c r="D23" s="11"/>
      <c r="E23" s="11"/>
    </row>
    <row r="24" spans="1:6" customFormat="1">
      <c r="A24" s="29" t="s">
        <v>120</v>
      </c>
      <c r="B24" s="11"/>
      <c r="C24" s="11"/>
      <c r="D24" s="11"/>
      <c r="E24"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W119"/>
  <sheetViews>
    <sheetView workbookViewId="0"/>
  </sheetViews>
  <sheetFormatPr defaultColWidth="8.85546875" defaultRowHeight="13.15"/>
  <cols>
    <col min="1" max="1" width="37.42578125" style="11" customWidth="1"/>
    <col min="2" max="6" width="8.85546875" style="11" customWidth="1"/>
    <col min="7" max="8" width="8.85546875" style="11"/>
    <col min="9" max="9" width="8.85546875" style="11" customWidth="1"/>
    <col min="10" max="10" width="8.85546875" style="11"/>
    <col min="11" max="11" width="8.85546875" style="11" customWidth="1"/>
    <col min="12" max="25" width="8.85546875" style="11"/>
    <col min="26" max="26" width="13.5703125" style="11" bestFit="1" customWidth="1"/>
    <col min="27" max="16384" width="8.85546875" style="11"/>
  </cols>
  <sheetData>
    <row r="1" spans="1:49" ht="18">
      <c r="A1" s="30" t="s">
        <v>121</v>
      </c>
    </row>
    <row r="4" spans="1:49" ht="18">
      <c r="A4" s="89" t="s">
        <v>122</v>
      </c>
      <c r="B4" s="90"/>
      <c r="C4" s="91"/>
      <c r="D4" s="91"/>
      <c r="E4" s="91"/>
      <c r="F4" s="91"/>
      <c r="G4" s="90"/>
      <c r="H4" s="91"/>
      <c r="I4" s="91"/>
      <c r="J4" s="91"/>
      <c r="K4" s="91"/>
      <c r="L4" s="91"/>
      <c r="M4" s="91"/>
      <c r="N4" s="91"/>
      <c r="O4" s="91"/>
      <c r="P4" s="91"/>
      <c r="Q4" s="91"/>
      <c r="R4" s="91"/>
      <c r="S4" s="91"/>
      <c r="T4" s="91"/>
      <c r="U4" s="91"/>
      <c r="V4" s="91"/>
      <c r="W4" s="92"/>
      <c r="X4" s="21"/>
      <c r="Y4" s="21"/>
      <c r="Z4" s="21"/>
    </row>
    <row r="5" spans="1:49" s="5" customFormat="1" ht="17.45" customHeight="1">
      <c r="A5" s="93" t="s">
        <v>123</v>
      </c>
      <c r="B5" s="93">
        <v>2024</v>
      </c>
      <c r="C5" s="93">
        <v>2025</v>
      </c>
      <c r="D5" s="93">
        <v>2026</v>
      </c>
      <c r="E5" s="93">
        <v>2027</v>
      </c>
      <c r="F5" s="93">
        <v>2028</v>
      </c>
      <c r="G5" s="93">
        <v>2029</v>
      </c>
      <c r="H5" s="93">
        <v>2030</v>
      </c>
      <c r="I5" s="93">
        <v>2031</v>
      </c>
      <c r="J5" s="93">
        <v>2032</v>
      </c>
      <c r="K5" s="93">
        <v>2033</v>
      </c>
      <c r="L5" s="93">
        <v>2034</v>
      </c>
      <c r="M5" s="93">
        <v>2035</v>
      </c>
      <c r="N5" s="93">
        <v>2036</v>
      </c>
      <c r="O5" s="93">
        <v>2037</v>
      </c>
      <c r="P5" s="93">
        <v>2038</v>
      </c>
      <c r="Q5" s="93">
        <v>2039</v>
      </c>
      <c r="R5" s="93">
        <v>2040</v>
      </c>
      <c r="S5" s="93">
        <v>2041</v>
      </c>
      <c r="T5" s="93">
        <v>2042</v>
      </c>
      <c r="U5" s="93">
        <v>2043</v>
      </c>
      <c r="V5" s="93">
        <v>2044</v>
      </c>
      <c r="W5" s="93">
        <v>2045</v>
      </c>
    </row>
    <row r="6" spans="1:49" ht="15.6" customHeight="1">
      <c r="A6" s="27" t="s">
        <v>100</v>
      </c>
      <c r="B6" s="87">
        <v>1.7617993058578874</v>
      </c>
      <c r="C6" s="87">
        <v>1.8390896255268983</v>
      </c>
      <c r="D6" s="87">
        <v>1.5783477425188703</v>
      </c>
      <c r="E6" s="87">
        <v>1.6572668357372617</v>
      </c>
      <c r="F6" s="87">
        <v>1.6424867567880024</v>
      </c>
      <c r="G6" s="87">
        <v>1.6652086170624893</v>
      </c>
      <c r="H6" s="87">
        <v>1.5726811193569332</v>
      </c>
      <c r="I6" s="87">
        <v>1.6050694221267667</v>
      </c>
      <c r="J6" s="87">
        <v>1.6236651235450925</v>
      </c>
      <c r="K6" s="87">
        <v>1.6162760105074383</v>
      </c>
      <c r="L6" s="87">
        <v>1.61717432883946</v>
      </c>
      <c r="M6" s="87">
        <v>1.768130829996347</v>
      </c>
      <c r="N6" s="87">
        <v>1.8226438996199397</v>
      </c>
      <c r="O6" s="87">
        <v>2.016954495775146</v>
      </c>
      <c r="P6" s="87">
        <v>2.1277481879608042</v>
      </c>
      <c r="Q6" s="87">
        <v>2.2391670613126378</v>
      </c>
      <c r="R6" s="87">
        <v>2.4434620288511892</v>
      </c>
      <c r="S6" s="87">
        <v>2.4913553762943925</v>
      </c>
      <c r="T6" s="87">
        <v>2.4972238292281954</v>
      </c>
      <c r="U6" s="87">
        <v>2.6229178185681361</v>
      </c>
      <c r="V6" s="87">
        <v>2.6449643243716792</v>
      </c>
      <c r="W6" s="87">
        <v>2.7676305214391252</v>
      </c>
      <c r="Y6" s="94"/>
      <c r="Z6" s="94"/>
      <c r="AA6" s="94"/>
      <c r="AB6" s="94"/>
      <c r="AC6" s="94"/>
      <c r="AD6" s="94"/>
      <c r="AE6" s="94"/>
      <c r="AF6" s="94"/>
      <c r="AG6" s="94"/>
      <c r="AH6" s="94"/>
      <c r="AI6" s="94"/>
      <c r="AJ6" s="94"/>
      <c r="AK6" s="94"/>
      <c r="AL6" s="94"/>
      <c r="AM6" s="94"/>
      <c r="AN6" s="94"/>
      <c r="AO6" s="94"/>
      <c r="AP6" s="94"/>
      <c r="AQ6" s="94"/>
      <c r="AR6" s="94"/>
      <c r="AS6" s="94"/>
      <c r="AT6" s="94"/>
    </row>
    <row r="7" spans="1:49" ht="15.6" customHeight="1">
      <c r="A7" s="27" t="s">
        <v>101</v>
      </c>
      <c r="B7" s="87">
        <v>1.7733004625417426</v>
      </c>
      <c r="C7" s="87">
        <v>1.879957432712781</v>
      </c>
      <c r="D7" s="87">
        <v>1.6489219618819484</v>
      </c>
      <c r="E7" s="87">
        <v>1.7582045650498601</v>
      </c>
      <c r="F7" s="87">
        <v>1.8303738605595001</v>
      </c>
      <c r="G7" s="87">
        <v>1.7608317374732152</v>
      </c>
      <c r="H7" s="87">
        <v>1.7553384591969969</v>
      </c>
      <c r="I7" s="87">
        <v>1.7736729064682926</v>
      </c>
      <c r="J7" s="87">
        <v>1.782272074662268</v>
      </c>
      <c r="K7" s="87">
        <v>1.7855666803163039</v>
      </c>
      <c r="L7" s="87">
        <v>1.6590357415782175</v>
      </c>
      <c r="M7" s="87">
        <v>1.7408789944464487</v>
      </c>
      <c r="N7" s="87">
        <v>1.8952751204765739</v>
      </c>
      <c r="O7" s="87">
        <v>2.0780779995047554</v>
      </c>
      <c r="P7" s="87">
        <v>2.09936808370237</v>
      </c>
      <c r="Q7" s="87">
        <v>2.2679531676991371</v>
      </c>
      <c r="R7" s="87">
        <v>2.3974014299224562</v>
      </c>
      <c r="S7" s="87">
        <v>2.4360130709269523</v>
      </c>
      <c r="T7" s="87">
        <v>2.4806977789050673</v>
      </c>
      <c r="U7" s="87">
        <v>2.6503331099416236</v>
      </c>
      <c r="V7" s="87">
        <v>2.6894526831361296</v>
      </c>
      <c r="W7" s="87">
        <v>2.7280143223006119</v>
      </c>
      <c r="Y7" s="94"/>
      <c r="Z7" s="94"/>
      <c r="AA7"/>
      <c r="AB7"/>
      <c r="AC7"/>
      <c r="AD7"/>
      <c r="AE7"/>
      <c r="AF7"/>
      <c r="AG7"/>
      <c r="AH7"/>
      <c r="AI7"/>
      <c r="AJ7"/>
      <c r="AK7"/>
      <c r="AL7"/>
      <c r="AM7"/>
      <c r="AN7"/>
      <c r="AO7"/>
      <c r="AP7"/>
      <c r="AQ7"/>
      <c r="AR7"/>
      <c r="AS7"/>
      <c r="AT7"/>
      <c r="AU7"/>
      <c r="AV7"/>
      <c r="AW7"/>
    </row>
    <row r="8" spans="1:49" ht="15.6" customHeight="1">
      <c r="A8" s="27" t="s">
        <v>102</v>
      </c>
      <c r="B8" s="87">
        <v>1.7584265798217684</v>
      </c>
      <c r="C8" s="87">
        <v>1.7941455398214976</v>
      </c>
      <c r="D8" s="87">
        <v>1.5505893935113082</v>
      </c>
      <c r="E8" s="87">
        <v>1.6666842190306335</v>
      </c>
      <c r="F8" s="87">
        <v>1.669954525994447</v>
      </c>
      <c r="G8" s="87">
        <v>1.7117377573912038</v>
      </c>
      <c r="H8" s="87">
        <v>1.643811093371512</v>
      </c>
      <c r="I8" s="87">
        <v>1.6703993087210873</v>
      </c>
      <c r="J8" s="87">
        <v>1.6885514420114345</v>
      </c>
      <c r="K8" s="87">
        <v>1.7052038771620428</v>
      </c>
      <c r="L8" s="87">
        <v>1.6140389148938914</v>
      </c>
      <c r="M8" s="87">
        <v>1.7701954612129056</v>
      </c>
      <c r="N8" s="87">
        <v>1.8731452427516444</v>
      </c>
      <c r="O8" s="87">
        <v>2.0068115885170439</v>
      </c>
      <c r="P8" s="87">
        <v>2.1227997298081451</v>
      </c>
      <c r="Q8" s="87">
        <v>2.1572176489240693</v>
      </c>
      <c r="R8" s="87">
        <v>2.2824790125457568</v>
      </c>
      <c r="S8" s="87">
        <v>2.405429768773125</v>
      </c>
      <c r="T8" s="87">
        <v>2.4334643767708353</v>
      </c>
      <c r="U8" s="87">
        <v>2.6034664458513959</v>
      </c>
      <c r="V8" s="87">
        <v>2.6140091013134854</v>
      </c>
      <c r="W8" s="87">
        <v>2.6750444664841231</v>
      </c>
      <c r="Y8" s="94"/>
      <c r="Z8" s="94"/>
      <c r="AA8"/>
      <c r="AB8"/>
      <c r="AC8"/>
      <c r="AD8"/>
      <c r="AE8"/>
      <c r="AF8"/>
      <c r="AG8"/>
      <c r="AH8"/>
      <c r="AI8"/>
      <c r="AJ8"/>
      <c r="AK8"/>
      <c r="AL8"/>
      <c r="AM8"/>
      <c r="AN8"/>
      <c r="AO8"/>
      <c r="AP8"/>
      <c r="AQ8"/>
      <c r="AR8"/>
      <c r="AS8"/>
      <c r="AT8"/>
      <c r="AU8"/>
      <c r="AV8"/>
      <c r="AW8"/>
    </row>
    <row r="9" spans="1:49" ht="15.6" customHeight="1">
      <c r="A9" s="27" t="s">
        <v>103</v>
      </c>
      <c r="B9" s="87">
        <v>1.7393569870485692</v>
      </c>
      <c r="C9" s="87">
        <v>1.7704088461938225</v>
      </c>
      <c r="D9" s="87">
        <v>1.5442629342407008</v>
      </c>
      <c r="E9" s="87">
        <v>1.6123063765159011</v>
      </c>
      <c r="F9" s="87">
        <v>1.662628945018505</v>
      </c>
      <c r="G9" s="87">
        <v>1.7029424193326408</v>
      </c>
      <c r="H9" s="87">
        <v>1.6300397365729378</v>
      </c>
      <c r="I9" s="87">
        <v>1.6615845567883336</v>
      </c>
      <c r="J9" s="87">
        <v>1.6874699607404064</v>
      </c>
      <c r="K9" s="87">
        <v>1.706357594191799</v>
      </c>
      <c r="L9" s="87">
        <v>1.6863724343537192</v>
      </c>
      <c r="M9" s="87">
        <v>1.8285677516467553</v>
      </c>
      <c r="N9" s="87">
        <v>1.9064358951424594</v>
      </c>
      <c r="O9" s="87">
        <v>2.0997997611442525</v>
      </c>
      <c r="P9" s="87">
        <v>2.1537424293661087</v>
      </c>
      <c r="Q9" s="87">
        <v>2.2115854478587011</v>
      </c>
      <c r="R9" s="87">
        <v>2.3553781580422322</v>
      </c>
      <c r="S9" s="87">
        <v>2.469504885783242</v>
      </c>
      <c r="T9" s="87">
        <v>2.5665215884619248</v>
      </c>
      <c r="U9" s="87">
        <v>2.6929696110905836</v>
      </c>
      <c r="V9" s="87">
        <v>2.7850772227505867</v>
      </c>
      <c r="W9" s="87">
        <v>2.8306642803992186</v>
      </c>
      <c r="Y9" s="94"/>
      <c r="Z9" s="94"/>
      <c r="AA9"/>
      <c r="AB9"/>
      <c r="AC9"/>
      <c r="AD9"/>
      <c r="AE9"/>
      <c r="AF9"/>
      <c r="AG9"/>
      <c r="AH9"/>
      <c r="AI9"/>
      <c r="AJ9"/>
      <c r="AK9"/>
      <c r="AL9"/>
      <c r="AM9"/>
      <c r="AN9"/>
      <c r="AO9"/>
      <c r="AP9"/>
      <c r="AQ9"/>
      <c r="AR9"/>
      <c r="AS9"/>
      <c r="AT9"/>
      <c r="AU9"/>
      <c r="AV9"/>
      <c r="AW9"/>
    </row>
    <row r="10" spans="1:49" ht="15.6" customHeight="1">
      <c r="A10" s="27" t="s">
        <v>104</v>
      </c>
      <c r="B10" s="87">
        <v>1.710988734659147</v>
      </c>
      <c r="C10" s="87">
        <v>1.7416628314899492</v>
      </c>
      <c r="D10" s="87">
        <v>1.5233712983002381</v>
      </c>
      <c r="E10" s="87">
        <v>1.6316791352549551</v>
      </c>
      <c r="F10" s="87">
        <v>1.6809724301830693</v>
      </c>
      <c r="G10" s="87">
        <v>1.6964455618385161</v>
      </c>
      <c r="H10" s="87">
        <v>1.6239726516805555</v>
      </c>
      <c r="I10" s="87">
        <v>1.6626987523166639</v>
      </c>
      <c r="J10" s="87">
        <v>1.6604868799221855</v>
      </c>
      <c r="K10" s="87">
        <v>1.6816956979101394</v>
      </c>
      <c r="L10" s="87">
        <v>1.6673416102146001</v>
      </c>
      <c r="M10" s="87">
        <v>1.8061811143197579</v>
      </c>
      <c r="N10" s="87">
        <v>1.8354354914589501</v>
      </c>
      <c r="O10" s="87">
        <v>2.0517275467199734</v>
      </c>
      <c r="P10" s="87">
        <v>2.097704483861067</v>
      </c>
      <c r="Q10" s="87">
        <v>2.1981348378627397</v>
      </c>
      <c r="R10" s="87">
        <v>2.3575381289193778</v>
      </c>
      <c r="S10" s="87">
        <v>2.4826124838647394</v>
      </c>
      <c r="T10" s="87">
        <v>2.4781140924208729</v>
      </c>
      <c r="U10" s="87">
        <v>2.5694257296351535</v>
      </c>
      <c r="V10" s="87">
        <v>2.5524660443550964</v>
      </c>
      <c r="W10" s="87">
        <v>2.7056683330108831</v>
      </c>
      <c r="Y10" s="94"/>
      <c r="Z10" s="94"/>
      <c r="AA10"/>
      <c r="AB10"/>
      <c r="AC10"/>
      <c r="AD10"/>
      <c r="AE10"/>
      <c r="AF10"/>
      <c r="AG10"/>
      <c r="AH10"/>
      <c r="AI10"/>
      <c r="AJ10"/>
      <c r="AK10"/>
      <c r="AL10"/>
      <c r="AM10"/>
      <c r="AN10"/>
      <c r="AO10"/>
      <c r="AP10"/>
      <c r="AQ10"/>
      <c r="AR10"/>
      <c r="AS10"/>
      <c r="AT10"/>
      <c r="AU10"/>
      <c r="AV10"/>
      <c r="AW10"/>
    </row>
    <row r="11" spans="1:49" ht="15.6" customHeight="1">
      <c r="A11" s="27" t="s">
        <v>105</v>
      </c>
      <c r="B11" s="87">
        <v>1.7118903764694642</v>
      </c>
      <c r="C11" s="87">
        <v>1.7372526961336603</v>
      </c>
      <c r="D11" s="87">
        <v>1.5605802009906857</v>
      </c>
      <c r="E11" s="87">
        <v>1.5788633997675747</v>
      </c>
      <c r="F11" s="87">
        <v>1.6095279009253403</v>
      </c>
      <c r="G11" s="87">
        <v>1.6699160247245017</v>
      </c>
      <c r="H11" s="87">
        <v>1.5858099265415313</v>
      </c>
      <c r="I11" s="87">
        <v>1.6165558777544662</v>
      </c>
      <c r="J11" s="87">
        <v>1.6626394212462934</v>
      </c>
      <c r="K11" s="87">
        <v>1.6678486494710574</v>
      </c>
      <c r="L11" s="87">
        <v>1.6307095689865367</v>
      </c>
      <c r="M11" s="87">
        <v>1.8231474250562183</v>
      </c>
      <c r="N11" s="87">
        <v>1.8991334188608544</v>
      </c>
      <c r="O11" s="87">
        <v>2.1624753933116132</v>
      </c>
      <c r="P11" s="87">
        <v>2.2146160568556099</v>
      </c>
      <c r="Q11" s="87">
        <v>2.2695564494386948</v>
      </c>
      <c r="R11" s="87">
        <v>2.4635918476868763</v>
      </c>
      <c r="S11" s="87">
        <v>2.5164539309631691</v>
      </c>
      <c r="T11" s="87">
        <v>2.4702259377478701</v>
      </c>
      <c r="U11" s="87">
        <v>2.6248437633223145</v>
      </c>
      <c r="V11" s="87">
        <v>2.7135978912013754</v>
      </c>
      <c r="W11" s="87">
        <v>2.7962332446400415</v>
      </c>
      <c r="Y11" s="94"/>
      <c r="Z11" s="94"/>
      <c r="AA11"/>
      <c r="AB11"/>
      <c r="AC11"/>
      <c r="AD11"/>
      <c r="AE11"/>
      <c r="AF11"/>
      <c r="AG11"/>
      <c r="AH11"/>
      <c r="AI11"/>
      <c r="AJ11"/>
      <c r="AK11"/>
      <c r="AL11"/>
      <c r="AM11"/>
      <c r="AN11"/>
      <c r="AO11"/>
      <c r="AP11"/>
      <c r="AQ11"/>
      <c r="AR11"/>
      <c r="AS11"/>
      <c r="AT11"/>
      <c r="AU11"/>
      <c r="AV11"/>
      <c r="AW11"/>
    </row>
    <row r="12" spans="1:49" ht="15.6" customHeight="1">
      <c r="A12" s="27" t="s">
        <v>106</v>
      </c>
      <c r="B12" s="87">
        <v>1.7351937520725254</v>
      </c>
      <c r="C12" s="87">
        <v>1.769752728187953</v>
      </c>
      <c r="D12" s="87">
        <v>1.5640727679884019</v>
      </c>
      <c r="E12" s="87">
        <v>1.6835905504779509</v>
      </c>
      <c r="F12" s="87">
        <v>1.7373925459655057</v>
      </c>
      <c r="G12" s="87">
        <v>1.725117275903066</v>
      </c>
      <c r="H12" s="87">
        <v>1.6529273561263971</v>
      </c>
      <c r="I12" s="87">
        <v>1.676485582826148</v>
      </c>
      <c r="J12" s="87">
        <v>1.6923064872350657</v>
      </c>
      <c r="K12" s="87">
        <v>1.723490262368137</v>
      </c>
      <c r="L12" s="87">
        <v>1.6949365154528995</v>
      </c>
      <c r="M12" s="87">
        <v>1.8076928985301999</v>
      </c>
      <c r="N12" s="87">
        <v>1.977214925452575</v>
      </c>
      <c r="O12" s="87">
        <v>2.1215134053361235</v>
      </c>
      <c r="P12" s="87">
        <v>2.1241313881416959</v>
      </c>
      <c r="Q12" s="87">
        <v>2.2083717645713898</v>
      </c>
      <c r="R12" s="87">
        <v>2.3918548125334795</v>
      </c>
      <c r="S12" s="87">
        <v>2.4682331594987104</v>
      </c>
      <c r="T12" s="87">
        <v>2.5055664070770791</v>
      </c>
      <c r="U12" s="87">
        <v>2.6249284446190466</v>
      </c>
      <c r="V12" s="87">
        <v>2.6356443734282693</v>
      </c>
      <c r="W12" s="87">
        <v>2.7272354778788896</v>
      </c>
      <c r="Y12" s="94"/>
      <c r="Z12" s="94"/>
      <c r="AA12"/>
      <c r="AB12"/>
      <c r="AC12"/>
      <c r="AD12"/>
      <c r="AE12"/>
      <c r="AF12"/>
      <c r="AG12"/>
      <c r="AH12"/>
      <c r="AI12"/>
      <c r="AJ12"/>
      <c r="AK12"/>
      <c r="AL12"/>
      <c r="AM12"/>
      <c r="AN12"/>
      <c r="AO12"/>
      <c r="AP12"/>
      <c r="AQ12"/>
      <c r="AR12"/>
      <c r="AS12"/>
      <c r="AT12"/>
      <c r="AU12"/>
      <c r="AV12"/>
      <c r="AW12"/>
    </row>
    <row r="13" spans="1:49" ht="15.6" customHeight="1">
      <c r="A13" s="27" t="s">
        <v>107</v>
      </c>
      <c r="B13" s="87">
        <v>1.7365518415594747</v>
      </c>
      <c r="C13" s="87">
        <v>1.7783031982793234</v>
      </c>
      <c r="D13" s="87">
        <v>1.6399980053475764</v>
      </c>
      <c r="E13" s="87">
        <v>1.7675912664504769</v>
      </c>
      <c r="F13" s="87">
        <v>1.7606352477250067</v>
      </c>
      <c r="G13" s="87">
        <v>1.7585645226061222</v>
      </c>
      <c r="H13" s="87">
        <v>1.6507044324163749</v>
      </c>
      <c r="I13" s="87">
        <v>1.6776251519833056</v>
      </c>
      <c r="J13" s="87">
        <v>1.6929144045483144</v>
      </c>
      <c r="K13" s="87">
        <v>1.7030997781609112</v>
      </c>
      <c r="L13" s="87">
        <v>1.6875371725678472</v>
      </c>
      <c r="M13" s="87">
        <v>1.813225183387793</v>
      </c>
      <c r="N13" s="87">
        <v>1.8270130953806407</v>
      </c>
      <c r="O13" s="87">
        <v>1.9972182174888879</v>
      </c>
      <c r="P13" s="87">
        <v>2.087535557597251</v>
      </c>
      <c r="Q13" s="87">
        <v>2.1815860750842058</v>
      </c>
      <c r="R13" s="87">
        <v>2.3774871336568175</v>
      </c>
      <c r="S13" s="87">
        <v>2.4707530947418039</v>
      </c>
      <c r="T13" s="87">
        <v>2.5627660037160673</v>
      </c>
      <c r="U13" s="87">
        <v>2.7075595062843938</v>
      </c>
      <c r="V13" s="87">
        <v>2.7115387154896524</v>
      </c>
      <c r="W13" s="87">
        <v>2.8091792996216349</v>
      </c>
      <c r="Y13" s="94"/>
      <c r="Z13" s="94"/>
      <c r="AA13"/>
      <c r="AB13"/>
      <c r="AC13"/>
      <c r="AD13"/>
      <c r="AE13"/>
      <c r="AF13"/>
      <c r="AG13"/>
      <c r="AH13"/>
      <c r="AI13"/>
      <c r="AJ13"/>
      <c r="AK13"/>
      <c r="AL13"/>
      <c r="AM13"/>
      <c r="AN13"/>
      <c r="AO13"/>
      <c r="AP13"/>
      <c r="AQ13"/>
      <c r="AR13"/>
      <c r="AS13"/>
      <c r="AT13"/>
      <c r="AU13"/>
      <c r="AV13"/>
      <c r="AW13"/>
    </row>
    <row r="14" spans="1:49" ht="15.6" customHeight="1">
      <c r="A14" s="27" t="s">
        <v>108</v>
      </c>
      <c r="B14" s="87">
        <v>1.6990583430759936</v>
      </c>
      <c r="C14" s="87">
        <v>1.7972952957834281</v>
      </c>
      <c r="D14" s="87">
        <v>1.6007382098552965</v>
      </c>
      <c r="E14" s="87">
        <v>1.7017952359694763</v>
      </c>
      <c r="F14" s="87">
        <v>1.6912479400704321</v>
      </c>
      <c r="G14" s="87">
        <v>1.6859792515132497</v>
      </c>
      <c r="H14" s="87">
        <v>1.5996593569128028</v>
      </c>
      <c r="I14" s="87">
        <v>1.6404868881832804</v>
      </c>
      <c r="J14" s="87">
        <v>2.0225379441878615</v>
      </c>
      <c r="K14" s="87">
        <v>2.0016934347200013</v>
      </c>
      <c r="L14" s="87">
        <v>1.9575459441602743</v>
      </c>
      <c r="M14" s="87">
        <v>2.060262831876452</v>
      </c>
      <c r="N14" s="87">
        <v>2.0795409774009306</v>
      </c>
      <c r="O14" s="87">
        <v>2.2776729488838598</v>
      </c>
      <c r="P14" s="87">
        <v>2.3866739512271979</v>
      </c>
      <c r="Q14" s="87">
        <v>2.4832485319211433</v>
      </c>
      <c r="R14" s="87">
        <v>2.6487692081839409</v>
      </c>
      <c r="S14" s="87">
        <v>2.7011640727524431</v>
      </c>
      <c r="T14" s="87">
        <v>2.7102890805211417</v>
      </c>
      <c r="U14" s="87">
        <v>2.8194310968875453</v>
      </c>
      <c r="V14" s="87">
        <v>2.8255837051793824</v>
      </c>
      <c r="W14" s="87">
        <v>2.8770963582493954</v>
      </c>
      <c r="Y14" s="94"/>
      <c r="Z14" s="94"/>
      <c r="AA14"/>
      <c r="AB14"/>
      <c r="AC14"/>
      <c r="AD14"/>
      <c r="AE14"/>
      <c r="AF14"/>
      <c r="AG14"/>
      <c r="AH14"/>
      <c r="AI14"/>
      <c r="AJ14"/>
      <c r="AK14"/>
      <c r="AL14"/>
      <c r="AM14"/>
      <c r="AN14"/>
      <c r="AO14"/>
      <c r="AP14"/>
      <c r="AQ14"/>
      <c r="AR14"/>
      <c r="AS14"/>
      <c r="AT14"/>
      <c r="AU14"/>
      <c r="AV14"/>
      <c r="AW14"/>
    </row>
    <row r="15" spans="1:49" ht="15.6" customHeight="1">
      <c r="A15" s="27" t="s">
        <v>109</v>
      </c>
      <c r="B15" s="87">
        <v>1.6975757285687336</v>
      </c>
      <c r="C15" s="87">
        <v>1.7229846506240352</v>
      </c>
      <c r="D15" s="87">
        <v>1.4775328221301234</v>
      </c>
      <c r="E15" s="87">
        <v>1.6864021891073357</v>
      </c>
      <c r="F15" s="87">
        <v>1.7208764560062586</v>
      </c>
      <c r="G15" s="87">
        <v>1.7889857344752342</v>
      </c>
      <c r="H15" s="87">
        <v>1.7878862287878003</v>
      </c>
      <c r="I15" s="87">
        <v>1.7839358632993993</v>
      </c>
      <c r="J15" s="87">
        <v>1.7805312664870701</v>
      </c>
      <c r="K15" s="87">
        <v>1.7528814062059994</v>
      </c>
      <c r="L15" s="87">
        <v>1.7108656697379916</v>
      </c>
      <c r="M15" s="87">
        <v>1.8727445392794939</v>
      </c>
      <c r="N15" s="87">
        <v>2.015128119478486</v>
      </c>
      <c r="O15" s="87">
        <v>2.2074594207651828</v>
      </c>
      <c r="P15" s="87">
        <v>2.3380328960332366</v>
      </c>
      <c r="Q15" s="87">
        <v>2.4803387612409429</v>
      </c>
      <c r="R15" s="87">
        <v>2.4957907641305463</v>
      </c>
      <c r="S15" s="87">
        <v>2.5670116042721012</v>
      </c>
      <c r="T15" s="87">
        <v>2.6851653948059111</v>
      </c>
      <c r="U15" s="87">
        <v>2.7804624015085349</v>
      </c>
      <c r="V15" s="87">
        <v>2.7687575764041288</v>
      </c>
      <c r="W15" s="87">
        <v>2.8026644147972477</v>
      </c>
      <c r="Y15" s="94"/>
      <c r="Z15" s="94"/>
      <c r="AA15"/>
      <c r="AB15"/>
      <c r="AC15"/>
      <c r="AD15"/>
      <c r="AE15"/>
      <c r="AF15"/>
      <c r="AG15"/>
      <c r="AH15"/>
      <c r="AI15"/>
      <c r="AJ15"/>
      <c r="AK15"/>
      <c r="AL15"/>
      <c r="AM15"/>
      <c r="AN15"/>
      <c r="AO15"/>
      <c r="AP15"/>
      <c r="AQ15"/>
      <c r="AR15"/>
      <c r="AS15"/>
      <c r="AT15"/>
      <c r="AU15"/>
      <c r="AV15"/>
      <c r="AW15"/>
    </row>
    <row r="16" spans="1:49" ht="15.6" customHeight="1">
      <c r="A16" s="27" t="s">
        <v>110</v>
      </c>
      <c r="B16" s="87">
        <v>1.7469939127989369</v>
      </c>
      <c r="C16" s="87">
        <v>1.7755392512575103</v>
      </c>
      <c r="D16" s="87">
        <v>1.6180067789511867</v>
      </c>
      <c r="E16" s="87">
        <v>1.7059083282452234</v>
      </c>
      <c r="F16" s="87">
        <v>1.7119389035417576</v>
      </c>
      <c r="G16" s="87">
        <v>1.7453923407259251</v>
      </c>
      <c r="H16" s="87">
        <v>1.6882388263689174</v>
      </c>
      <c r="I16" s="87">
        <v>1.7312796306350904</v>
      </c>
      <c r="J16" s="87">
        <v>2.1054548314318331</v>
      </c>
      <c r="K16" s="87">
        <v>2.0859344833560778</v>
      </c>
      <c r="L16" s="87">
        <v>1.9954936797641185</v>
      </c>
      <c r="M16" s="87">
        <v>2.1385610082654067</v>
      </c>
      <c r="N16" s="87">
        <v>2.2929849893701308</v>
      </c>
      <c r="O16" s="87">
        <v>2.4215815622507275</v>
      </c>
      <c r="P16" s="87">
        <v>2.4992061536889687</v>
      </c>
      <c r="Q16" s="87">
        <v>2.5566689492411436</v>
      </c>
      <c r="R16" s="87">
        <v>2.6787513376749641</v>
      </c>
      <c r="S16" s="87">
        <v>2.6705929674322353</v>
      </c>
      <c r="T16" s="87">
        <v>2.6702651666791506</v>
      </c>
      <c r="U16" s="87">
        <v>2.7536794359088939</v>
      </c>
      <c r="V16" s="87">
        <v>2.769806846433847</v>
      </c>
      <c r="W16" s="87">
        <v>2.8324320271931249</v>
      </c>
      <c r="Y16" s="94"/>
      <c r="Z16" s="94"/>
      <c r="AA16" s="94"/>
      <c r="AB16" s="94"/>
      <c r="AC16" s="94"/>
      <c r="AD16" s="94"/>
      <c r="AE16" s="94"/>
      <c r="AF16" s="94"/>
      <c r="AG16" s="94"/>
      <c r="AH16" s="94"/>
      <c r="AI16" s="94"/>
      <c r="AJ16" s="94"/>
      <c r="AK16" s="94"/>
      <c r="AL16" s="94"/>
      <c r="AM16" s="94"/>
      <c r="AN16" s="94"/>
      <c r="AO16" s="94"/>
      <c r="AP16" s="94"/>
      <c r="AQ16" s="94"/>
      <c r="AR16" s="94"/>
      <c r="AS16" s="94"/>
      <c r="AT16" s="94"/>
    </row>
    <row r="17" spans="1:47" ht="15.6" customHeight="1">
      <c r="A17" s="27" t="s">
        <v>111</v>
      </c>
      <c r="B17" s="87">
        <v>1.7516549509166557</v>
      </c>
      <c r="C17" s="87">
        <v>1.8080904688069988</v>
      </c>
      <c r="D17" s="87">
        <v>1.7203035353468279</v>
      </c>
      <c r="E17" s="87">
        <v>1.8408820975858802</v>
      </c>
      <c r="F17" s="87">
        <v>1.8061216190624663</v>
      </c>
      <c r="G17" s="87">
        <v>1.8357429665916687</v>
      </c>
      <c r="H17" s="87">
        <v>1.7562444461112159</v>
      </c>
      <c r="I17" s="87">
        <v>1.7756740271487554</v>
      </c>
      <c r="J17" s="87">
        <v>2.1467256119744209</v>
      </c>
      <c r="K17" s="87">
        <v>2.1239797415554329</v>
      </c>
      <c r="L17" s="87">
        <v>2.0360018451258393</v>
      </c>
      <c r="M17" s="87">
        <v>2.1298100890978082</v>
      </c>
      <c r="N17" s="87">
        <v>2.248423370776552</v>
      </c>
      <c r="O17" s="87">
        <v>2.369103804894471</v>
      </c>
      <c r="P17" s="87">
        <v>2.4601128972291364</v>
      </c>
      <c r="Q17" s="87">
        <v>2.480753937011893</v>
      </c>
      <c r="R17" s="87">
        <v>2.6301180138463791</v>
      </c>
      <c r="S17" s="87">
        <v>2.6919497941123423</v>
      </c>
      <c r="T17" s="87">
        <v>2.7146402799132789</v>
      </c>
      <c r="U17" s="87">
        <v>2.7854113269863583</v>
      </c>
      <c r="V17" s="87">
        <v>2.7852615054050109</v>
      </c>
      <c r="W17" s="87">
        <v>2.8399292813413717</v>
      </c>
      <c r="Y17" s="94"/>
      <c r="Z17" s="94"/>
      <c r="AA17" s="94"/>
      <c r="AB17" s="94"/>
      <c r="AC17" s="94"/>
      <c r="AD17" s="94"/>
      <c r="AE17" s="94"/>
      <c r="AF17" s="94"/>
      <c r="AG17" s="94"/>
      <c r="AH17" s="94"/>
      <c r="AI17" s="94"/>
      <c r="AJ17" s="94"/>
      <c r="AK17" s="94"/>
      <c r="AL17" s="94"/>
      <c r="AM17" s="94"/>
      <c r="AN17" s="94"/>
      <c r="AO17" s="94"/>
      <c r="AP17" s="94"/>
      <c r="AQ17" s="94"/>
      <c r="AR17" s="94"/>
      <c r="AS17" s="94"/>
      <c r="AT17" s="94"/>
    </row>
    <row r="18" spans="1:47" ht="15.6" customHeight="1">
      <c r="A18" s="27" t="s">
        <v>112</v>
      </c>
      <c r="B18" s="87">
        <v>1.7497531084475797</v>
      </c>
      <c r="C18" s="87">
        <v>1.8251268488226458</v>
      </c>
      <c r="D18" s="87">
        <v>1.7118364569826734</v>
      </c>
      <c r="E18" s="87">
        <v>1.7510411533551968</v>
      </c>
      <c r="F18" s="87">
        <v>1.7650210174421088</v>
      </c>
      <c r="G18" s="87">
        <v>1.7939338977779411</v>
      </c>
      <c r="H18" s="87">
        <v>1.7215562661389032</v>
      </c>
      <c r="I18" s="87">
        <v>1.7636255354848707</v>
      </c>
      <c r="J18" s="87">
        <v>2.1361254992821914</v>
      </c>
      <c r="K18" s="87">
        <v>2.1192359335939623</v>
      </c>
      <c r="L18" s="87">
        <v>2.0358772787723938</v>
      </c>
      <c r="M18" s="87">
        <v>2.1844401789485128</v>
      </c>
      <c r="N18" s="87">
        <v>2.2727743479363145</v>
      </c>
      <c r="O18" s="87">
        <v>2.4677326637096413</v>
      </c>
      <c r="P18" s="87">
        <v>2.5077632110679247</v>
      </c>
      <c r="Q18" s="87">
        <v>2.5785396037026604</v>
      </c>
      <c r="R18" s="87">
        <v>2.659794934934121</v>
      </c>
      <c r="S18" s="87">
        <v>2.6810899303861793</v>
      </c>
      <c r="T18" s="87">
        <v>2.6988491565799739</v>
      </c>
      <c r="U18" s="87">
        <v>2.7965926505452368</v>
      </c>
      <c r="V18" s="87">
        <v>2.8178510256881397</v>
      </c>
      <c r="W18" s="87">
        <v>3.0200162751895774</v>
      </c>
      <c r="Y18" s="94"/>
      <c r="Z18" s="94"/>
      <c r="AA18" s="94"/>
      <c r="AB18" s="94"/>
      <c r="AC18" s="94"/>
      <c r="AD18" s="94"/>
      <c r="AE18" s="94"/>
      <c r="AF18" s="94"/>
      <c r="AG18" s="94"/>
      <c r="AH18" s="94"/>
      <c r="AI18" s="94"/>
      <c r="AJ18" s="94"/>
      <c r="AK18" s="94"/>
      <c r="AL18" s="94"/>
      <c r="AM18" s="94"/>
      <c r="AN18" s="94"/>
      <c r="AO18" s="94"/>
      <c r="AP18" s="94"/>
      <c r="AQ18" s="94"/>
      <c r="AR18" s="94"/>
      <c r="AS18" s="94"/>
      <c r="AT18" s="94"/>
    </row>
    <row r="19" spans="1:47" ht="15.6" customHeight="1">
      <c r="A19" s="27" t="s">
        <v>113</v>
      </c>
      <c r="B19" s="87">
        <v>1.768211154004466</v>
      </c>
      <c r="C19" s="87">
        <v>1.8557824189960341</v>
      </c>
      <c r="D19" s="87">
        <v>1.7448006481469029</v>
      </c>
      <c r="E19" s="87">
        <v>1.8518946447519227</v>
      </c>
      <c r="F19" s="87">
        <v>1.8364646128502917</v>
      </c>
      <c r="G19" s="87">
        <v>1.8092759331371164</v>
      </c>
      <c r="H19" s="87">
        <v>1.7645672122420208</v>
      </c>
      <c r="I19" s="87">
        <v>1.7966188503946521</v>
      </c>
      <c r="J19" s="87">
        <v>2.1638591495007815</v>
      </c>
      <c r="K19" s="87">
        <v>2.1409984739439758</v>
      </c>
      <c r="L19" s="87">
        <v>2.042138202363633</v>
      </c>
      <c r="M19" s="87">
        <v>2.1434511835403471</v>
      </c>
      <c r="N19" s="87">
        <v>2.2868923856233514</v>
      </c>
      <c r="O19" s="87">
        <v>2.418984789745716</v>
      </c>
      <c r="P19" s="87">
        <v>2.5173655111183875</v>
      </c>
      <c r="Q19" s="87">
        <v>2.6735441275006173</v>
      </c>
      <c r="R19" s="87">
        <v>2.7413857442333742</v>
      </c>
      <c r="S19" s="87">
        <v>2.7748789321847229</v>
      </c>
      <c r="T19" s="87">
        <v>2.7735785582818204</v>
      </c>
      <c r="U19" s="87">
        <v>2.8617176353989051</v>
      </c>
      <c r="V19" s="87">
        <v>2.8421362193193649</v>
      </c>
      <c r="W19" s="87">
        <v>2.9344917785841025</v>
      </c>
      <c r="Y19" s="94"/>
      <c r="Z19" s="94"/>
      <c r="AA19" s="94"/>
      <c r="AB19" s="94"/>
      <c r="AC19" s="94"/>
      <c r="AD19" s="94"/>
      <c r="AE19" s="94"/>
      <c r="AF19" s="94"/>
      <c r="AG19" s="94"/>
      <c r="AH19" s="94"/>
      <c r="AI19" s="94"/>
      <c r="AJ19" s="94"/>
      <c r="AK19" s="94"/>
      <c r="AL19" s="94"/>
      <c r="AM19" s="94"/>
      <c r="AN19" s="94"/>
      <c r="AO19" s="94"/>
      <c r="AP19" s="94"/>
      <c r="AQ19" s="94"/>
      <c r="AR19" s="94"/>
      <c r="AS19" s="94"/>
      <c r="AT19" s="94"/>
    </row>
    <row r="20" spans="1:47" ht="15.6" customHeight="1">
      <c r="A20" s="27" t="s">
        <v>114</v>
      </c>
      <c r="B20" s="87">
        <v>1.7488536186075139</v>
      </c>
      <c r="C20" s="87">
        <v>1.8003117019149448</v>
      </c>
      <c r="D20" s="87">
        <v>1.69979123103208</v>
      </c>
      <c r="E20" s="87">
        <v>1.8205575754106222</v>
      </c>
      <c r="F20" s="87">
        <v>1.8126682855117786</v>
      </c>
      <c r="G20" s="87">
        <v>1.8369973404423785</v>
      </c>
      <c r="H20" s="87">
        <v>1.7692763290234597</v>
      </c>
      <c r="I20" s="87">
        <v>1.8082000199322668</v>
      </c>
      <c r="J20" s="87">
        <v>2.1860006564237864</v>
      </c>
      <c r="K20" s="87">
        <v>2.1573057020202713</v>
      </c>
      <c r="L20" s="87">
        <v>2.0650133070709447</v>
      </c>
      <c r="M20" s="87">
        <v>2.1756211139493686</v>
      </c>
      <c r="N20" s="87">
        <v>2.3192908099293996</v>
      </c>
      <c r="O20" s="87">
        <v>2.423086712220075</v>
      </c>
      <c r="P20" s="87">
        <v>2.6150777443497981</v>
      </c>
      <c r="Q20" s="87">
        <v>2.6339131139703391</v>
      </c>
      <c r="R20" s="87">
        <v>2.7560815614428118</v>
      </c>
      <c r="S20" s="87">
        <v>2.7751427945778713</v>
      </c>
      <c r="T20" s="87">
        <v>2.8539351808657871</v>
      </c>
      <c r="U20" s="87">
        <v>2.8954785700829428</v>
      </c>
      <c r="V20" s="87">
        <v>2.8999016998045417</v>
      </c>
      <c r="W20" s="87">
        <v>2.9759599736354998</v>
      </c>
      <c r="Y20" s="94"/>
      <c r="Z20" s="94"/>
      <c r="AA20" s="94"/>
      <c r="AB20" s="94"/>
      <c r="AC20" s="94"/>
      <c r="AD20" s="94"/>
      <c r="AE20" s="94"/>
      <c r="AF20" s="94"/>
      <c r="AG20" s="94"/>
      <c r="AH20" s="94"/>
      <c r="AI20" s="94"/>
      <c r="AJ20" s="94"/>
      <c r="AK20" s="94"/>
      <c r="AL20" s="94"/>
      <c r="AM20" s="94"/>
      <c r="AN20" s="94"/>
      <c r="AO20" s="94"/>
      <c r="AP20" s="94"/>
      <c r="AQ20" s="94"/>
      <c r="AR20" s="94"/>
      <c r="AS20" s="94"/>
      <c r="AT20" s="94"/>
    </row>
    <row r="21" spans="1:47" ht="15.6" customHeight="1">
      <c r="A21" s="27" t="s">
        <v>115</v>
      </c>
      <c r="B21" s="87">
        <v>1.7651478424458402</v>
      </c>
      <c r="C21" s="87">
        <v>1.7827854759534467</v>
      </c>
      <c r="D21" s="87">
        <v>1.5879510127376095</v>
      </c>
      <c r="E21" s="87">
        <v>1.703741322052438</v>
      </c>
      <c r="F21" s="87">
        <v>1.7062286497773158</v>
      </c>
      <c r="G21" s="87">
        <v>1.7330163360184272</v>
      </c>
      <c r="H21" s="87">
        <v>1.657116008239317</v>
      </c>
      <c r="I21" s="87">
        <v>1.6738704390585084</v>
      </c>
      <c r="J21" s="87">
        <v>1.6837907348812851</v>
      </c>
      <c r="K21" s="87">
        <v>1.7061147053344985</v>
      </c>
      <c r="L21" s="87">
        <v>1.6047645224256297</v>
      </c>
      <c r="M21" s="87">
        <v>1.7832552196198908</v>
      </c>
      <c r="N21" s="87">
        <v>1.91058392632159</v>
      </c>
      <c r="O21" s="87">
        <v>2.080476883663652</v>
      </c>
      <c r="P21" s="87">
        <v>2.1845355632280463</v>
      </c>
      <c r="Q21" s="87">
        <v>2.2590584599599066</v>
      </c>
      <c r="R21" s="87">
        <v>2.3153290051477486</v>
      </c>
      <c r="S21" s="87">
        <v>2.4139158494461261</v>
      </c>
      <c r="T21" s="87">
        <v>2.4896797218666249</v>
      </c>
      <c r="U21" s="87">
        <v>2.5739851273653631</v>
      </c>
      <c r="V21" s="87">
        <v>2.5924214800102869</v>
      </c>
      <c r="W21" s="87">
        <v>2.6818076436648033</v>
      </c>
      <c r="Y21" s="94"/>
      <c r="Z21" s="94"/>
      <c r="AA21" s="94"/>
      <c r="AB21" s="94"/>
      <c r="AC21" s="94"/>
      <c r="AD21" s="94"/>
      <c r="AE21" s="94"/>
      <c r="AF21" s="94"/>
      <c r="AG21" s="94"/>
      <c r="AH21" s="94"/>
      <c r="AI21" s="94"/>
      <c r="AJ21" s="94"/>
      <c r="AK21" s="94"/>
      <c r="AL21" s="94"/>
      <c r="AM21" s="94"/>
      <c r="AN21" s="94"/>
      <c r="AO21" s="94"/>
      <c r="AP21" s="94"/>
      <c r="AQ21" s="94"/>
      <c r="AR21" s="94"/>
      <c r="AS21" s="94"/>
      <c r="AT21" s="94"/>
    </row>
    <row r="22" spans="1:47" ht="15.6" customHeight="1">
      <c r="A22" s="27" t="s">
        <v>116</v>
      </c>
      <c r="B22" s="87">
        <v>1.7891396999234837</v>
      </c>
      <c r="C22" s="87">
        <v>1.8496507319160156</v>
      </c>
      <c r="D22" s="87">
        <v>1.7701784893234542</v>
      </c>
      <c r="E22" s="87">
        <v>1.8589409758238082</v>
      </c>
      <c r="F22" s="87">
        <v>1.8966534554365744</v>
      </c>
      <c r="G22" s="87">
        <v>1.877364120557288</v>
      </c>
      <c r="H22" s="87">
        <v>1.7953053401644339</v>
      </c>
      <c r="I22" s="87">
        <v>1.8296971953985592</v>
      </c>
      <c r="J22" s="87">
        <v>1.8530953127218883</v>
      </c>
      <c r="K22" s="87">
        <v>1.8587648434134623</v>
      </c>
      <c r="L22" s="87">
        <v>1.8005632437318124</v>
      </c>
      <c r="M22" s="87">
        <v>1.889264242133849</v>
      </c>
      <c r="N22" s="87">
        <v>2.0369789109796179</v>
      </c>
      <c r="O22" s="87">
        <v>2.1601925174551382</v>
      </c>
      <c r="P22" s="87">
        <v>2.2531545565772806</v>
      </c>
      <c r="Q22" s="87">
        <v>2.340344008965769</v>
      </c>
      <c r="R22" s="87">
        <v>2.4463444658453226</v>
      </c>
      <c r="S22" s="87">
        <v>2.5366204117232547</v>
      </c>
      <c r="T22" s="87">
        <v>2.5674176249981557</v>
      </c>
      <c r="U22" s="87">
        <v>2.6897703701518214</v>
      </c>
      <c r="V22" s="87">
        <v>2.7159553924057978</v>
      </c>
      <c r="W22" s="87">
        <v>2.8569440860194408</v>
      </c>
      <c r="Y22" s="94"/>
      <c r="Z22" s="94"/>
      <c r="AA22" s="94"/>
      <c r="AB22" s="94"/>
      <c r="AC22" s="94"/>
      <c r="AD22" s="94"/>
      <c r="AE22" s="94"/>
      <c r="AF22" s="94"/>
      <c r="AG22" s="94"/>
      <c r="AH22" s="94"/>
      <c r="AI22" s="94"/>
      <c r="AJ22" s="94"/>
      <c r="AK22" s="94"/>
      <c r="AL22" s="94"/>
      <c r="AM22" s="94"/>
      <c r="AN22" s="94"/>
      <c r="AO22" s="94"/>
      <c r="AP22" s="94"/>
      <c r="AQ22" s="94"/>
      <c r="AR22" s="94"/>
      <c r="AS22" s="94"/>
      <c r="AT22" s="94"/>
    </row>
    <row r="23" spans="1:47" ht="15.6" customHeight="1">
      <c r="A23" s="27" t="s">
        <v>117</v>
      </c>
      <c r="B23" s="87">
        <v>1.7839713459082518</v>
      </c>
      <c r="C23" s="87">
        <v>1.7991909210969279</v>
      </c>
      <c r="D23" s="87">
        <v>1.5578742442013893</v>
      </c>
      <c r="E23" s="87">
        <v>1.6665540424505809</v>
      </c>
      <c r="F23" s="87">
        <v>1.6600803892014007</v>
      </c>
      <c r="G23" s="87">
        <v>1.659208477954337</v>
      </c>
      <c r="H23" s="87">
        <v>1.5786169656852997</v>
      </c>
      <c r="I23" s="87">
        <v>1.6131693978010211</v>
      </c>
      <c r="J23" s="87">
        <v>1.6344914795067549</v>
      </c>
      <c r="K23" s="87">
        <v>1.6498270766884489</v>
      </c>
      <c r="L23" s="87">
        <v>1.6069810698271254</v>
      </c>
      <c r="M23" s="87">
        <v>1.7738197748273374</v>
      </c>
      <c r="N23" s="87">
        <v>1.833396604527092</v>
      </c>
      <c r="O23" s="87">
        <v>2.0231640812213869</v>
      </c>
      <c r="P23" s="87">
        <v>2.1117206428476525</v>
      </c>
      <c r="Q23" s="87">
        <v>2.1673210869324513</v>
      </c>
      <c r="R23" s="87">
        <v>2.3596673738070253</v>
      </c>
      <c r="S23" s="87">
        <v>2.4759640204110527</v>
      </c>
      <c r="T23" s="87">
        <v>2.5220813873015131</v>
      </c>
      <c r="U23" s="87">
        <v>2.6353875147925043</v>
      </c>
      <c r="V23" s="87">
        <v>2.6759770415712802</v>
      </c>
      <c r="W23" s="87">
        <v>2.8081282157201795</v>
      </c>
      <c r="Y23" s="94"/>
      <c r="Z23" s="94"/>
      <c r="AA23" s="94"/>
      <c r="AB23" s="94"/>
      <c r="AC23" s="94"/>
      <c r="AD23" s="94"/>
      <c r="AE23" s="94"/>
      <c r="AF23" s="94"/>
      <c r="AG23" s="94"/>
      <c r="AH23" s="94"/>
      <c r="AI23" s="94"/>
      <c r="AJ23" s="94"/>
      <c r="AK23" s="94"/>
      <c r="AL23" s="94"/>
      <c r="AM23" s="94"/>
      <c r="AN23" s="94"/>
      <c r="AO23" s="94"/>
      <c r="AP23" s="94"/>
      <c r="AQ23" s="94"/>
      <c r="AR23" s="94"/>
      <c r="AS23" s="94"/>
      <c r="AT23" s="94"/>
    </row>
    <row r="24" spans="1:47" ht="15.6" customHeight="1">
      <c r="A24" s="27" t="s">
        <v>124</v>
      </c>
      <c r="B24" s="87">
        <v>1.7386512579539823</v>
      </c>
      <c r="C24" s="87">
        <v>1.8302808282143124</v>
      </c>
      <c r="D24" s="87">
        <v>1.6401852299802069</v>
      </c>
      <c r="E24" s="87">
        <v>1.7639360921997407</v>
      </c>
      <c r="F24" s="87">
        <v>1.8876694899924213</v>
      </c>
      <c r="G24" s="87">
        <v>1.8979726211408092</v>
      </c>
      <c r="H24" s="87">
        <v>1.9549051258794168</v>
      </c>
      <c r="I24" s="87">
        <v>1.9536804387228968</v>
      </c>
      <c r="J24" s="87">
        <v>1.9496897662428396</v>
      </c>
      <c r="K24" s="87">
        <v>2.0258648090447284</v>
      </c>
      <c r="L24" s="87">
        <v>1.9892160389854112</v>
      </c>
      <c r="M24" s="87">
        <v>2.2238159321972351</v>
      </c>
      <c r="N24" s="87">
        <v>2.3891176179489242</v>
      </c>
      <c r="O24" s="87">
        <v>2.6033741338116516</v>
      </c>
      <c r="P24" s="87">
        <v>2.6859227289632166</v>
      </c>
      <c r="Q24" s="87">
        <v>2.9015488854118439</v>
      </c>
      <c r="R24" s="87">
        <v>3.1313519529847014</v>
      </c>
      <c r="S24" s="87">
        <v>3.3684304883785874</v>
      </c>
      <c r="T24" s="87">
        <v>3.4930501311071298</v>
      </c>
      <c r="U24" s="87">
        <v>3.7117779212408433</v>
      </c>
      <c r="V24" s="87">
        <v>3.8482265253201575</v>
      </c>
      <c r="W24" s="87">
        <v>3.9479396073533048</v>
      </c>
      <c r="Y24" s="94"/>
      <c r="Z24" s="94"/>
      <c r="AA24" s="94"/>
      <c r="AB24" s="94"/>
      <c r="AC24" s="94"/>
      <c r="AD24" s="94"/>
      <c r="AE24" s="94"/>
      <c r="AF24" s="94"/>
      <c r="AG24" s="94"/>
      <c r="AH24" s="94"/>
      <c r="AI24" s="94"/>
      <c r="AJ24" s="94"/>
      <c r="AK24" s="94"/>
      <c r="AL24" s="94"/>
      <c r="AM24" s="94"/>
      <c r="AN24" s="94"/>
      <c r="AO24" s="94"/>
      <c r="AP24" s="94"/>
      <c r="AQ24" s="94"/>
      <c r="AR24" s="94"/>
      <c r="AS24" s="94"/>
      <c r="AT24" s="94"/>
    </row>
    <row r="25" spans="1:47" ht="15.6" customHeight="1">
      <c r="A25" s="27" t="s">
        <v>119</v>
      </c>
      <c r="B25" s="87">
        <v>1.7924497696300783</v>
      </c>
      <c r="C25" s="87">
        <v>1.7989394807804542</v>
      </c>
      <c r="D25" s="87">
        <v>1.4845426351773228</v>
      </c>
      <c r="E25" s="87">
        <v>1.5624447750726875</v>
      </c>
      <c r="F25" s="87">
        <v>1.5710629754303747</v>
      </c>
      <c r="G25" s="87">
        <v>1.6163305063386115</v>
      </c>
      <c r="H25" s="87">
        <v>1.5589873337842257</v>
      </c>
      <c r="I25" s="87">
        <v>1.5766874686387704</v>
      </c>
      <c r="J25" s="87">
        <v>1.603849562616406</v>
      </c>
      <c r="K25" s="87">
        <v>1.5928353276093734</v>
      </c>
      <c r="L25" s="87">
        <v>1.5575726051343848</v>
      </c>
      <c r="M25" s="87">
        <v>1.8490249425898901</v>
      </c>
      <c r="N25" s="87">
        <v>2.0221001182149032</v>
      </c>
      <c r="O25" s="87">
        <v>2.229946056786134</v>
      </c>
      <c r="P25" s="87">
        <v>2.325837534130319</v>
      </c>
      <c r="Q25" s="87">
        <v>2.2938084879355962</v>
      </c>
      <c r="R25" s="87">
        <v>2.4627426088131701</v>
      </c>
      <c r="S25" s="87">
        <v>2.452097177151503</v>
      </c>
      <c r="T25" s="87">
        <v>2.4902346869251657</v>
      </c>
      <c r="U25" s="87">
        <v>2.6176629793432133</v>
      </c>
      <c r="V25" s="87">
        <v>2.681905743915495</v>
      </c>
      <c r="W25" s="87">
        <v>2.6959765632303205</v>
      </c>
      <c r="Y25" s="94"/>
      <c r="Z25"/>
      <c r="AA25"/>
      <c r="AB25"/>
      <c r="AC25"/>
      <c r="AD25"/>
      <c r="AE25"/>
      <c r="AF25"/>
      <c r="AG25"/>
      <c r="AH25"/>
      <c r="AI25"/>
      <c r="AJ25"/>
      <c r="AK25"/>
      <c r="AL25"/>
      <c r="AM25"/>
      <c r="AN25"/>
      <c r="AO25"/>
      <c r="AP25"/>
      <c r="AQ25"/>
      <c r="AR25"/>
      <c r="AS25"/>
      <c r="AT25"/>
      <c r="AU25"/>
    </row>
    <row r="26" spans="1:47" ht="14.45">
      <c r="A26"/>
    </row>
    <row r="27" spans="1:47" ht="14.45">
      <c r="A27"/>
      <c r="Z27" s="95"/>
    </row>
    <row r="28" spans="1:47" ht="15.6">
      <c r="A28" s="89" t="s">
        <v>125</v>
      </c>
      <c r="B28" s="90"/>
      <c r="C28" s="91"/>
      <c r="D28" s="91"/>
      <c r="E28" s="91"/>
      <c r="F28" s="91"/>
      <c r="G28" s="90"/>
      <c r="H28" s="91"/>
      <c r="I28" s="91"/>
      <c r="J28" s="91"/>
      <c r="K28" s="91"/>
      <c r="L28" s="91"/>
      <c r="M28" s="91"/>
      <c r="N28" s="91"/>
      <c r="O28" s="91"/>
      <c r="P28" s="91"/>
      <c r="Q28" s="91"/>
      <c r="R28" s="91"/>
      <c r="S28" s="91"/>
      <c r="T28" s="91"/>
      <c r="U28" s="91"/>
      <c r="V28" s="91"/>
      <c r="W28" s="92"/>
      <c r="X28" s="21"/>
      <c r="Y28" s="21"/>
      <c r="Z28" s="21"/>
    </row>
    <row r="29" spans="1:47" s="5" customFormat="1" ht="17.45" customHeight="1">
      <c r="A29" s="26" t="s">
        <v>123</v>
      </c>
      <c r="B29" s="93">
        <v>2024</v>
      </c>
      <c r="C29" s="93">
        <v>2025</v>
      </c>
      <c r="D29" s="93">
        <v>2026</v>
      </c>
      <c r="E29" s="93">
        <v>2027</v>
      </c>
      <c r="F29" s="93">
        <v>2028</v>
      </c>
      <c r="G29" s="93">
        <v>2029</v>
      </c>
      <c r="H29" s="93">
        <v>2030</v>
      </c>
      <c r="I29" s="93">
        <v>2031</v>
      </c>
      <c r="J29" s="93">
        <v>2032</v>
      </c>
      <c r="K29" s="93">
        <v>2033</v>
      </c>
      <c r="L29" s="93">
        <v>2034</v>
      </c>
      <c r="M29" s="93">
        <v>2035</v>
      </c>
      <c r="N29" s="93">
        <v>2036</v>
      </c>
      <c r="O29" s="93">
        <v>2037</v>
      </c>
      <c r="P29" s="93">
        <v>2038</v>
      </c>
      <c r="Q29" s="93">
        <v>2039</v>
      </c>
      <c r="R29" s="93">
        <v>2040</v>
      </c>
      <c r="S29" s="93">
        <v>2041</v>
      </c>
      <c r="T29" s="93">
        <v>2042</v>
      </c>
      <c r="U29" s="93">
        <v>2043</v>
      </c>
      <c r="V29" s="93">
        <v>2044</v>
      </c>
      <c r="W29" s="93">
        <v>2045</v>
      </c>
    </row>
    <row r="30" spans="1:47" ht="15.6" customHeight="1">
      <c r="A30" s="27" t="s">
        <v>100</v>
      </c>
      <c r="B30" s="87">
        <v>1.2059971585826874</v>
      </c>
      <c r="C30" s="87">
        <v>1.3258976203708648</v>
      </c>
      <c r="D30" s="87">
        <v>1.2099711456222535</v>
      </c>
      <c r="E30" s="87">
        <v>1.2664883457336427</v>
      </c>
      <c r="F30" s="87">
        <v>1.2749578426971435</v>
      </c>
      <c r="G30" s="87">
        <v>1.2986818577270507</v>
      </c>
      <c r="H30" s="87">
        <v>1.3222267484207153</v>
      </c>
      <c r="I30" s="87">
        <v>1.3461461868256963</v>
      </c>
      <c r="J30" s="87">
        <v>1.3830694107041359</v>
      </c>
      <c r="K30" s="87">
        <v>1.3851340251541138</v>
      </c>
      <c r="L30" s="87">
        <v>1.4020050544509888</v>
      </c>
      <c r="M30" s="87">
        <v>1.5911670892410279</v>
      </c>
      <c r="N30" s="87">
        <v>1.6556110880889892</v>
      </c>
      <c r="O30" s="87">
        <v>1.8553122738342285</v>
      </c>
      <c r="P30" s="87">
        <v>2.0116100214996337</v>
      </c>
      <c r="Q30" s="87">
        <v>2.133633252937317</v>
      </c>
      <c r="R30" s="87">
        <v>2.3426038668441773</v>
      </c>
      <c r="S30" s="87">
        <v>2.3902072591438293</v>
      </c>
      <c r="T30" s="87">
        <v>2.3771862435226438</v>
      </c>
      <c r="U30" s="87">
        <v>2.4841783842506411</v>
      </c>
      <c r="V30" s="87">
        <v>2.516894648124695</v>
      </c>
      <c r="W30" s="87">
        <v>2.6682535866355894</v>
      </c>
    </row>
    <row r="31" spans="1:47" ht="15.6" customHeight="1">
      <c r="A31" s="27" t="s">
        <v>101</v>
      </c>
      <c r="B31" s="87">
        <v>1.2678815424327849</v>
      </c>
      <c r="C31" s="87">
        <v>1.3711952534885405</v>
      </c>
      <c r="D31" s="87">
        <v>1.2821834912033081</v>
      </c>
      <c r="E31" s="87">
        <v>1.3747752738342285</v>
      </c>
      <c r="F31" s="87">
        <v>1.4328792012786866</v>
      </c>
      <c r="G31" s="87">
        <v>1.4497603448181153</v>
      </c>
      <c r="H31" s="87">
        <v>1.4955698547954401</v>
      </c>
      <c r="I31" s="87">
        <v>1.5235202521329372</v>
      </c>
      <c r="J31" s="87">
        <v>1.5434115720825194</v>
      </c>
      <c r="K31" s="87">
        <v>1.5835799443283081</v>
      </c>
      <c r="L31" s="87">
        <v>1.4633883531265259</v>
      </c>
      <c r="M31" s="87">
        <v>1.5942734845886231</v>
      </c>
      <c r="N31" s="87">
        <v>1.7589232599563598</v>
      </c>
      <c r="O31" s="87">
        <v>1.9415195167160033</v>
      </c>
      <c r="P31" s="87">
        <v>1.9907725969696044</v>
      </c>
      <c r="Q31" s="87">
        <v>2.1645372065811159</v>
      </c>
      <c r="R31" s="87">
        <v>2.3062325606613161</v>
      </c>
      <c r="S31" s="87">
        <v>2.350187652240753</v>
      </c>
      <c r="T31" s="87">
        <v>2.3871456095199584</v>
      </c>
      <c r="U31" s="87">
        <v>2.5436820184326172</v>
      </c>
      <c r="V31" s="87">
        <v>2.5789704990615845</v>
      </c>
      <c r="W31" s="87">
        <v>2.6372148778266906</v>
      </c>
    </row>
    <row r="32" spans="1:47" ht="15.6" customHeight="1">
      <c r="A32" s="27" t="s">
        <v>102</v>
      </c>
      <c r="B32" s="87">
        <v>1.2544029914989472</v>
      </c>
      <c r="C32" s="87">
        <v>1.336131976617813</v>
      </c>
      <c r="D32" s="87">
        <v>1.2676335766983031</v>
      </c>
      <c r="E32" s="87">
        <v>1.3343539225234986</v>
      </c>
      <c r="F32" s="87">
        <v>1.3577468501129151</v>
      </c>
      <c r="G32" s="87">
        <v>1.3837027932128907</v>
      </c>
      <c r="H32" s="87">
        <v>1.3801065967209083</v>
      </c>
      <c r="I32" s="87">
        <v>1.4275067240295409</v>
      </c>
      <c r="J32" s="87">
        <v>1.4538331195755005</v>
      </c>
      <c r="K32" s="87">
        <v>1.499888673576355</v>
      </c>
      <c r="L32" s="87">
        <v>1.4103774728469849</v>
      </c>
      <c r="M32" s="87">
        <v>1.6039399506225587</v>
      </c>
      <c r="N32" s="87">
        <v>1.6991999880142212</v>
      </c>
      <c r="O32" s="87">
        <v>1.8455212388839721</v>
      </c>
      <c r="P32" s="87">
        <v>2.0131020749969482</v>
      </c>
      <c r="Q32" s="87">
        <v>2.0593959777603148</v>
      </c>
      <c r="R32" s="87">
        <v>2.1959617935714721</v>
      </c>
      <c r="S32" s="87">
        <v>2.3170685468940735</v>
      </c>
      <c r="T32" s="87">
        <v>2.3397734723129271</v>
      </c>
      <c r="U32" s="87">
        <v>2.4972662279052735</v>
      </c>
      <c r="V32" s="87">
        <v>2.5025958550186158</v>
      </c>
      <c r="W32" s="87">
        <v>2.5912309666938782</v>
      </c>
    </row>
    <row r="33" spans="1:23" ht="15.6" customHeight="1">
      <c r="A33" s="27" t="s">
        <v>103</v>
      </c>
      <c r="B33" s="87">
        <v>1.2359540048809052</v>
      </c>
      <c r="C33" s="87">
        <v>1.298104657705307</v>
      </c>
      <c r="D33" s="87">
        <v>1.2376591605377196</v>
      </c>
      <c r="E33" s="87">
        <v>1.2904761021423339</v>
      </c>
      <c r="F33" s="87">
        <v>1.3299208007049561</v>
      </c>
      <c r="G33" s="87">
        <v>1.3450090948028564</v>
      </c>
      <c r="H33" s="87">
        <v>1.3397771039969855</v>
      </c>
      <c r="I33" s="87">
        <v>1.4019173834133725</v>
      </c>
      <c r="J33" s="87">
        <v>1.4538338649101257</v>
      </c>
      <c r="K33" s="87">
        <v>1.4882742603836059</v>
      </c>
      <c r="L33" s="87">
        <v>1.4732581670074463</v>
      </c>
      <c r="M33" s="87">
        <v>1.6545651865005493</v>
      </c>
      <c r="N33" s="87">
        <v>1.7436193696899414</v>
      </c>
      <c r="O33" s="87">
        <v>1.9440368357925415</v>
      </c>
      <c r="P33" s="87">
        <v>2.0257786188812257</v>
      </c>
      <c r="Q33" s="87">
        <v>2.102168041721344</v>
      </c>
      <c r="R33" s="87">
        <v>2.25297513117218</v>
      </c>
      <c r="S33" s="87">
        <v>2.3650570488052369</v>
      </c>
      <c r="T33" s="87">
        <v>2.4603049337921141</v>
      </c>
      <c r="U33" s="87">
        <v>2.5829163288421633</v>
      </c>
      <c r="V33" s="87">
        <v>2.6699772723140716</v>
      </c>
      <c r="W33" s="87">
        <v>2.7395879293365479</v>
      </c>
    </row>
    <row r="34" spans="1:23" ht="15.6" customHeight="1">
      <c r="A34" s="27" t="s">
        <v>104</v>
      </c>
      <c r="B34" s="87">
        <v>1.159075642408371</v>
      </c>
      <c r="C34" s="87">
        <v>1.2329308928623199</v>
      </c>
      <c r="D34" s="87">
        <v>1.1587456499862672</v>
      </c>
      <c r="E34" s="87">
        <v>1.2483855505676269</v>
      </c>
      <c r="F34" s="87">
        <v>1.2990581035003661</v>
      </c>
      <c r="G34" s="87">
        <v>1.3318650488586425</v>
      </c>
      <c r="H34" s="87">
        <v>1.3365244963077891</v>
      </c>
      <c r="I34" s="87">
        <v>1.3921064371883771</v>
      </c>
      <c r="J34" s="87">
        <v>1.4087667110600122</v>
      </c>
      <c r="K34" s="87">
        <v>1.4264611508215987</v>
      </c>
      <c r="L34" s="87">
        <v>1.4121476211151236</v>
      </c>
      <c r="M34" s="87">
        <v>1.6083225157775878</v>
      </c>
      <c r="N34" s="87">
        <v>1.6592697827835083</v>
      </c>
      <c r="O34" s="87">
        <v>1.8902532363815308</v>
      </c>
      <c r="P34" s="87">
        <v>1.9731886465301514</v>
      </c>
      <c r="Q34" s="87">
        <v>2.0837686656875611</v>
      </c>
      <c r="R34" s="87">
        <v>2.2697449190597534</v>
      </c>
      <c r="S34" s="87">
        <v>2.3977020094184875</v>
      </c>
      <c r="T34" s="87">
        <v>2.3745848374252319</v>
      </c>
      <c r="U34" s="87">
        <v>2.4556326072387695</v>
      </c>
      <c r="V34" s="87">
        <v>2.4342550989150999</v>
      </c>
      <c r="W34" s="87">
        <v>2.612380705341339</v>
      </c>
    </row>
    <row r="35" spans="1:23" ht="15.6" customHeight="1">
      <c r="A35" s="27" t="s">
        <v>105</v>
      </c>
      <c r="B35" s="87">
        <v>1.1599436712169646</v>
      </c>
      <c r="C35" s="87">
        <v>1.2380112004795074</v>
      </c>
      <c r="D35" s="87">
        <v>1.2553310302047729</v>
      </c>
      <c r="E35" s="87">
        <v>1.2787788197326659</v>
      </c>
      <c r="F35" s="87">
        <v>1.3042864244842529</v>
      </c>
      <c r="G35" s="87">
        <v>1.3383072417907715</v>
      </c>
      <c r="H35" s="87">
        <v>1.3211415247602107</v>
      </c>
      <c r="I35" s="87">
        <v>1.3554586940267686</v>
      </c>
      <c r="J35" s="87">
        <v>1.3967287701729065</v>
      </c>
      <c r="K35" s="87">
        <v>1.418515843284607</v>
      </c>
      <c r="L35" s="87">
        <v>1.4189701933670045</v>
      </c>
      <c r="M35" s="87">
        <v>1.6552748132934569</v>
      </c>
      <c r="N35" s="87">
        <v>1.7281661027297974</v>
      </c>
      <c r="O35" s="87">
        <v>2.0105741091232301</v>
      </c>
      <c r="P35" s="87">
        <v>2.0962436207427979</v>
      </c>
      <c r="Q35" s="87">
        <v>2.1677673606643677</v>
      </c>
      <c r="R35" s="87">
        <v>2.3696989631271363</v>
      </c>
      <c r="S35" s="87">
        <v>2.4187014732856751</v>
      </c>
      <c r="T35" s="87">
        <v>2.3512947815170286</v>
      </c>
      <c r="U35" s="87">
        <v>2.4876479867553711</v>
      </c>
      <c r="V35" s="87">
        <v>2.5744366818008424</v>
      </c>
      <c r="W35" s="87">
        <v>2.6841853763618468</v>
      </c>
    </row>
    <row r="36" spans="1:23" ht="15.6" customHeight="1">
      <c r="A36" s="27" t="s">
        <v>106</v>
      </c>
      <c r="B36" s="87">
        <v>1.2319132667675019</v>
      </c>
      <c r="C36" s="87">
        <v>1.2831645442905426</v>
      </c>
      <c r="D36" s="87">
        <v>1.3063684569625855</v>
      </c>
      <c r="E36" s="87">
        <v>1.3649594442443849</v>
      </c>
      <c r="F36" s="87">
        <v>1.3948583312530518</v>
      </c>
      <c r="G36" s="87">
        <v>1.3864683836364746</v>
      </c>
      <c r="H36" s="87">
        <v>1.3884864996035464</v>
      </c>
      <c r="I36" s="87">
        <v>1.4313509346694946</v>
      </c>
      <c r="J36" s="87">
        <v>1.4553047233161926</v>
      </c>
      <c r="K36" s="87">
        <v>1.5117319663391113</v>
      </c>
      <c r="L36" s="87">
        <v>1.4897013306350708</v>
      </c>
      <c r="M36" s="87">
        <v>1.6376287147827149</v>
      </c>
      <c r="N36" s="87">
        <v>1.8452549562454224</v>
      </c>
      <c r="O36" s="87">
        <v>1.9963263192062377</v>
      </c>
      <c r="P36" s="87">
        <v>2.0353043079681394</v>
      </c>
      <c r="Q36" s="87">
        <v>2.1217232917251585</v>
      </c>
      <c r="R36" s="87">
        <v>2.317118771446228</v>
      </c>
      <c r="S36" s="87">
        <v>2.3886715128364564</v>
      </c>
      <c r="T36" s="87">
        <v>2.4230998967514039</v>
      </c>
      <c r="U36" s="87">
        <v>2.5266536286010743</v>
      </c>
      <c r="V36" s="87">
        <v>2.5279642438125611</v>
      </c>
      <c r="W36" s="87">
        <v>2.6403062249946596</v>
      </c>
    </row>
    <row r="37" spans="1:23" ht="15.6" customHeight="1">
      <c r="A37" s="27" t="s">
        <v>107</v>
      </c>
      <c r="B37" s="87">
        <v>1.2358914672374726</v>
      </c>
      <c r="C37" s="87">
        <v>1.3000422900485993</v>
      </c>
      <c r="D37" s="87">
        <v>1.297124010887146</v>
      </c>
      <c r="E37" s="87">
        <v>1.3728638823242187</v>
      </c>
      <c r="F37" s="87">
        <v>1.3853953912811279</v>
      </c>
      <c r="G37" s="87">
        <v>1.3858452184448242</v>
      </c>
      <c r="H37" s="87">
        <v>1.3838275897988583</v>
      </c>
      <c r="I37" s="87">
        <v>1.4381899885406495</v>
      </c>
      <c r="J37" s="87">
        <v>1.4727136574883462</v>
      </c>
      <c r="K37" s="87">
        <v>1.4932705597610474</v>
      </c>
      <c r="L37" s="87">
        <v>1.4792768825607301</v>
      </c>
      <c r="M37" s="87">
        <v>1.648956404472351</v>
      </c>
      <c r="N37" s="87">
        <v>1.6543068898086548</v>
      </c>
      <c r="O37" s="87">
        <v>1.8341265141525269</v>
      </c>
      <c r="P37" s="87">
        <v>1.9688881964263916</v>
      </c>
      <c r="Q37" s="87">
        <v>2.0770687543411257</v>
      </c>
      <c r="R37" s="87">
        <v>2.2775286314888001</v>
      </c>
      <c r="S37" s="87">
        <v>2.3713533974227907</v>
      </c>
      <c r="T37" s="87">
        <v>2.4442961503067018</v>
      </c>
      <c r="U37" s="87">
        <v>2.5757312952270506</v>
      </c>
      <c r="V37" s="87">
        <v>2.5832349363861082</v>
      </c>
      <c r="W37" s="87">
        <v>2.7069593632030489</v>
      </c>
    </row>
    <row r="38" spans="1:23" ht="15.6" customHeight="1">
      <c r="A38" s="27" t="s">
        <v>108</v>
      </c>
      <c r="B38" s="87">
        <v>1.1931718506603242</v>
      </c>
      <c r="C38" s="87">
        <v>1.306183602273941</v>
      </c>
      <c r="D38" s="87">
        <v>1.2392583346481323</v>
      </c>
      <c r="E38" s="87">
        <v>1.3232044749450684</v>
      </c>
      <c r="F38" s="87">
        <v>1.3364143578338623</v>
      </c>
      <c r="G38" s="87">
        <v>1.3508933023986816</v>
      </c>
      <c r="H38" s="87">
        <v>1.3455465606454213</v>
      </c>
      <c r="I38" s="87">
        <v>1.4121183636884689</v>
      </c>
      <c r="J38" s="87">
        <v>1.8443135692629815</v>
      </c>
      <c r="K38" s="87">
        <v>1.8260482378463745</v>
      </c>
      <c r="L38" s="87">
        <v>1.7799642081985474</v>
      </c>
      <c r="M38" s="87">
        <v>1.902848154663086</v>
      </c>
      <c r="N38" s="87">
        <v>1.9071777305374145</v>
      </c>
      <c r="O38" s="87">
        <v>2.1200228120040894</v>
      </c>
      <c r="P38" s="87">
        <v>2.2762641191864015</v>
      </c>
      <c r="Q38" s="87">
        <v>2.3856672710647584</v>
      </c>
      <c r="R38" s="87">
        <v>2.5616312625045778</v>
      </c>
      <c r="S38" s="87">
        <v>2.6122675395698547</v>
      </c>
      <c r="T38" s="87">
        <v>2.6124858220443725</v>
      </c>
      <c r="U38" s="87">
        <v>2.7085521300659181</v>
      </c>
      <c r="V38" s="87">
        <v>2.7198593705215455</v>
      </c>
      <c r="W38" s="87">
        <v>2.8012999244575498</v>
      </c>
    </row>
    <row r="39" spans="1:23" ht="15.6" customHeight="1">
      <c r="A39" s="27" t="s">
        <v>109</v>
      </c>
      <c r="B39" s="87">
        <v>1.1948921538829804</v>
      </c>
      <c r="C39" s="87">
        <v>1.2669917086734772</v>
      </c>
      <c r="D39" s="87">
        <v>1.2059973861312867</v>
      </c>
      <c r="E39" s="87">
        <v>1.3820613536682129</v>
      </c>
      <c r="F39" s="87">
        <v>1.4628647035980225</v>
      </c>
      <c r="G39" s="87">
        <v>1.5925319563293456</v>
      </c>
      <c r="H39" s="87">
        <v>1.6061992011489867</v>
      </c>
      <c r="I39" s="87">
        <v>1.6018663348846436</v>
      </c>
      <c r="J39" s="87">
        <v>1.6079934879317284</v>
      </c>
      <c r="K39" s="87">
        <v>1.5915810993270874</v>
      </c>
      <c r="L39" s="87">
        <v>1.5563377503433227</v>
      </c>
      <c r="M39" s="87">
        <v>1.7379302645874024</v>
      </c>
      <c r="N39" s="87">
        <v>1.8959306431350709</v>
      </c>
      <c r="O39" s="87">
        <v>2.0913561995773318</v>
      </c>
      <c r="P39" s="87">
        <v>2.2529403730926512</v>
      </c>
      <c r="Q39" s="87">
        <v>2.3978755597305299</v>
      </c>
      <c r="R39" s="87">
        <v>2.4184408660812378</v>
      </c>
      <c r="S39" s="87">
        <v>2.4936071780586242</v>
      </c>
      <c r="T39" s="87">
        <v>2.6124359189682007</v>
      </c>
      <c r="U39" s="87">
        <v>2.6973954149780273</v>
      </c>
      <c r="V39" s="87">
        <v>2.6806338671035768</v>
      </c>
      <c r="W39" s="87">
        <v>2.7379606568794252</v>
      </c>
    </row>
    <row r="40" spans="1:23" ht="15.6" customHeight="1">
      <c r="A40" s="27" t="s">
        <v>110</v>
      </c>
      <c r="B40" s="87">
        <v>1.2392965931224822</v>
      </c>
      <c r="C40" s="87">
        <v>1.3027757368259429</v>
      </c>
      <c r="D40" s="87">
        <v>1.3728176385269164</v>
      </c>
      <c r="E40" s="87">
        <v>1.4034639069595336</v>
      </c>
      <c r="F40" s="87">
        <v>1.4150355152435303</v>
      </c>
      <c r="G40" s="87">
        <v>1.4241352019958495</v>
      </c>
      <c r="H40" s="87">
        <v>1.4270670281486344</v>
      </c>
      <c r="I40" s="87">
        <v>1.4632289343049825</v>
      </c>
      <c r="J40" s="87">
        <v>1.8983791482124328</v>
      </c>
      <c r="K40" s="87">
        <v>1.8869552108688354</v>
      </c>
      <c r="L40" s="87">
        <v>1.8083465524368285</v>
      </c>
      <c r="M40" s="87">
        <v>1.9708734208068848</v>
      </c>
      <c r="N40" s="87">
        <v>2.1166343665542602</v>
      </c>
      <c r="O40" s="87">
        <v>2.2647247759323119</v>
      </c>
      <c r="P40" s="87">
        <v>2.385805640548706</v>
      </c>
      <c r="Q40" s="87">
        <v>2.4615040893936158</v>
      </c>
      <c r="R40" s="87">
        <v>2.5972719349899291</v>
      </c>
      <c r="S40" s="87">
        <v>2.5959072560615541</v>
      </c>
      <c r="T40" s="87">
        <v>2.5887279742660523</v>
      </c>
      <c r="U40" s="87">
        <v>2.6567344466552734</v>
      </c>
      <c r="V40" s="87">
        <v>2.663208785682678</v>
      </c>
      <c r="W40" s="87">
        <v>2.7527471700630186</v>
      </c>
    </row>
    <row r="41" spans="1:23" ht="15.6" customHeight="1">
      <c r="A41" s="27" t="s">
        <v>111</v>
      </c>
      <c r="B41" s="87">
        <v>1.2448610695323945</v>
      </c>
      <c r="C41" s="87">
        <v>1.3141759872837067</v>
      </c>
      <c r="D41" s="87">
        <v>1.4260017773971558</v>
      </c>
      <c r="E41" s="87">
        <v>1.4825847516479491</v>
      </c>
      <c r="F41" s="87">
        <v>1.4863195358428956</v>
      </c>
      <c r="G41" s="87">
        <v>1.4910412889099121</v>
      </c>
      <c r="H41" s="87">
        <v>1.4739391063035341</v>
      </c>
      <c r="I41" s="87">
        <v>1.5280578638826081</v>
      </c>
      <c r="J41" s="87">
        <v>1.9585716195640563</v>
      </c>
      <c r="K41" s="87">
        <v>1.937415099861145</v>
      </c>
      <c r="L41" s="87">
        <v>1.8524779981060029</v>
      </c>
      <c r="M41" s="87">
        <v>1.971606079032898</v>
      </c>
      <c r="N41" s="87">
        <v>2.0738697694473265</v>
      </c>
      <c r="O41" s="87">
        <v>2.2128490223922728</v>
      </c>
      <c r="P41" s="87">
        <v>2.3519786494293213</v>
      </c>
      <c r="Q41" s="87">
        <v>2.3839571215896607</v>
      </c>
      <c r="R41" s="87">
        <v>2.5515553475532533</v>
      </c>
      <c r="S41" s="87">
        <v>2.6144409219589235</v>
      </c>
      <c r="T41" s="87">
        <v>2.6326940481338501</v>
      </c>
      <c r="U41" s="87">
        <v>2.6899514350585938</v>
      </c>
      <c r="V41" s="87">
        <v>2.6823607470550539</v>
      </c>
      <c r="W41" s="87">
        <v>2.7541877396678927</v>
      </c>
    </row>
    <row r="42" spans="1:23" ht="15.6" customHeight="1">
      <c r="A42" s="27" t="s">
        <v>112</v>
      </c>
      <c r="B42" s="87">
        <v>1.2428479254894256</v>
      </c>
      <c r="C42" s="87">
        <v>1.3375212959690095</v>
      </c>
      <c r="D42" s="87">
        <v>1.4226180516586304</v>
      </c>
      <c r="E42" s="87">
        <v>1.4541327381896973</v>
      </c>
      <c r="F42" s="87">
        <v>1.4646321013565065</v>
      </c>
      <c r="G42" s="87">
        <v>1.4803321149749755</v>
      </c>
      <c r="H42" s="87">
        <v>1.4591039149944667</v>
      </c>
      <c r="I42" s="87">
        <v>1.4955427599641264</v>
      </c>
      <c r="J42" s="87">
        <v>1.9342447266731262</v>
      </c>
      <c r="K42" s="87">
        <v>1.9210776346054077</v>
      </c>
      <c r="L42" s="87">
        <v>1.8499908517913819</v>
      </c>
      <c r="M42" s="87">
        <v>2.0483880742187499</v>
      </c>
      <c r="N42" s="87">
        <v>2.1259511084671021</v>
      </c>
      <c r="O42" s="87">
        <v>2.3212593219223021</v>
      </c>
      <c r="P42" s="87">
        <v>2.3940682955169676</v>
      </c>
      <c r="Q42" s="87">
        <v>2.4756568255577087</v>
      </c>
      <c r="R42" s="87">
        <v>2.5703577518386842</v>
      </c>
      <c r="S42" s="87">
        <v>2.5934130455589295</v>
      </c>
      <c r="T42" s="87">
        <v>2.6155832519607545</v>
      </c>
      <c r="U42" s="87">
        <v>2.7003741053924561</v>
      </c>
      <c r="V42" s="87">
        <v>2.7216134228534696</v>
      </c>
      <c r="W42" s="87">
        <v>2.952309359523773</v>
      </c>
    </row>
    <row r="43" spans="1:23" ht="15.6" customHeight="1">
      <c r="A43" s="27" t="s">
        <v>113</v>
      </c>
      <c r="B43" s="87">
        <v>1.2303080962657928</v>
      </c>
      <c r="C43" s="87">
        <v>1.3276756511936187</v>
      </c>
      <c r="D43" s="87">
        <v>1.4406495457382202</v>
      </c>
      <c r="E43" s="87">
        <v>1.4969413389587403</v>
      </c>
      <c r="F43" s="87">
        <v>1.5103222061920165</v>
      </c>
      <c r="G43" s="87">
        <v>1.5052078164367675</v>
      </c>
      <c r="H43" s="87">
        <v>1.4943350917301299</v>
      </c>
      <c r="I43" s="87">
        <v>1.5504888508148194</v>
      </c>
      <c r="J43" s="87">
        <v>1.9776644216499328</v>
      </c>
      <c r="K43" s="87">
        <v>1.9577018767318726</v>
      </c>
      <c r="L43" s="87">
        <v>1.8621401389846801</v>
      </c>
      <c r="M43" s="87">
        <v>1.9893635095214843</v>
      </c>
      <c r="N43" s="87">
        <v>2.1210731776199343</v>
      </c>
      <c r="O43" s="87">
        <v>2.2771282380599978</v>
      </c>
      <c r="P43" s="87">
        <v>2.4226159754791259</v>
      </c>
      <c r="Q43" s="87">
        <v>2.5971564887161254</v>
      </c>
      <c r="R43" s="87">
        <v>2.6817465934371949</v>
      </c>
      <c r="S43" s="87">
        <v>2.7156006625862124</v>
      </c>
      <c r="T43" s="87">
        <v>2.7087963036727905</v>
      </c>
      <c r="U43" s="87">
        <v>2.7863202563476563</v>
      </c>
      <c r="V43" s="87">
        <v>2.7598675299453737</v>
      </c>
      <c r="W43" s="87">
        <v>2.8789587392158507</v>
      </c>
    </row>
    <row r="44" spans="1:23" ht="15.6" customHeight="1">
      <c r="A44" s="27" t="s">
        <v>114</v>
      </c>
      <c r="B44" s="87">
        <v>1.2472783979473114</v>
      </c>
      <c r="C44" s="87">
        <v>1.3101203654499054</v>
      </c>
      <c r="D44" s="87">
        <v>1.4231165725173951</v>
      </c>
      <c r="E44" s="87">
        <v>1.4850962940368653</v>
      </c>
      <c r="F44" s="87">
        <v>1.5177572498931884</v>
      </c>
      <c r="G44" s="87">
        <v>1.5279533015136719</v>
      </c>
      <c r="H44" s="87">
        <v>1.5177433952049764</v>
      </c>
      <c r="I44" s="87">
        <v>1.5591535713166655</v>
      </c>
      <c r="J44" s="87">
        <v>2.0020094449052812</v>
      </c>
      <c r="K44" s="87">
        <v>1.9767570627975464</v>
      </c>
      <c r="L44" s="87">
        <v>1.8923322820892334</v>
      </c>
      <c r="M44" s="87">
        <v>2.0342777429809571</v>
      </c>
      <c r="N44" s="87">
        <v>2.1666920005264281</v>
      </c>
      <c r="O44" s="87">
        <v>2.2711289637680054</v>
      </c>
      <c r="P44" s="87">
        <v>2.5226257213287355</v>
      </c>
      <c r="Q44" s="87">
        <v>2.5461027814292909</v>
      </c>
      <c r="R44" s="87">
        <v>2.6766211755752565</v>
      </c>
      <c r="S44" s="87">
        <v>2.6949863672752379</v>
      </c>
      <c r="T44" s="87">
        <v>2.7774174855422973</v>
      </c>
      <c r="U44" s="87">
        <v>2.8135898879241945</v>
      </c>
      <c r="V44" s="87">
        <v>2.8097689537982942</v>
      </c>
      <c r="W44" s="87">
        <v>2.9122344429588316</v>
      </c>
    </row>
    <row r="45" spans="1:23" ht="15.6" customHeight="1">
      <c r="A45" s="27" t="s">
        <v>115</v>
      </c>
      <c r="B45" s="87">
        <v>1.2136162416820526</v>
      </c>
      <c r="C45" s="87">
        <v>1.2857011357822419</v>
      </c>
      <c r="D45" s="87">
        <v>1.298268903617859</v>
      </c>
      <c r="E45" s="87">
        <v>1.3613098243103028</v>
      </c>
      <c r="F45" s="87">
        <v>1.3775645711822511</v>
      </c>
      <c r="G45" s="87">
        <v>1.4077681138916016</v>
      </c>
      <c r="H45" s="87">
        <v>1.3770775121467096</v>
      </c>
      <c r="I45" s="87">
        <v>1.4232832376950064</v>
      </c>
      <c r="J45" s="87">
        <v>1.4510813026618958</v>
      </c>
      <c r="K45" s="87">
        <v>1.49068250655365</v>
      </c>
      <c r="L45" s="87">
        <v>1.3981083601760864</v>
      </c>
      <c r="M45" s="87">
        <v>1.6244896690063477</v>
      </c>
      <c r="N45" s="87">
        <v>1.7330728977737426</v>
      </c>
      <c r="O45" s="87">
        <v>1.9426276255722046</v>
      </c>
      <c r="P45" s="87">
        <v>2.0929334634246826</v>
      </c>
      <c r="Q45" s="87">
        <v>2.1698830844192507</v>
      </c>
      <c r="R45" s="87">
        <v>2.2313465887680053</v>
      </c>
      <c r="S45" s="87">
        <v>2.3361297400093077</v>
      </c>
      <c r="T45" s="87">
        <v>2.3979537225570677</v>
      </c>
      <c r="U45" s="87">
        <v>2.4676660073242189</v>
      </c>
      <c r="V45" s="87">
        <v>2.480531651527405</v>
      </c>
      <c r="W45" s="87">
        <v>2.5913833707466125</v>
      </c>
    </row>
    <row r="46" spans="1:23" ht="15.6" customHeight="1">
      <c r="A46" s="27" t="s">
        <v>116</v>
      </c>
      <c r="B46" s="87">
        <v>1.2831649145793915</v>
      </c>
      <c r="C46" s="87">
        <v>1.3445520516986846</v>
      </c>
      <c r="D46" s="87">
        <v>1.4917074093704223</v>
      </c>
      <c r="E46" s="87">
        <v>1.5059075605773926</v>
      </c>
      <c r="F46" s="87">
        <v>1.5551814792022705</v>
      </c>
      <c r="G46" s="87">
        <v>1.5587441062316894</v>
      </c>
      <c r="H46" s="87">
        <v>1.5296816349289124</v>
      </c>
      <c r="I46" s="87">
        <v>1.5864413263893127</v>
      </c>
      <c r="J46" s="87">
        <v>1.6207842727546693</v>
      </c>
      <c r="K46" s="87">
        <v>1.6419872704391481</v>
      </c>
      <c r="L46" s="87">
        <v>1.6005537836532593</v>
      </c>
      <c r="M46" s="87">
        <v>1.7378258187866211</v>
      </c>
      <c r="N46" s="87">
        <v>1.8724322007217407</v>
      </c>
      <c r="O46" s="87">
        <v>2.0086439270248415</v>
      </c>
      <c r="P46" s="87">
        <v>2.1481567526397707</v>
      </c>
      <c r="Q46" s="87">
        <v>2.2470592655296326</v>
      </c>
      <c r="R46" s="87">
        <v>2.3595252678298948</v>
      </c>
      <c r="S46" s="87">
        <v>2.4524036541404723</v>
      </c>
      <c r="T46" s="87">
        <v>2.4679155429153443</v>
      </c>
      <c r="U46" s="87">
        <v>2.5871385380706786</v>
      </c>
      <c r="V46" s="87">
        <v>2.6125135235004424</v>
      </c>
      <c r="W46" s="87">
        <v>2.7816092933006287</v>
      </c>
    </row>
    <row r="47" spans="1:23" ht="15.6" customHeight="1">
      <c r="A47" s="27" t="s">
        <v>117</v>
      </c>
      <c r="B47" s="87">
        <v>1.2844542222118378</v>
      </c>
      <c r="C47" s="87">
        <v>1.3412974243869782</v>
      </c>
      <c r="D47" s="87">
        <v>1.2658885249557494</v>
      </c>
      <c r="E47" s="87">
        <v>1.3572891771850586</v>
      </c>
      <c r="F47" s="87">
        <v>1.365890880203247</v>
      </c>
      <c r="G47" s="87">
        <v>1.3731918025512695</v>
      </c>
      <c r="H47" s="87">
        <v>1.3638186444243035</v>
      </c>
      <c r="I47" s="87">
        <v>1.4162512083663941</v>
      </c>
      <c r="J47" s="87">
        <v>1.4414754938836098</v>
      </c>
      <c r="K47" s="87">
        <v>1.4733485863265992</v>
      </c>
      <c r="L47" s="87">
        <v>1.4244910305328369</v>
      </c>
      <c r="M47" s="87">
        <v>1.6232087404785156</v>
      </c>
      <c r="N47" s="87">
        <v>1.6745519195327758</v>
      </c>
      <c r="O47" s="87">
        <v>1.8880354554061889</v>
      </c>
      <c r="P47" s="87">
        <v>2.0054131750030519</v>
      </c>
      <c r="Q47" s="87">
        <v>2.0768711091270449</v>
      </c>
      <c r="R47" s="87">
        <v>2.2632543234329225</v>
      </c>
      <c r="S47" s="87">
        <v>2.3797239188499453</v>
      </c>
      <c r="T47" s="87">
        <v>2.4270441516189574</v>
      </c>
      <c r="U47" s="87">
        <v>2.5249579274749756</v>
      </c>
      <c r="V47" s="87">
        <v>2.5650544849262236</v>
      </c>
      <c r="W47" s="87">
        <v>2.715994089138031</v>
      </c>
    </row>
    <row r="48" spans="1:23" ht="15.6" customHeight="1">
      <c r="A48" s="27" t="s">
        <v>124</v>
      </c>
      <c r="B48" s="87">
        <v>1.1744584054698943</v>
      </c>
      <c r="C48" s="87">
        <v>1.2824341460208892</v>
      </c>
      <c r="D48" s="87">
        <v>1.243979826713562</v>
      </c>
      <c r="E48" s="87">
        <v>1.3286654132385254</v>
      </c>
      <c r="F48" s="87">
        <v>1.4298214471893311</v>
      </c>
      <c r="G48" s="87">
        <v>1.4452343208923339</v>
      </c>
      <c r="H48" s="87">
        <v>1.5409011214024613</v>
      </c>
      <c r="I48" s="87">
        <v>1.5725292140599298</v>
      </c>
      <c r="J48" s="87">
        <v>1.5941206466575371</v>
      </c>
      <c r="K48" s="87">
        <v>1.654676951307358</v>
      </c>
      <c r="L48" s="87">
        <v>1.6272565392262024</v>
      </c>
      <c r="M48" s="87">
        <v>1.8121211938216466</v>
      </c>
      <c r="N48" s="87">
        <v>1.934205814557403</v>
      </c>
      <c r="O48" s="87">
        <v>2.1238454095408144</v>
      </c>
      <c r="P48" s="87">
        <v>2.1776584372490166</v>
      </c>
      <c r="Q48" s="87">
        <v>2.3628252064450064</v>
      </c>
      <c r="R48" s="87">
        <v>2.5726637751735386</v>
      </c>
      <c r="S48" s="87">
        <v>2.7538814386580817</v>
      </c>
      <c r="T48" s="87">
        <v>2.8065827250918787</v>
      </c>
      <c r="U48" s="87">
        <v>2.9685689404152802</v>
      </c>
      <c r="V48" s="87">
        <v>3.0518640881983883</v>
      </c>
      <c r="W48" s="87">
        <v>3.2452925195503233</v>
      </c>
    </row>
    <row r="49" spans="1:47" ht="15.6" customHeight="1">
      <c r="A49" s="27" t="s">
        <v>119</v>
      </c>
      <c r="B49" s="87">
        <v>1.2881045854930877</v>
      </c>
      <c r="C49" s="87">
        <v>1.3803430595188142</v>
      </c>
      <c r="D49" s="87">
        <v>1.25729163936615</v>
      </c>
      <c r="E49" s="87">
        <v>1.3406789291687011</v>
      </c>
      <c r="F49" s="87">
        <v>1.3649488052825929</v>
      </c>
      <c r="G49" s="87">
        <v>1.3703460594177246</v>
      </c>
      <c r="H49" s="87">
        <v>1.3386415923233033</v>
      </c>
      <c r="I49" s="87">
        <v>1.35272794090271</v>
      </c>
      <c r="J49" s="87">
        <v>1.4068175175409317</v>
      </c>
      <c r="K49" s="87">
        <v>1.3949859927062989</v>
      </c>
      <c r="L49" s="87">
        <v>1.3611156173688173</v>
      </c>
      <c r="M49" s="87">
        <v>1.6638461347045899</v>
      </c>
      <c r="N49" s="87">
        <v>1.9118923223342896</v>
      </c>
      <c r="O49" s="87">
        <v>2.1061781415939329</v>
      </c>
      <c r="P49" s="87">
        <v>2.2355583123931884</v>
      </c>
      <c r="Q49" s="87">
        <v>2.2103316715164185</v>
      </c>
      <c r="R49" s="87">
        <v>2.383309019065857</v>
      </c>
      <c r="S49" s="87">
        <v>2.3761016823310852</v>
      </c>
      <c r="T49" s="87">
        <v>2.4057045691146852</v>
      </c>
      <c r="U49" s="87">
        <v>2.519857873474121</v>
      </c>
      <c r="V49" s="87">
        <v>2.597794146156311</v>
      </c>
      <c r="W49" s="87">
        <v>2.6315988221626281</v>
      </c>
      <c r="Y49" s="94"/>
      <c r="Z49"/>
      <c r="AA49"/>
      <c r="AB49"/>
      <c r="AC49"/>
      <c r="AD49"/>
      <c r="AE49"/>
      <c r="AF49"/>
      <c r="AG49"/>
      <c r="AH49"/>
      <c r="AI49"/>
      <c r="AJ49"/>
      <c r="AK49"/>
      <c r="AL49"/>
      <c r="AM49"/>
      <c r="AN49"/>
      <c r="AO49"/>
      <c r="AP49"/>
      <c r="AQ49"/>
      <c r="AR49"/>
      <c r="AS49"/>
      <c r="AT49"/>
      <c r="AU49"/>
    </row>
    <row r="52" spans="1:47" ht="15.6">
      <c r="A52" s="89" t="s">
        <v>126</v>
      </c>
      <c r="B52" s="90"/>
      <c r="C52" s="91"/>
      <c r="D52" s="91"/>
      <c r="E52" s="91"/>
      <c r="F52" s="91"/>
      <c r="G52" s="90"/>
      <c r="H52" s="91"/>
      <c r="I52" s="91"/>
      <c r="J52" s="91"/>
      <c r="K52" s="91"/>
      <c r="L52" s="91"/>
      <c r="M52" s="91"/>
      <c r="N52" s="91"/>
      <c r="O52" s="91"/>
      <c r="P52" s="91"/>
      <c r="Q52" s="91"/>
      <c r="R52" s="91"/>
      <c r="S52" s="91"/>
      <c r="T52" s="91"/>
      <c r="U52" s="91"/>
      <c r="V52" s="91"/>
      <c r="W52" s="92"/>
      <c r="X52" s="21"/>
      <c r="Y52" s="21"/>
      <c r="Z52" s="21"/>
    </row>
    <row r="53" spans="1:47" s="5" customFormat="1" ht="17.45" customHeight="1">
      <c r="A53" s="26" t="s">
        <v>123</v>
      </c>
      <c r="B53" s="93">
        <v>2024</v>
      </c>
      <c r="C53" s="93">
        <v>2025</v>
      </c>
      <c r="D53" s="93">
        <v>2026</v>
      </c>
      <c r="E53" s="93">
        <v>2027</v>
      </c>
      <c r="F53" s="93">
        <v>2028</v>
      </c>
      <c r="G53" s="93">
        <v>2029</v>
      </c>
      <c r="H53" s="93">
        <v>2030</v>
      </c>
      <c r="I53" s="93">
        <v>2031</v>
      </c>
      <c r="J53" s="93">
        <v>2032</v>
      </c>
      <c r="K53" s="93">
        <v>2033</v>
      </c>
      <c r="L53" s="93">
        <v>2034</v>
      </c>
      <c r="M53" s="93">
        <v>2035</v>
      </c>
      <c r="N53" s="93">
        <v>2036</v>
      </c>
      <c r="O53" s="93">
        <v>2037</v>
      </c>
      <c r="P53" s="93">
        <v>2038</v>
      </c>
      <c r="Q53" s="93">
        <v>2039</v>
      </c>
      <c r="R53" s="93">
        <v>2040</v>
      </c>
      <c r="S53" s="93">
        <v>2041</v>
      </c>
      <c r="T53" s="93">
        <v>2042</v>
      </c>
      <c r="U53" s="93">
        <v>2043</v>
      </c>
      <c r="V53" s="93">
        <v>2044</v>
      </c>
      <c r="W53" s="93">
        <v>2045</v>
      </c>
    </row>
    <row r="54" spans="1:47" ht="15.6" customHeight="1">
      <c r="A54" s="27" t="s">
        <v>100</v>
      </c>
      <c r="B54" s="87">
        <v>0.55580214727519983</v>
      </c>
      <c r="C54" s="87">
        <v>0.51319200515603347</v>
      </c>
      <c r="D54" s="87">
        <v>0.36837659689661695</v>
      </c>
      <c r="E54" s="87">
        <v>0.39077849000361908</v>
      </c>
      <c r="F54" s="87">
        <v>0.36752891409085875</v>
      </c>
      <c r="G54" s="87">
        <v>0.36652675933543849</v>
      </c>
      <c r="H54" s="87">
        <v>0.25045437093621797</v>
      </c>
      <c r="I54" s="87">
        <v>0.25892323530107036</v>
      </c>
      <c r="J54" s="87">
        <v>0.24059571284095663</v>
      </c>
      <c r="K54" s="87">
        <v>0.23114198535332456</v>
      </c>
      <c r="L54" s="87">
        <v>0.21516927438847117</v>
      </c>
      <c r="M54" s="87">
        <v>0.17696374075531912</v>
      </c>
      <c r="N54" s="87">
        <v>0.16703281153095048</v>
      </c>
      <c r="O54" s="87">
        <v>0.16164222194091743</v>
      </c>
      <c r="P54" s="87">
        <v>0.11613816646117064</v>
      </c>
      <c r="Q54" s="87">
        <v>0.10553380837532086</v>
      </c>
      <c r="R54" s="87">
        <v>0.10085816200701193</v>
      </c>
      <c r="S54" s="87">
        <v>0.10114811715056328</v>
      </c>
      <c r="T54" s="87">
        <v>0.12003758570555131</v>
      </c>
      <c r="U54" s="87">
        <v>0.13873943431749522</v>
      </c>
      <c r="V54" s="87">
        <v>0.1280696762469844</v>
      </c>
      <c r="W54" s="87">
        <v>9.9376934803535696E-2</v>
      </c>
    </row>
    <row r="55" spans="1:47" ht="15.6" customHeight="1">
      <c r="A55" s="27" t="s">
        <v>101</v>
      </c>
      <c r="B55" s="87">
        <v>0.5054189201089575</v>
      </c>
      <c r="C55" s="87">
        <v>0.50876217922424039</v>
      </c>
      <c r="D55" s="87">
        <v>0.36673847067864029</v>
      </c>
      <c r="E55" s="87">
        <v>0.38342929121563163</v>
      </c>
      <c r="F55" s="87">
        <v>0.39749465928081351</v>
      </c>
      <c r="G55" s="87">
        <v>0.31107139265509998</v>
      </c>
      <c r="H55" s="87">
        <v>0.2597686044015568</v>
      </c>
      <c r="I55" s="87">
        <v>0.25015265433535538</v>
      </c>
      <c r="J55" s="87">
        <v>0.23886050257974839</v>
      </c>
      <c r="K55" s="87">
        <v>0.20198673598799574</v>
      </c>
      <c r="L55" s="87">
        <v>0.19564738845169172</v>
      </c>
      <c r="M55" s="87">
        <v>0.14660550985782569</v>
      </c>
      <c r="N55" s="87">
        <v>0.13635186052021409</v>
      </c>
      <c r="O55" s="87">
        <v>0.13655848278875182</v>
      </c>
      <c r="P55" s="87">
        <v>0.10859548673276556</v>
      </c>
      <c r="Q55" s="87">
        <v>0.10341596111802151</v>
      </c>
      <c r="R55" s="87">
        <v>9.116886926114047E-2</v>
      </c>
      <c r="S55" s="87">
        <v>8.5825418686199001E-2</v>
      </c>
      <c r="T55" s="87">
        <v>9.355216938510863E-2</v>
      </c>
      <c r="U55" s="87">
        <v>0.10665109150900645</v>
      </c>
      <c r="V55" s="87">
        <v>0.11048218407454528</v>
      </c>
      <c r="W55" s="87">
        <v>9.0799444473921326E-2</v>
      </c>
    </row>
    <row r="56" spans="1:47" ht="15.6" customHeight="1">
      <c r="A56" s="27" t="s">
        <v>102</v>
      </c>
      <c r="B56" s="87">
        <v>0.50402358832282135</v>
      </c>
      <c r="C56" s="87">
        <v>0.45801356320368453</v>
      </c>
      <c r="D56" s="87">
        <v>0.28295581681300491</v>
      </c>
      <c r="E56" s="87">
        <v>0.33233029650713503</v>
      </c>
      <c r="F56" s="87">
        <v>0.31220767588153203</v>
      </c>
      <c r="G56" s="87">
        <v>0.32803496417831329</v>
      </c>
      <c r="H56" s="87">
        <v>0.26370449665060358</v>
      </c>
      <c r="I56" s="87">
        <v>0.2428925846915464</v>
      </c>
      <c r="J56" s="87">
        <v>0.2347183224359341</v>
      </c>
      <c r="K56" s="87">
        <v>0.20531520358568781</v>
      </c>
      <c r="L56" s="87">
        <v>0.20366144204690656</v>
      </c>
      <c r="M56" s="87">
        <v>0.16625551059034699</v>
      </c>
      <c r="N56" s="87">
        <v>0.17394525473742325</v>
      </c>
      <c r="O56" s="87">
        <v>0.16129034963307157</v>
      </c>
      <c r="P56" s="87">
        <v>0.10969765481119696</v>
      </c>
      <c r="Q56" s="87">
        <v>9.7821671163754537E-2</v>
      </c>
      <c r="R56" s="87">
        <v>8.6517218974284826E-2</v>
      </c>
      <c r="S56" s="87">
        <v>8.836122187905153E-2</v>
      </c>
      <c r="T56" s="87">
        <v>9.369090445790812E-2</v>
      </c>
      <c r="U56" s="87">
        <v>0.1062002179461224</v>
      </c>
      <c r="V56" s="87">
        <v>0.11141324629486958</v>
      </c>
      <c r="W56" s="87">
        <v>8.381349979024473E-2</v>
      </c>
    </row>
    <row r="57" spans="1:47" ht="15.6" customHeight="1">
      <c r="A57" s="27" t="s">
        <v>103</v>
      </c>
      <c r="B57" s="87">
        <v>0.50340298216766399</v>
      </c>
      <c r="C57" s="87">
        <v>0.47230418848851558</v>
      </c>
      <c r="D57" s="87">
        <v>0.3066037737029812</v>
      </c>
      <c r="E57" s="87">
        <v>0.3218302743735672</v>
      </c>
      <c r="F57" s="87">
        <v>0.33270814431354895</v>
      </c>
      <c r="G57" s="87">
        <v>0.35793332452978427</v>
      </c>
      <c r="H57" s="87">
        <v>0.29026263257595247</v>
      </c>
      <c r="I57" s="87">
        <v>0.25966717337496115</v>
      </c>
      <c r="J57" s="87">
        <v>0.2336360958302808</v>
      </c>
      <c r="K57" s="87">
        <v>0.21808333380819298</v>
      </c>
      <c r="L57" s="87">
        <v>0.21311426734627295</v>
      </c>
      <c r="M57" s="87">
        <v>0.17400256514620593</v>
      </c>
      <c r="N57" s="87">
        <v>0.1628165254525179</v>
      </c>
      <c r="O57" s="87">
        <v>0.15576292535171099</v>
      </c>
      <c r="P57" s="87">
        <v>0.12796381048488292</v>
      </c>
      <c r="Q57" s="87">
        <v>0.109417406137357</v>
      </c>
      <c r="R57" s="87">
        <v>0.10240302687005186</v>
      </c>
      <c r="S57" s="87">
        <v>0.10444783697800525</v>
      </c>
      <c r="T57" s="87">
        <v>0.10621665466981055</v>
      </c>
      <c r="U57" s="87">
        <v>0.11005328224842065</v>
      </c>
      <c r="V57" s="87">
        <v>0.1150999504365148</v>
      </c>
      <c r="W57" s="87">
        <v>9.1076351062670813E-2</v>
      </c>
    </row>
    <row r="58" spans="1:47" ht="15.6" customHeight="1">
      <c r="A58" s="27" t="s">
        <v>104</v>
      </c>
      <c r="B58" s="87">
        <v>0.55191309225077601</v>
      </c>
      <c r="C58" s="87">
        <v>0.50873193862762933</v>
      </c>
      <c r="D58" s="87">
        <v>0.36462564831397098</v>
      </c>
      <c r="E58" s="87">
        <v>0.38329358468732821</v>
      </c>
      <c r="F58" s="87">
        <v>0.38191432668270309</v>
      </c>
      <c r="G58" s="87">
        <v>0.36458051297987348</v>
      </c>
      <c r="H58" s="87">
        <v>0.2874481553727663</v>
      </c>
      <c r="I58" s="87">
        <v>0.27059231512828685</v>
      </c>
      <c r="J58" s="87">
        <v>0.25172016886217335</v>
      </c>
      <c r="K58" s="87">
        <v>0.2552345470885406</v>
      </c>
      <c r="L58" s="87">
        <v>0.25519398909947649</v>
      </c>
      <c r="M58" s="87">
        <v>0.19785859854217014</v>
      </c>
      <c r="N58" s="87">
        <v>0.17616570867544179</v>
      </c>
      <c r="O58" s="87">
        <v>0.16147431033844245</v>
      </c>
      <c r="P58" s="87">
        <v>0.12451583733091549</v>
      </c>
      <c r="Q58" s="87">
        <v>0.11436617217517878</v>
      </c>
      <c r="R58" s="87">
        <v>8.7793209859624508E-2</v>
      </c>
      <c r="S58" s="87">
        <v>8.4910474446251993E-2</v>
      </c>
      <c r="T58" s="87">
        <v>0.10352925499564083</v>
      </c>
      <c r="U58" s="87">
        <v>0.11379312239638389</v>
      </c>
      <c r="V58" s="87">
        <v>0.1182109454399962</v>
      </c>
      <c r="W58" s="87">
        <v>9.328762766954396E-2</v>
      </c>
    </row>
    <row r="59" spans="1:47" ht="15.6" customHeight="1">
      <c r="A59" s="27" t="s">
        <v>105</v>
      </c>
      <c r="B59" s="87">
        <v>0.55194670525249956</v>
      </c>
      <c r="C59" s="87">
        <v>0.49924149565415293</v>
      </c>
      <c r="D59" s="87">
        <v>0.30524917078591279</v>
      </c>
      <c r="E59" s="87">
        <v>0.30008458003490862</v>
      </c>
      <c r="F59" s="87">
        <v>0.30524147644108746</v>
      </c>
      <c r="G59" s="87">
        <v>0.33160878293373014</v>
      </c>
      <c r="H59" s="87">
        <v>0.26466840178132056</v>
      </c>
      <c r="I59" s="87">
        <v>0.26109718372769769</v>
      </c>
      <c r="J59" s="87">
        <v>0.26591065107338691</v>
      </c>
      <c r="K59" s="87">
        <v>0.2493328061864504</v>
      </c>
      <c r="L59" s="87">
        <v>0.21173937561953229</v>
      </c>
      <c r="M59" s="87">
        <v>0.16787261176276136</v>
      </c>
      <c r="N59" s="87">
        <v>0.17096731613105698</v>
      </c>
      <c r="O59" s="87">
        <v>0.15190128418838325</v>
      </c>
      <c r="P59" s="87">
        <v>0.11837243611281226</v>
      </c>
      <c r="Q59" s="87">
        <v>0.10178908877432719</v>
      </c>
      <c r="R59" s="87">
        <v>9.3892884559740306E-2</v>
      </c>
      <c r="S59" s="87">
        <v>9.7752457677493798E-2</v>
      </c>
      <c r="T59" s="87">
        <v>0.1189311562308413</v>
      </c>
      <c r="U59" s="87">
        <v>0.13719577656694362</v>
      </c>
      <c r="V59" s="87">
        <v>0.13916120940053323</v>
      </c>
      <c r="W59" s="87">
        <v>0.11204786827819468</v>
      </c>
    </row>
    <row r="60" spans="1:47" ht="15.6" customHeight="1">
      <c r="A60" s="27" t="s">
        <v>106</v>
      </c>
      <c r="B60" s="87">
        <v>0.50328048530502356</v>
      </c>
      <c r="C60" s="87">
        <v>0.48658818389741054</v>
      </c>
      <c r="D60" s="87">
        <v>0.25770431102581648</v>
      </c>
      <c r="E60" s="87">
        <v>0.31863110623356605</v>
      </c>
      <c r="F60" s="87">
        <v>0.34253421471245399</v>
      </c>
      <c r="G60" s="87">
        <v>0.33864889226659134</v>
      </c>
      <c r="H60" s="87">
        <v>0.26444085652285071</v>
      </c>
      <c r="I60" s="87">
        <v>0.2451346481566534</v>
      </c>
      <c r="J60" s="87">
        <v>0.23700176391887315</v>
      </c>
      <c r="K60" s="87">
        <v>0.21175829602902568</v>
      </c>
      <c r="L60" s="87">
        <v>0.20523518481782871</v>
      </c>
      <c r="M60" s="87">
        <v>0.17006418374748505</v>
      </c>
      <c r="N60" s="87">
        <v>0.13195996920715272</v>
      </c>
      <c r="O60" s="87">
        <v>0.12518708612988563</v>
      </c>
      <c r="P60" s="87">
        <v>8.8827080173556228E-2</v>
      </c>
      <c r="Q60" s="87">
        <v>8.6648472846230964E-2</v>
      </c>
      <c r="R60" s="87">
        <v>7.4736041087251626E-2</v>
      </c>
      <c r="S60" s="87">
        <v>7.956164666225389E-2</v>
      </c>
      <c r="T60" s="87">
        <v>8.2466510325675368E-2</v>
      </c>
      <c r="U60" s="87">
        <v>9.8274816017972305E-2</v>
      </c>
      <c r="V60" s="87">
        <v>0.10768012961570825</v>
      </c>
      <c r="W60" s="87">
        <v>8.6929252884230104E-2</v>
      </c>
    </row>
    <row r="61" spans="1:47" ht="15.6" customHeight="1">
      <c r="A61" s="27" t="s">
        <v>107</v>
      </c>
      <c r="B61" s="87">
        <v>0.50066037432200228</v>
      </c>
      <c r="C61" s="87">
        <v>0.47826090823072404</v>
      </c>
      <c r="D61" s="87">
        <v>0.34287399446043049</v>
      </c>
      <c r="E61" s="87">
        <v>0.39472738412625807</v>
      </c>
      <c r="F61" s="87">
        <v>0.37523985644387875</v>
      </c>
      <c r="G61" s="87">
        <v>0.37271930416129784</v>
      </c>
      <c r="H61" s="87">
        <v>0.26687684261751643</v>
      </c>
      <c r="I61" s="87">
        <v>0.23943516344265617</v>
      </c>
      <c r="J61" s="87">
        <v>0.22020074705996831</v>
      </c>
      <c r="K61" s="87">
        <v>0.20982921839986393</v>
      </c>
      <c r="L61" s="87">
        <v>0.20826029000711721</v>
      </c>
      <c r="M61" s="87">
        <v>0.16426877891544206</v>
      </c>
      <c r="N61" s="87">
        <v>0.17270620557198604</v>
      </c>
      <c r="O61" s="87">
        <v>0.16309170333636111</v>
      </c>
      <c r="P61" s="87">
        <v>0.11864736117085954</v>
      </c>
      <c r="Q61" s="87">
        <v>0.10451732074308023</v>
      </c>
      <c r="R61" s="87">
        <v>9.9958502168017438E-2</v>
      </c>
      <c r="S61" s="87">
        <v>9.9399697319013533E-2</v>
      </c>
      <c r="T61" s="87">
        <v>0.11846985340936575</v>
      </c>
      <c r="U61" s="87">
        <v>0.13182821105734305</v>
      </c>
      <c r="V61" s="87">
        <v>0.12830377910354407</v>
      </c>
      <c r="W61" s="87">
        <v>0.10221993641858641</v>
      </c>
    </row>
    <row r="62" spans="1:47" ht="15.6" customHeight="1">
      <c r="A62" s="27" t="s">
        <v>108</v>
      </c>
      <c r="B62" s="87">
        <v>0.50588649241566941</v>
      </c>
      <c r="C62" s="87">
        <v>0.49111169350948697</v>
      </c>
      <c r="D62" s="87">
        <v>0.36147987520716407</v>
      </c>
      <c r="E62" s="87">
        <v>0.37859076102440803</v>
      </c>
      <c r="F62" s="87">
        <v>0.35483358223656986</v>
      </c>
      <c r="G62" s="87">
        <v>0.33508594911456807</v>
      </c>
      <c r="H62" s="87">
        <v>0.25411279626738165</v>
      </c>
      <c r="I62" s="87">
        <v>0.22836852449481143</v>
      </c>
      <c r="J62" s="87">
        <v>0.17822437492488022</v>
      </c>
      <c r="K62" s="87">
        <v>0.17564519687362667</v>
      </c>
      <c r="L62" s="87">
        <v>0.17758173596172686</v>
      </c>
      <c r="M62" s="87">
        <v>0.15741467721336613</v>
      </c>
      <c r="N62" s="87">
        <v>0.17236324686351603</v>
      </c>
      <c r="O62" s="87">
        <v>0.15765013687977056</v>
      </c>
      <c r="P62" s="87">
        <v>0.11040983204079652</v>
      </c>
      <c r="Q62" s="87">
        <v>9.7581260856384883E-2</v>
      </c>
      <c r="R62" s="87">
        <v>8.7137945679363324E-2</v>
      </c>
      <c r="S62" s="87">
        <v>8.8896533182588403E-2</v>
      </c>
      <c r="T62" s="87">
        <v>9.7803258476769087E-2</v>
      </c>
      <c r="U62" s="87">
        <v>0.11087896682162722</v>
      </c>
      <c r="V62" s="87">
        <v>0.10572433465783718</v>
      </c>
      <c r="W62" s="87">
        <v>7.57964337918451E-2</v>
      </c>
    </row>
    <row r="63" spans="1:47" ht="15.6" customHeight="1">
      <c r="A63" s="27" t="s">
        <v>109</v>
      </c>
      <c r="B63" s="87">
        <v>0.50268357468575331</v>
      </c>
      <c r="C63" s="87">
        <v>0.45599294195055801</v>
      </c>
      <c r="D63" s="87">
        <v>0.27153543599883678</v>
      </c>
      <c r="E63" s="87">
        <v>0.30434083543912277</v>
      </c>
      <c r="F63" s="87">
        <v>0.25801175240823604</v>
      </c>
      <c r="G63" s="87">
        <v>0.19645377814588857</v>
      </c>
      <c r="H63" s="87">
        <v>0.18168702763881348</v>
      </c>
      <c r="I63" s="87">
        <v>0.18206952841475582</v>
      </c>
      <c r="J63" s="87">
        <v>0.17253777855534178</v>
      </c>
      <c r="K63" s="87">
        <v>0.16130030687891203</v>
      </c>
      <c r="L63" s="87">
        <v>0.15452791939466889</v>
      </c>
      <c r="M63" s="87">
        <v>0.13481427469209162</v>
      </c>
      <c r="N63" s="87">
        <v>0.11919747634341545</v>
      </c>
      <c r="O63" s="87">
        <v>0.11610322118785139</v>
      </c>
      <c r="P63" s="87">
        <v>8.5092522940585391E-2</v>
      </c>
      <c r="Q63" s="87">
        <v>8.2463201510413087E-2</v>
      </c>
      <c r="R63" s="87">
        <v>7.7349898049308446E-2</v>
      </c>
      <c r="S63" s="87">
        <v>7.3404426213476801E-2</v>
      </c>
      <c r="T63" s="87">
        <v>7.272947583771032E-2</v>
      </c>
      <c r="U63" s="87">
        <v>8.3066986530507453E-2</v>
      </c>
      <c r="V63" s="87">
        <v>8.8123709300552022E-2</v>
      </c>
      <c r="W63" s="87">
        <v>6.4703757917822805E-2</v>
      </c>
    </row>
    <row r="64" spans="1:47" ht="15.6" customHeight="1">
      <c r="A64" s="27" t="s">
        <v>110</v>
      </c>
      <c r="B64" s="87">
        <v>0.50769731967645459</v>
      </c>
      <c r="C64" s="87">
        <v>0.47276351443156739</v>
      </c>
      <c r="D64" s="87">
        <v>0.24518914042427017</v>
      </c>
      <c r="E64" s="87">
        <v>0.30244442128568982</v>
      </c>
      <c r="F64" s="87">
        <v>0.29690338829822721</v>
      </c>
      <c r="G64" s="87">
        <v>0.32125713873007544</v>
      </c>
      <c r="H64" s="87">
        <v>0.26117179822028314</v>
      </c>
      <c r="I64" s="87">
        <v>0.26805069633010797</v>
      </c>
      <c r="J64" s="87">
        <v>0.20707568321940023</v>
      </c>
      <c r="K64" s="87">
        <v>0.19897927248724248</v>
      </c>
      <c r="L64" s="87">
        <v>0.18714712732728989</v>
      </c>
      <c r="M64" s="87">
        <v>0.16768758745852205</v>
      </c>
      <c r="N64" s="87">
        <v>0.17635062281587069</v>
      </c>
      <c r="O64" s="87">
        <v>0.15685678631841532</v>
      </c>
      <c r="P64" s="87">
        <v>0.11340051314026257</v>
      </c>
      <c r="Q64" s="87">
        <v>9.5164859847527927E-2</v>
      </c>
      <c r="R64" s="87">
        <v>8.1479402685035021E-2</v>
      </c>
      <c r="S64" s="87">
        <v>7.4685711370681418E-2</v>
      </c>
      <c r="T64" s="87">
        <v>8.1537192413098175E-2</v>
      </c>
      <c r="U64" s="87">
        <v>9.694498925362062E-2</v>
      </c>
      <c r="V64" s="87">
        <v>0.10659806075116898</v>
      </c>
      <c r="W64" s="87">
        <v>7.9684857130106077E-2</v>
      </c>
    </row>
    <row r="65" spans="1:47" ht="15.6" customHeight="1">
      <c r="A65" s="27" t="s">
        <v>111</v>
      </c>
      <c r="B65" s="87">
        <v>0.50679388138426118</v>
      </c>
      <c r="C65" s="87">
        <v>0.49391448152329215</v>
      </c>
      <c r="D65" s="87">
        <v>0.29430175794967217</v>
      </c>
      <c r="E65" s="87">
        <v>0.358297345937931</v>
      </c>
      <c r="F65" s="87">
        <v>0.31980208321957082</v>
      </c>
      <c r="G65" s="87">
        <v>0.34470167768175669</v>
      </c>
      <c r="H65" s="87">
        <v>0.28230533980768197</v>
      </c>
      <c r="I65" s="87">
        <v>0.24761616326614749</v>
      </c>
      <c r="J65" s="87">
        <v>0.18815399241036457</v>
      </c>
      <c r="K65" s="87">
        <v>0.18656464169428777</v>
      </c>
      <c r="L65" s="87">
        <v>0.18352384701983632</v>
      </c>
      <c r="M65" s="87">
        <v>0.15820401006491017</v>
      </c>
      <c r="N65" s="87">
        <v>0.17455360132922512</v>
      </c>
      <c r="O65" s="87">
        <v>0.15625478250219813</v>
      </c>
      <c r="P65" s="87">
        <v>0.10813424779981515</v>
      </c>
      <c r="Q65" s="87">
        <v>9.6796815422232257E-2</v>
      </c>
      <c r="R65" s="87">
        <v>7.8562666293126068E-2</v>
      </c>
      <c r="S65" s="87">
        <v>7.7508872153419076E-2</v>
      </c>
      <c r="T65" s="87">
        <v>8.1946231779428669E-2</v>
      </c>
      <c r="U65" s="87">
        <v>9.5459891927764745E-2</v>
      </c>
      <c r="V65" s="87">
        <v>0.10290075834995741</v>
      </c>
      <c r="W65" s="87">
        <v>8.5741541673479138E-2</v>
      </c>
    </row>
    <row r="66" spans="1:47" ht="15.6" customHeight="1">
      <c r="A66" s="27" t="s">
        <v>112</v>
      </c>
      <c r="B66" s="87">
        <v>0.50690518295815401</v>
      </c>
      <c r="C66" s="87">
        <v>0.48760555285363644</v>
      </c>
      <c r="D66" s="87">
        <v>0.28921840532404303</v>
      </c>
      <c r="E66" s="87">
        <v>0.29690841516549954</v>
      </c>
      <c r="F66" s="87">
        <v>0.30038891608560248</v>
      </c>
      <c r="G66" s="87">
        <v>0.31360178280296547</v>
      </c>
      <c r="H66" s="87">
        <v>0.26245235114443677</v>
      </c>
      <c r="I66" s="87">
        <v>0.26808277552074428</v>
      </c>
      <c r="J66" s="87">
        <v>0.20188077260906528</v>
      </c>
      <c r="K66" s="87">
        <v>0.19815829898855464</v>
      </c>
      <c r="L66" s="87">
        <v>0.1858864269810121</v>
      </c>
      <c r="M66" s="87">
        <v>0.13605210472976276</v>
      </c>
      <c r="N66" s="87">
        <v>0.14682323946921247</v>
      </c>
      <c r="O66" s="87">
        <v>0.1464733417873392</v>
      </c>
      <c r="P66" s="87">
        <v>0.11369491555095697</v>
      </c>
      <c r="Q66" s="87">
        <v>0.10288277814495191</v>
      </c>
      <c r="R66" s="87">
        <v>8.9437183095437009E-2</v>
      </c>
      <c r="S66" s="87">
        <v>8.7676884827249682E-2</v>
      </c>
      <c r="T66" s="87">
        <v>8.3265904619219719E-2</v>
      </c>
      <c r="U66" s="87">
        <v>9.6218545152780596E-2</v>
      </c>
      <c r="V66" s="87">
        <v>9.6237602834669866E-2</v>
      </c>
      <c r="W66" s="87">
        <v>6.7706915665804404E-2</v>
      </c>
    </row>
    <row r="67" spans="1:47" ht="15.6" customHeight="1">
      <c r="A67" s="27" t="s">
        <v>113</v>
      </c>
      <c r="B67" s="87">
        <v>0.5379030577386732</v>
      </c>
      <c r="C67" s="87">
        <v>0.52810676780241539</v>
      </c>
      <c r="D67" s="87">
        <v>0.30415110240868271</v>
      </c>
      <c r="E67" s="87">
        <v>0.35495330579318246</v>
      </c>
      <c r="F67" s="87">
        <v>0.32614240665827504</v>
      </c>
      <c r="G67" s="87">
        <v>0.30406811670034889</v>
      </c>
      <c r="H67" s="87">
        <v>0.27023212051189083</v>
      </c>
      <c r="I67" s="87">
        <v>0.24612999957983267</v>
      </c>
      <c r="J67" s="87">
        <v>0.18619472785084881</v>
      </c>
      <c r="K67" s="87">
        <v>0.1832965972121032</v>
      </c>
      <c r="L67" s="87">
        <v>0.17999806337895269</v>
      </c>
      <c r="M67" s="87">
        <v>0.15408767401886267</v>
      </c>
      <c r="N67" s="87">
        <v>0.16581920800341712</v>
      </c>
      <c r="O67" s="87">
        <v>0.14185655168571834</v>
      </c>
      <c r="P67" s="87">
        <v>9.4749535639261362E-2</v>
      </c>
      <c r="Q67" s="87">
        <v>7.6387638784491924E-2</v>
      </c>
      <c r="R67" s="87">
        <v>5.9639150796179194E-2</v>
      </c>
      <c r="S67" s="87">
        <v>5.9278269598510583E-2</v>
      </c>
      <c r="T67" s="87">
        <v>6.4782254609029741E-2</v>
      </c>
      <c r="U67" s="87">
        <v>7.5397379051249006E-2</v>
      </c>
      <c r="V67" s="87">
        <v>8.2268689373991455E-2</v>
      </c>
      <c r="W67" s="87">
        <v>5.5533039368251803E-2</v>
      </c>
    </row>
    <row r="68" spans="1:47" ht="15.6" customHeight="1">
      <c r="A68" s="27" t="s">
        <v>114</v>
      </c>
      <c r="B68" s="87">
        <v>0.50157522066020244</v>
      </c>
      <c r="C68" s="87">
        <v>0.49019133646503954</v>
      </c>
      <c r="D68" s="87">
        <v>0.27667465851468498</v>
      </c>
      <c r="E68" s="87">
        <v>0.33546128137375691</v>
      </c>
      <c r="F68" s="87">
        <v>0.29491103561859017</v>
      </c>
      <c r="G68" s="87">
        <v>0.30904403892870669</v>
      </c>
      <c r="H68" s="87">
        <v>0.25153293381848324</v>
      </c>
      <c r="I68" s="87">
        <v>0.2490464486156013</v>
      </c>
      <c r="J68" s="87">
        <v>0.18399121151850512</v>
      </c>
      <c r="K68" s="87">
        <v>0.18054863922272482</v>
      </c>
      <c r="L68" s="87">
        <v>0.17268102498171106</v>
      </c>
      <c r="M68" s="87">
        <v>0.14134337096841168</v>
      </c>
      <c r="N68" s="87">
        <v>0.15259880940297152</v>
      </c>
      <c r="O68" s="87">
        <v>0.15195774845206969</v>
      </c>
      <c r="P68" s="87">
        <v>9.245202302106284E-2</v>
      </c>
      <c r="Q68" s="87">
        <v>8.781033254104853E-2</v>
      </c>
      <c r="R68" s="87">
        <v>7.9460385867555619E-2</v>
      </c>
      <c r="S68" s="87">
        <v>8.0156427302633407E-2</v>
      </c>
      <c r="T68" s="87">
        <v>7.6517695323489607E-2</v>
      </c>
      <c r="U68" s="87">
        <v>8.1888682158748616E-2</v>
      </c>
      <c r="V68" s="87">
        <v>9.0132746006247585E-2</v>
      </c>
      <c r="W68" s="87">
        <v>6.3725530676668043E-2</v>
      </c>
    </row>
    <row r="69" spans="1:47" ht="15.6" customHeight="1">
      <c r="A69" s="27" t="s">
        <v>115</v>
      </c>
      <c r="B69" s="87">
        <v>0.55153160076378749</v>
      </c>
      <c r="C69" s="87">
        <v>0.4970843401712049</v>
      </c>
      <c r="D69" s="87">
        <v>0.28968210911975056</v>
      </c>
      <c r="E69" s="87">
        <v>0.34243149774213533</v>
      </c>
      <c r="F69" s="87">
        <v>0.3286640785950648</v>
      </c>
      <c r="G69" s="87">
        <v>0.32524822212682569</v>
      </c>
      <c r="H69" s="87">
        <v>0.2800384960926075</v>
      </c>
      <c r="I69" s="87">
        <v>0.25058720136350204</v>
      </c>
      <c r="J69" s="87">
        <v>0.23270943221938936</v>
      </c>
      <c r="K69" s="87">
        <v>0.21543219878084865</v>
      </c>
      <c r="L69" s="87">
        <v>0.20665616224954325</v>
      </c>
      <c r="M69" s="87">
        <v>0.15876555061354303</v>
      </c>
      <c r="N69" s="87">
        <v>0.17751102854784742</v>
      </c>
      <c r="O69" s="87">
        <v>0.13784925809144741</v>
      </c>
      <c r="P69" s="87">
        <v>9.1602099803363909E-2</v>
      </c>
      <c r="Q69" s="87">
        <v>8.9175375540656035E-2</v>
      </c>
      <c r="R69" s="87">
        <v>8.3982416379743255E-2</v>
      </c>
      <c r="S69" s="87">
        <v>7.7786109436818393E-2</v>
      </c>
      <c r="T69" s="87">
        <v>9.1725999309557021E-2</v>
      </c>
      <c r="U69" s="87">
        <v>0.10631912004114455</v>
      </c>
      <c r="V69" s="87">
        <v>0.11188982848288212</v>
      </c>
      <c r="W69" s="87">
        <v>9.0424272918190801E-2</v>
      </c>
    </row>
    <row r="70" spans="1:47" ht="15.6" customHeight="1">
      <c r="A70" s="27" t="s">
        <v>116</v>
      </c>
      <c r="B70" s="87">
        <v>0.50597478534409213</v>
      </c>
      <c r="C70" s="87">
        <v>0.50509868021733084</v>
      </c>
      <c r="D70" s="87">
        <v>0.27847107995303183</v>
      </c>
      <c r="E70" s="87">
        <v>0.35303341524641563</v>
      </c>
      <c r="F70" s="87">
        <v>0.34147197623430381</v>
      </c>
      <c r="G70" s="87">
        <v>0.3186200143255985</v>
      </c>
      <c r="H70" s="87">
        <v>0.26562370523552153</v>
      </c>
      <c r="I70" s="87">
        <v>0.24325586900924659</v>
      </c>
      <c r="J70" s="87">
        <v>0.23231103996721911</v>
      </c>
      <c r="K70" s="87">
        <v>0.21677757297431421</v>
      </c>
      <c r="L70" s="87">
        <v>0.20000946007855305</v>
      </c>
      <c r="M70" s="87">
        <v>0.15143842334722799</v>
      </c>
      <c r="N70" s="87">
        <v>0.16454671025787737</v>
      </c>
      <c r="O70" s="87">
        <v>0.15154859043029695</v>
      </c>
      <c r="P70" s="87">
        <v>0.10499780393751013</v>
      </c>
      <c r="Q70" s="87">
        <v>9.3284743436136283E-2</v>
      </c>
      <c r="R70" s="87">
        <v>8.6819198015427687E-2</v>
      </c>
      <c r="S70" s="87">
        <v>8.4216757582782298E-2</v>
      </c>
      <c r="T70" s="87">
        <v>9.9502082082811277E-2</v>
      </c>
      <c r="U70" s="87">
        <v>0.10263183208114281</v>
      </c>
      <c r="V70" s="87">
        <v>0.10344186890535523</v>
      </c>
      <c r="W70" s="87">
        <v>7.5334792718812355E-2</v>
      </c>
    </row>
    <row r="71" spans="1:47" ht="15.6" customHeight="1">
      <c r="A71" s="27" t="s">
        <v>117</v>
      </c>
      <c r="B71" s="87">
        <v>0.49951712369641404</v>
      </c>
      <c r="C71" s="87">
        <v>0.45789349670994978</v>
      </c>
      <c r="D71" s="87">
        <v>0.29198571924563987</v>
      </c>
      <c r="E71" s="87">
        <v>0.30926486526552238</v>
      </c>
      <c r="F71" s="87">
        <v>0.29418950899815349</v>
      </c>
      <c r="G71" s="87">
        <v>0.28601667540306736</v>
      </c>
      <c r="H71" s="87">
        <v>0.21479832126099641</v>
      </c>
      <c r="I71" s="87">
        <v>0.19691818943462708</v>
      </c>
      <c r="J71" s="87">
        <v>0.19301598562314501</v>
      </c>
      <c r="K71" s="87">
        <v>0.17647849036184979</v>
      </c>
      <c r="L71" s="87">
        <v>0.1824900392942885</v>
      </c>
      <c r="M71" s="87">
        <v>0.15061103434882173</v>
      </c>
      <c r="N71" s="87">
        <v>0.1588446849943162</v>
      </c>
      <c r="O71" s="87">
        <v>0.13512862581519783</v>
      </c>
      <c r="P71" s="87">
        <v>0.10630746784460079</v>
      </c>
      <c r="Q71" s="87">
        <v>9.0449977805406784E-2</v>
      </c>
      <c r="R71" s="87">
        <v>9.6413050374102777E-2</v>
      </c>
      <c r="S71" s="87">
        <v>9.6240101561107669E-2</v>
      </c>
      <c r="T71" s="87">
        <v>9.5037235682555468E-2</v>
      </c>
      <c r="U71" s="87">
        <v>0.11042958731752867</v>
      </c>
      <c r="V71" s="87">
        <v>0.11092255664505669</v>
      </c>
      <c r="W71" s="87">
        <v>9.2134126582148479E-2</v>
      </c>
    </row>
    <row r="72" spans="1:47" ht="15.6" customHeight="1">
      <c r="A72" s="27" t="s">
        <v>124</v>
      </c>
      <c r="B72" s="87">
        <v>0.5641928524840879</v>
      </c>
      <c r="C72" s="87">
        <v>0.54784668219342314</v>
      </c>
      <c r="D72" s="87">
        <v>0.39620540326664483</v>
      </c>
      <c r="E72" s="87">
        <v>0.4352706789612153</v>
      </c>
      <c r="F72" s="87">
        <v>0.45784804280309027</v>
      </c>
      <c r="G72" s="87">
        <v>0.45273830024847528</v>
      </c>
      <c r="H72" s="87">
        <v>0.4140040044769554</v>
      </c>
      <c r="I72" s="87">
        <v>0.38115122466296703</v>
      </c>
      <c r="J72" s="87">
        <v>0.35556911958530268</v>
      </c>
      <c r="K72" s="87">
        <v>0.37118785773737029</v>
      </c>
      <c r="L72" s="87">
        <v>0.36195949975920888</v>
      </c>
      <c r="M72" s="87">
        <v>0.41169473837558856</v>
      </c>
      <c r="N72" s="87">
        <v>0.4549118033915211</v>
      </c>
      <c r="O72" s="87">
        <v>0.47952872427083737</v>
      </c>
      <c r="P72" s="87">
        <v>0.50826429171420029</v>
      </c>
      <c r="Q72" s="87">
        <v>0.53872367896683748</v>
      </c>
      <c r="R72" s="87">
        <v>0.55868817781116253</v>
      </c>
      <c r="S72" s="87">
        <v>0.61454904972050572</v>
      </c>
      <c r="T72" s="87">
        <v>0.6864674060152508</v>
      </c>
      <c r="U72" s="87">
        <v>0.74320898082556297</v>
      </c>
      <c r="V72" s="87">
        <v>0.79636243712176891</v>
      </c>
      <c r="W72" s="87">
        <v>0.70264708780298146</v>
      </c>
    </row>
    <row r="73" spans="1:47" ht="15.6" customHeight="1">
      <c r="A73" s="27" t="s">
        <v>119</v>
      </c>
      <c r="B73" s="87">
        <v>0.50434518413699048</v>
      </c>
      <c r="C73" s="87">
        <v>0.41859642126164004</v>
      </c>
      <c r="D73" s="87">
        <v>0.22725099581117275</v>
      </c>
      <c r="E73" s="87">
        <v>0.22176584590398637</v>
      </c>
      <c r="F73" s="87">
        <v>0.20611417014778197</v>
      </c>
      <c r="G73" s="87">
        <v>0.24598444692088686</v>
      </c>
      <c r="H73" s="87">
        <v>0.2203457414609224</v>
      </c>
      <c r="I73" s="87">
        <v>0.22395952773606057</v>
      </c>
      <c r="J73" s="87">
        <v>0.19703204507547431</v>
      </c>
      <c r="K73" s="87">
        <v>0.19784933490307466</v>
      </c>
      <c r="L73" s="87">
        <v>0.19645698776556739</v>
      </c>
      <c r="M73" s="87">
        <v>0.18517880788530036</v>
      </c>
      <c r="N73" s="87">
        <v>0.11020779588061362</v>
      </c>
      <c r="O73" s="87">
        <v>0.1237679151922008</v>
      </c>
      <c r="P73" s="87">
        <v>9.0279221737130544E-2</v>
      </c>
      <c r="Q73" s="87">
        <v>8.3476816419177688E-2</v>
      </c>
      <c r="R73" s="87">
        <v>7.9433589747312947E-2</v>
      </c>
      <c r="S73" s="87">
        <v>7.5995494820417842E-2</v>
      </c>
      <c r="T73" s="87">
        <v>8.4530117810480768E-2</v>
      </c>
      <c r="U73" s="87">
        <v>9.7805105869092052E-2</v>
      </c>
      <c r="V73" s="87">
        <v>8.4111597759183962E-2</v>
      </c>
      <c r="W73" s="87">
        <v>6.4377741067692174E-2</v>
      </c>
      <c r="Y73" s="94"/>
      <c r="Z73"/>
      <c r="AA73"/>
      <c r="AB73"/>
      <c r="AC73"/>
      <c r="AD73"/>
      <c r="AE73"/>
      <c r="AF73"/>
      <c r="AG73"/>
      <c r="AH73"/>
      <c r="AI73"/>
      <c r="AJ73"/>
      <c r="AK73"/>
      <c r="AL73"/>
      <c r="AM73"/>
      <c r="AN73"/>
      <c r="AO73"/>
      <c r="AP73"/>
      <c r="AQ73"/>
      <c r="AR73"/>
      <c r="AS73"/>
      <c r="AT73"/>
      <c r="AU73"/>
    </row>
    <row r="76" spans="1:47" ht="18">
      <c r="A76" s="89" t="s">
        <v>127</v>
      </c>
      <c r="B76" s="90"/>
      <c r="C76" s="91"/>
      <c r="D76" s="91"/>
      <c r="E76" s="91"/>
      <c r="F76" s="91"/>
      <c r="G76" s="90"/>
      <c r="H76" s="91"/>
      <c r="I76" s="91"/>
      <c r="J76" s="91"/>
      <c r="K76" s="91"/>
      <c r="L76" s="91"/>
      <c r="M76" s="91"/>
      <c r="N76" s="91"/>
      <c r="O76" s="91"/>
      <c r="P76" s="91"/>
      <c r="Q76" s="91"/>
      <c r="R76" s="91"/>
      <c r="S76" s="91"/>
      <c r="T76" s="91"/>
      <c r="U76" s="91"/>
      <c r="V76" s="91"/>
      <c r="W76" s="92"/>
      <c r="X76" s="21"/>
      <c r="Y76" s="21"/>
      <c r="Z76" s="21"/>
    </row>
    <row r="77" spans="1:47" s="5" customFormat="1" ht="17.45" customHeight="1">
      <c r="A77" s="26" t="s">
        <v>123</v>
      </c>
      <c r="B77" s="93">
        <v>2024</v>
      </c>
      <c r="C77" s="93">
        <v>2025</v>
      </c>
      <c r="D77" s="93">
        <v>2026</v>
      </c>
      <c r="E77" s="93">
        <v>2027</v>
      </c>
      <c r="F77" s="93">
        <v>2028</v>
      </c>
      <c r="G77" s="93">
        <v>2029</v>
      </c>
      <c r="H77" s="93">
        <v>2030</v>
      </c>
      <c r="I77" s="93">
        <v>2031</v>
      </c>
      <c r="J77" s="93">
        <v>2032</v>
      </c>
      <c r="K77" s="93">
        <v>2033</v>
      </c>
      <c r="L77" s="93">
        <v>2034</v>
      </c>
      <c r="M77" s="93">
        <v>2035</v>
      </c>
      <c r="N77" s="93">
        <v>2036</v>
      </c>
      <c r="O77" s="93">
        <v>2037</v>
      </c>
      <c r="P77" s="93">
        <v>2038</v>
      </c>
      <c r="Q77" s="93">
        <v>2039</v>
      </c>
      <c r="R77" s="93">
        <v>2040</v>
      </c>
      <c r="S77" s="93">
        <v>2041</v>
      </c>
      <c r="T77" s="93">
        <v>2042</v>
      </c>
      <c r="U77" s="93">
        <v>2043</v>
      </c>
      <c r="V77" s="93">
        <v>2044</v>
      </c>
      <c r="W77" s="93">
        <v>2045</v>
      </c>
    </row>
    <row r="78" spans="1:47" ht="16.149999999999999" customHeight="1">
      <c r="A78" s="27" t="s">
        <v>100</v>
      </c>
      <c r="B78" s="87" t="s">
        <v>128</v>
      </c>
      <c r="C78" s="87" t="s">
        <v>128</v>
      </c>
      <c r="D78" s="87" t="s">
        <v>128</v>
      </c>
      <c r="E78" s="87" t="s">
        <v>128</v>
      </c>
      <c r="F78" s="87" t="s">
        <v>128</v>
      </c>
      <c r="G78" s="87" t="s">
        <v>128</v>
      </c>
      <c r="H78" s="87" t="s">
        <v>128</v>
      </c>
      <c r="I78" s="87">
        <v>0.22870661634571007</v>
      </c>
      <c r="J78" s="87" t="s">
        <v>128</v>
      </c>
      <c r="K78" s="87" t="s">
        <v>128</v>
      </c>
      <c r="L78" s="87" t="s">
        <v>128</v>
      </c>
      <c r="M78" s="87" t="s">
        <v>128</v>
      </c>
      <c r="N78" s="87" t="s">
        <v>128</v>
      </c>
      <c r="O78" s="87" t="s">
        <v>128</v>
      </c>
      <c r="P78" s="87" t="s">
        <v>128</v>
      </c>
      <c r="Q78" s="87" t="s">
        <v>128</v>
      </c>
      <c r="R78" s="87" t="s">
        <v>128</v>
      </c>
      <c r="S78" s="87" t="s">
        <v>128</v>
      </c>
      <c r="T78" s="87" t="s">
        <v>128</v>
      </c>
      <c r="U78" s="87" t="s">
        <v>128</v>
      </c>
      <c r="V78" s="87" t="s">
        <v>128</v>
      </c>
      <c r="W78" s="87" t="s">
        <v>128</v>
      </c>
      <c r="X78"/>
      <c r="Y78"/>
      <c r="Z78"/>
      <c r="AA78"/>
    </row>
    <row r="79" spans="1:47" ht="16.149999999999999" customHeight="1">
      <c r="A79" s="27" t="s">
        <v>101</v>
      </c>
      <c r="B79" s="87" t="s">
        <v>128</v>
      </c>
      <c r="C79" s="87" t="s">
        <v>128</v>
      </c>
      <c r="D79" s="87" t="s">
        <v>128</v>
      </c>
      <c r="E79" s="87" t="s">
        <v>128</v>
      </c>
      <c r="F79" s="87" t="s">
        <v>128</v>
      </c>
      <c r="G79" s="87" t="s">
        <v>128</v>
      </c>
      <c r="H79" s="87">
        <v>1.8132866420586964</v>
      </c>
      <c r="I79" s="87">
        <v>0.35431672339107262</v>
      </c>
      <c r="J79" s="87" t="s">
        <v>128</v>
      </c>
      <c r="K79" s="87" t="s">
        <v>128</v>
      </c>
      <c r="L79" s="87" t="s">
        <v>128</v>
      </c>
      <c r="M79" s="87" t="s">
        <v>128</v>
      </c>
      <c r="N79" s="87" t="s">
        <v>128</v>
      </c>
      <c r="O79" s="87" t="s">
        <v>128</v>
      </c>
      <c r="P79" s="87" t="s">
        <v>128</v>
      </c>
      <c r="Q79" s="87" t="s">
        <v>128</v>
      </c>
      <c r="R79" s="87" t="s">
        <v>128</v>
      </c>
      <c r="S79" s="87" t="s">
        <v>128</v>
      </c>
      <c r="T79" s="87" t="s">
        <v>128</v>
      </c>
      <c r="U79" s="87" t="s">
        <v>128</v>
      </c>
      <c r="V79" s="87" t="s">
        <v>128</v>
      </c>
      <c r="W79" s="87" t="s">
        <v>128</v>
      </c>
      <c r="X79"/>
      <c r="Y79"/>
      <c r="Z79"/>
      <c r="AA79"/>
    </row>
    <row r="80" spans="1:47" ht="16.149999999999999" customHeight="1">
      <c r="A80" s="27" t="s">
        <v>102</v>
      </c>
      <c r="B80" s="87" t="s">
        <v>128</v>
      </c>
      <c r="C80" s="87" t="s">
        <v>128</v>
      </c>
      <c r="D80" s="87" t="s">
        <v>128</v>
      </c>
      <c r="E80" s="87" t="s">
        <v>128</v>
      </c>
      <c r="F80" s="87" t="s">
        <v>128</v>
      </c>
      <c r="G80" s="87" t="s">
        <v>128</v>
      </c>
      <c r="H80" s="87">
        <v>2.7937998230200387</v>
      </c>
      <c r="I80" s="87" t="s">
        <v>128</v>
      </c>
      <c r="J80" s="87" t="s">
        <v>128</v>
      </c>
      <c r="K80" s="87" t="s">
        <v>128</v>
      </c>
      <c r="L80" s="87" t="s">
        <v>128</v>
      </c>
      <c r="M80" s="87" t="s">
        <v>128</v>
      </c>
      <c r="N80" s="87" t="s">
        <v>128</v>
      </c>
      <c r="O80" s="87" t="s">
        <v>128</v>
      </c>
      <c r="P80" s="87" t="s">
        <v>128</v>
      </c>
      <c r="Q80" s="87" t="s">
        <v>128</v>
      </c>
      <c r="R80" s="87" t="s">
        <v>128</v>
      </c>
      <c r="S80" s="87" t="s">
        <v>128</v>
      </c>
      <c r="T80" s="87" t="s">
        <v>128</v>
      </c>
      <c r="U80" s="87" t="s">
        <v>128</v>
      </c>
      <c r="V80" s="87" t="s">
        <v>128</v>
      </c>
      <c r="W80" s="87" t="s">
        <v>128</v>
      </c>
      <c r="X80"/>
      <c r="Y80"/>
      <c r="Z80"/>
      <c r="AA80"/>
    </row>
    <row r="81" spans="1:47" ht="16.149999999999999" customHeight="1">
      <c r="A81" s="27" t="s">
        <v>103</v>
      </c>
      <c r="B81" s="87" t="s">
        <v>128</v>
      </c>
      <c r="C81" s="87" t="s">
        <v>128</v>
      </c>
      <c r="D81" s="87" t="s">
        <v>128</v>
      </c>
      <c r="E81" s="87" t="s">
        <v>128</v>
      </c>
      <c r="F81" s="87" t="s">
        <v>128</v>
      </c>
      <c r="G81" s="87" t="s">
        <v>128</v>
      </c>
      <c r="H81" s="87">
        <v>6.2427099616460628</v>
      </c>
      <c r="I81" s="87">
        <v>1.2700011959652564</v>
      </c>
      <c r="J81" s="87" t="s">
        <v>128</v>
      </c>
      <c r="K81" s="87" t="s">
        <v>128</v>
      </c>
      <c r="L81" s="87" t="s">
        <v>128</v>
      </c>
      <c r="M81" s="87" t="s">
        <v>128</v>
      </c>
      <c r="N81" s="87" t="s">
        <v>128</v>
      </c>
      <c r="O81" s="87" t="s">
        <v>128</v>
      </c>
      <c r="P81" s="87" t="s">
        <v>128</v>
      </c>
      <c r="Q81" s="87" t="s">
        <v>128</v>
      </c>
      <c r="R81" s="87" t="s">
        <v>128</v>
      </c>
      <c r="S81" s="87" t="s">
        <v>128</v>
      </c>
      <c r="T81" s="87" t="s">
        <v>128</v>
      </c>
      <c r="U81" s="87" t="s">
        <v>128</v>
      </c>
      <c r="V81" s="87" t="s">
        <v>128</v>
      </c>
      <c r="W81" s="87" t="s">
        <v>128</v>
      </c>
      <c r="X81"/>
      <c r="Y81"/>
      <c r="Z81"/>
      <c r="AA81"/>
    </row>
    <row r="82" spans="1:47" ht="16.149999999999999" customHeight="1">
      <c r="A82" s="27" t="s">
        <v>104</v>
      </c>
      <c r="B82" s="87" t="s">
        <v>128</v>
      </c>
      <c r="C82" s="87" t="s">
        <v>128</v>
      </c>
      <c r="D82" s="87" t="s">
        <v>128</v>
      </c>
      <c r="E82" s="87" t="s">
        <v>128</v>
      </c>
      <c r="F82" s="87" t="s">
        <v>128</v>
      </c>
      <c r="G82" s="87" t="s">
        <v>128</v>
      </c>
      <c r="H82" s="87">
        <v>6.634886894642257</v>
      </c>
      <c r="I82" s="87">
        <v>3.7537468197248676</v>
      </c>
      <c r="J82" s="87">
        <v>0.12883020874337286</v>
      </c>
      <c r="K82" s="87">
        <v>0.48224918738241446</v>
      </c>
      <c r="L82" s="87">
        <v>0.95562827912505233</v>
      </c>
      <c r="M82" s="87" t="s">
        <v>128</v>
      </c>
      <c r="N82" s="87" t="s">
        <v>128</v>
      </c>
      <c r="O82" s="87" t="s">
        <v>128</v>
      </c>
      <c r="P82" s="87" t="s">
        <v>128</v>
      </c>
      <c r="Q82" s="87" t="s">
        <v>128</v>
      </c>
      <c r="R82" s="87" t="s">
        <v>128</v>
      </c>
      <c r="S82" s="87" t="s">
        <v>128</v>
      </c>
      <c r="T82" s="87" t="s">
        <v>128</v>
      </c>
      <c r="U82" s="87" t="s">
        <v>128</v>
      </c>
      <c r="V82" s="87" t="s">
        <v>128</v>
      </c>
      <c r="W82" s="87" t="s">
        <v>128</v>
      </c>
      <c r="X82"/>
      <c r="Y82"/>
      <c r="Z82"/>
      <c r="AA82"/>
    </row>
    <row r="83" spans="1:47" ht="16.149999999999999" customHeight="1">
      <c r="A83" s="27" t="s">
        <v>105</v>
      </c>
      <c r="B83" s="87" t="s">
        <v>128</v>
      </c>
      <c r="C83" s="87" t="s">
        <v>128</v>
      </c>
      <c r="D83" s="87" t="s">
        <v>128</v>
      </c>
      <c r="E83" s="87" t="s">
        <v>128</v>
      </c>
      <c r="F83" s="87" t="s">
        <v>128</v>
      </c>
      <c r="G83" s="87" t="s">
        <v>128</v>
      </c>
      <c r="H83" s="87">
        <v>2.4361652145028696</v>
      </c>
      <c r="I83" s="87">
        <v>1.4396753042342667</v>
      </c>
      <c r="J83" s="87">
        <v>2.0090088241821209</v>
      </c>
      <c r="K83" s="87" t="s">
        <v>128</v>
      </c>
      <c r="L83" s="87" t="s">
        <v>128</v>
      </c>
      <c r="M83" s="87" t="s">
        <v>128</v>
      </c>
      <c r="N83" s="87" t="s">
        <v>128</v>
      </c>
      <c r="O83" s="87" t="s">
        <v>128</v>
      </c>
      <c r="P83" s="87" t="s">
        <v>128</v>
      </c>
      <c r="Q83" s="87" t="s">
        <v>128</v>
      </c>
      <c r="R83" s="87" t="s">
        <v>128</v>
      </c>
      <c r="S83" s="87" t="s">
        <v>128</v>
      </c>
      <c r="T83" s="87" t="s">
        <v>128</v>
      </c>
      <c r="U83" s="87" t="s">
        <v>128</v>
      </c>
      <c r="V83" s="87" t="s">
        <v>128</v>
      </c>
      <c r="W83" s="87" t="s">
        <v>128</v>
      </c>
      <c r="X83"/>
      <c r="Y83"/>
      <c r="Z83"/>
      <c r="AA83"/>
    </row>
    <row r="84" spans="1:47" ht="16.149999999999999" customHeight="1">
      <c r="A84" s="27" t="s">
        <v>106</v>
      </c>
      <c r="B84" s="87" t="s">
        <v>128</v>
      </c>
      <c r="C84" s="87" t="s">
        <v>128</v>
      </c>
      <c r="D84" s="87" t="s">
        <v>128</v>
      </c>
      <c r="E84" s="87" t="s">
        <v>128</v>
      </c>
      <c r="F84" s="87" t="s">
        <v>128</v>
      </c>
      <c r="G84" s="87" t="s">
        <v>128</v>
      </c>
      <c r="H84" s="87">
        <v>2.8217671740420864</v>
      </c>
      <c r="I84" s="87" t="s">
        <v>128</v>
      </c>
      <c r="J84" s="87" t="s">
        <v>128</v>
      </c>
      <c r="K84" s="87" t="s">
        <v>128</v>
      </c>
      <c r="L84" s="87" t="s">
        <v>128</v>
      </c>
      <c r="M84" s="87" t="s">
        <v>128</v>
      </c>
      <c r="N84" s="87" t="s">
        <v>128</v>
      </c>
      <c r="O84" s="87" t="s">
        <v>128</v>
      </c>
      <c r="P84" s="87" t="s">
        <v>128</v>
      </c>
      <c r="Q84" s="87" t="s">
        <v>128</v>
      </c>
      <c r="R84" s="87" t="s">
        <v>128</v>
      </c>
      <c r="S84" s="87" t="s">
        <v>128</v>
      </c>
      <c r="T84" s="87" t="s">
        <v>128</v>
      </c>
      <c r="U84" s="87" t="s">
        <v>128</v>
      </c>
      <c r="V84" s="87" t="s">
        <v>128</v>
      </c>
      <c r="W84" s="87" t="s">
        <v>128</v>
      </c>
      <c r="X84"/>
      <c r="Y84"/>
      <c r="Z84"/>
      <c r="AA84"/>
    </row>
    <row r="85" spans="1:47" ht="16.149999999999999" customHeight="1">
      <c r="A85" s="27" t="s">
        <v>107</v>
      </c>
      <c r="B85" s="87" t="s">
        <v>128</v>
      </c>
      <c r="C85" s="87" t="s">
        <v>128</v>
      </c>
      <c r="D85" s="87" t="s">
        <v>128</v>
      </c>
      <c r="E85" s="87" t="s">
        <v>128</v>
      </c>
      <c r="F85" s="87" t="s">
        <v>128</v>
      </c>
      <c r="G85" s="87" t="s">
        <v>128</v>
      </c>
      <c r="H85" s="87">
        <v>2.6512859124447208</v>
      </c>
      <c r="I85" s="87" t="s">
        <v>128</v>
      </c>
      <c r="J85" s="87" t="s">
        <v>128</v>
      </c>
      <c r="K85" s="87" t="s">
        <v>128</v>
      </c>
      <c r="L85" s="87" t="s">
        <v>128</v>
      </c>
      <c r="M85" s="87" t="s">
        <v>128</v>
      </c>
      <c r="N85" s="87" t="s">
        <v>128</v>
      </c>
      <c r="O85" s="87" t="s">
        <v>128</v>
      </c>
      <c r="P85" s="87" t="s">
        <v>128</v>
      </c>
      <c r="Q85" s="87" t="s">
        <v>128</v>
      </c>
      <c r="R85" s="87" t="s">
        <v>128</v>
      </c>
      <c r="S85" s="87" t="s">
        <v>128</v>
      </c>
      <c r="T85" s="87" t="s">
        <v>128</v>
      </c>
      <c r="U85" s="87" t="s">
        <v>128</v>
      </c>
      <c r="V85" s="87" t="s">
        <v>128</v>
      </c>
      <c r="W85" s="87" t="s">
        <v>128</v>
      </c>
      <c r="X85"/>
      <c r="Y85"/>
      <c r="Z85"/>
      <c r="AA85"/>
    </row>
    <row r="86" spans="1:47" ht="16.149999999999999" customHeight="1">
      <c r="A86" s="27" t="s">
        <v>108</v>
      </c>
      <c r="B86" s="87" t="s">
        <v>128</v>
      </c>
      <c r="C86" s="87" t="s">
        <v>128</v>
      </c>
      <c r="D86" s="87" t="s">
        <v>128</v>
      </c>
      <c r="E86" s="87" t="s">
        <v>128</v>
      </c>
      <c r="F86" s="87" t="s">
        <v>128</v>
      </c>
      <c r="G86" s="87" t="s">
        <v>128</v>
      </c>
      <c r="H86" s="87">
        <v>1.354473731358663</v>
      </c>
      <c r="I86" s="87" t="s">
        <v>128</v>
      </c>
      <c r="J86" s="87" t="s">
        <v>128</v>
      </c>
      <c r="K86" s="87" t="s">
        <v>128</v>
      </c>
      <c r="L86" s="87" t="s">
        <v>128</v>
      </c>
      <c r="M86" s="87" t="s">
        <v>128</v>
      </c>
      <c r="N86" s="87" t="s">
        <v>128</v>
      </c>
      <c r="O86" s="87" t="s">
        <v>128</v>
      </c>
      <c r="P86" s="87" t="s">
        <v>128</v>
      </c>
      <c r="Q86" s="87" t="s">
        <v>128</v>
      </c>
      <c r="R86" s="87" t="s">
        <v>128</v>
      </c>
      <c r="S86" s="87" t="s">
        <v>128</v>
      </c>
      <c r="T86" s="87" t="s">
        <v>128</v>
      </c>
      <c r="U86" s="87" t="s">
        <v>128</v>
      </c>
      <c r="V86" s="87" t="s">
        <v>128</v>
      </c>
      <c r="W86" s="87" t="s">
        <v>128</v>
      </c>
      <c r="X86"/>
      <c r="Y86"/>
      <c r="Z86"/>
      <c r="AA86"/>
    </row>
    <row r="87" spans="1:47" ht="16.149999999999999" customHeight="1">
      <c r="A87" s="27" t="s">
        <v>109</v>
      </c>
      <c r="B87" s="87" t="s">
        <v>128</v>
      </c>
      <c r="C87" s="87" t="s">
        <v>128</v>
      </c>
      <c r="D87" s="87" t="s">
        <v>128</v>
      </c>
      <c r="E87" s="87" t="s">
        <v>128</v>
      </c>
      <c r="F87" s="87" t="s">
        <v>128</v>
      </c>
      <c r="G87" s="87" t="s">
        <v>128</v>
      </c>
      <c r="H87" s="87" t="s">
        <v>128</v>
      </c>
      <c r="I87" s="87" t="s">
        <v>128</v>
      </c>
      <c r="J87" s="87" t="s">
        <v>128</v>
      </c>
      <c r="K87" s="87" t="s">
        <v>128</v>
      </c>
      <c r="L87" s="87" t="s">
        <v>128</v>
      </c>
      <c r="M87" s="87" t="s">
        <v>128</v>
      </c>
      <c r="N87" s="87" t="s">
        <v>128</v>
      </c>
      <c r="O87" s="87" t="s">
        <v>128</v>
      </c>
      <c r="P87" s="87" t="s">
        <v>128</v>
      </c>
      <c r="Q87" s="87" t="s">
        <v>128</v>
      </c>
      <c r="R87" s="87" t="s">
        <v>128</v>
      </c>
      <c r="S87" s="87" t="s">
        <v>128</v>
      </c>
      <c r="T87" s="87" t="s">
        <v>128</v>
      </c>
      <c r="U87" s="87" t="s">
        <v>128</v>
      </c>
      <c r="V87" s="87" t="s">
        <v>128</v>
      </c>
      <c r="W87" s="87" t="s">
        <v>128</v>
      </c>
      <c r="X87"/>
      <c r="Y87"/>
      <c r="Z87"/>
      <c r="AA87"/>
    </row>
    <row r="88" spans="1:47" ht="16.149999999999999" customHeight="1">
      <c r="A88" s="27" t="s">
        <v>110</v>
      </c>
      <c r="B88" s="87" t="s">
        <v>128</v>
      </c>
      <c r="C88" s="87" t="s">
        <v>128</v>
      </c>
      <c r="D88" s="87" t="s">
        <v>128</v>
      </c>
      <c r="E88" s="87" t="s">
        <v>128</v>
      </c>
      <c r="F88" s="87" t="s">
        <v>128</v>
      </c>
      <c r="G88" s="87" t="s">
        <v>128</v>
      </c>
      <c r="H88" s="87">
        <v>1.9414575843644155</v>
      </c>
      <c r="I88" s="87">
        <v>2.4515895631611224</v>
      </c>
      <c r="J88" s="87" t="s">
        <v>128</v>
      </c>
      <c r="K88" s="87" t="s">
        <v>128</v>
      </c>
      <c r="L88" s="87" t="s">
        <v>128</v>
      </c>
      <c r="M88" s="87" t="s">
        <v>128</v>
      </c>
      <c r="N88" s="87" t="s">
        <v>128</v>
      </c>
      <c r="O88" s="87" t="s">
        <v>128</v>
      </c>
      <c r="P88" s="87" t="s">
        <v>128</v>
      </c>
      <c r="Q88" s="87" t="s">
        <v>128</v>
      </c>
      <c r="R88" s="87" t="s">
        <v>128</v>
      </c>
      <c r="S88" s="87" t="s">
        <v>128</v>
      </c>
      <c r="T88" s="87" t="s">
        <v>128</v>
      </c>
      <c r="U88" s="87" t="s">
        <v>128</v>
      </c>
      <c r="V88" s="87" t="s">
        <v>128</v>
      </c>
      <c r="W88" s="87" t="s">
        <v>128</v>
      </c>
      <c r="X88"/>
      <c r="Y88"/>
      <c r="Z88"/>
      <c r="AA88"/>
    </row>
    <row r="89" spans="1:47" ht="16.149999999999999" customHeight="1">
      <c r="A89" s="27" t="s">
        <v>111</v>
      </c>
      <c r="B89" s="87" t="s">
        <v>128</v>
      </c>
      <c r="C89" s="87" t="s">
        <v>128</v>
      </c>
      <c r="D89" s="87" t="s">
        <v>128</v>
      </c>
      <c r="E89" s="87" t="s">
        <v>128</v>
      </c>
      <c r="F89" s="87" t="s">
        <v>128</v>
      </c>
      <c r="G89" s="87" t="s">
        <v>128</v>
      </c>
      <c r="H89" s="87">
        <v>6.3461372407287255</v>
      </c>
      <c r="I89" s="87">
        <v>0.37654862076707701</v>
      </c>
      <c r="J89" s="87" t="s">
        <v>128</v>
      </c>
      <c r="K89" s="87" t="s">
        <v>128</v>
      </c>
      <c r="L89" s="87" t="s">
        <v>128</v>
      </c>
      <c r="M89" s="87" t="s">
        <v>128</v>
      </c>
      <c r="N89" s="87" t="s">
        <v>128</v>
      </c>
      <c r="O89" s="87" t="s">
        <v>128</v>
      </c>
      <c r="P89" s="87" t="s">
        <v>128</v>
      </c>
      <c r="Q89" s="87" t="s">
        <v>128</v>
      </c>
      <c r="R89" s="87" t="s">
        <v>128</v>
      </c>
      <c r="S89" s="87" t="s">
        <v>128</v>
      </c>
      <c r="T89" s="87" t="s">
        <v>128</v>
      </c>
      <c r="U89" s="87" t="s">
        <v>128</v>
      </c>
      <c r="V89" s="87" t="s">
        <v>128</v>
      </c>
      <c r="W89" s="87" t="s">
        <v>128</v>
      </c>
      <c r="X89"/>
      <c r="Y89"/>
      <c r="Z89"/>
      <c r="AA89"/>
    </row>
    <row r="90" spans="1:47" ht="16.149999999999999" customHeight="1">
      <c r="A90" s="27" t="s">
        <v>112</v>
      </c>
      <c r="B90" s="87" t="s">
        <v>128</v>
      </c>
      <c r="C90" s="87" t="s">
        <v>128</v>
      </c>
      <c r="D90" s="87" t="s">
        <v>128</v>
      </c>
      <c r="E90" s="87" t="s">
        <v>128</v>
      </c>
      <c r="F90" s="87" t="s">
        <v>128</v>
      </c>
      <c r="G90" s="87" t="s">
        <v>128</v>
      </c>
      <c r="H90" s="87">
        <v>2.3980298702601521</v>
      </c>
      <c r="I90" s="87">
        <v>2.7150250932157505</v>
      </c>
      <c r="J90" s="87" t="s">
        <v>128</v>
      </c>
      <c r="K90" s="87" t="s">
        <v>128</v>
      </c>
      <c r="L90" s="87" t="s">
        <v>128</v>
      </c>
      <c r="M90" s="87" t="s">
        <v>128</v>
      </c>
      <c r="N90" s="87" t="s">
        <v>128</v>
      </c>
      <c r="O90" s="87" t="s">
        <v>128</v>
      </c>
      <c r="P90" s="87" t="s">
        <v>128</v>
      </c>
      <c r="Q90" s="87" t="s">
        <v>128</v>
      </c>
      <c r="R90" s="87" t="s">
        <v>128</v>
      </c>
      <c r="S90" s="87" t="s">
        <v>128</v>
      </c>
      <c r="T90" s="87" t="s">
        <v>128</v>
      </c>
      <c r="U90" s="87" t="s">
        <v>128</v>
      </c>
      <c r="V90" s="87" t="s">
        <v>128</v>
      </c>
      <c r="W90" s="87" t="s">
        <v>128</v>
      </c>
      <c r="X90"/>
      <c r="Y90"/>
      <c r="Z90"/>
      <c r="AA90"/>
    </row>
    <row r="91" spans="1:47" ht="16.149999999999999" customHeight="1">
      <c r="A91" s="27" t="s">
        <v>113</v>
      </c>
      <c r="B91" s="87" t="s">
        <v>128</v>
      </c>
      <c r="C91" s="87" t="s">
        <v>128</v>
      </c>
      <c r="D91" s="87" t="s">
        <v>128</v>
      </c>
      <c r="E91" s="87" t="s">
        <v>128</v>
      </c>
      <c r="F91" s="87" t="s">
        <v>128</v>
      </c>
      <c r="G91" s="87" t="s">
        <v>128</v>
      </c>
      <c r="H91" s="87">
        <v>4.2575285358550934</v>
      </c>
      <c r="I91" s="87" t="s">
        <v>128</v>
      </c>
      <c r="J91" s="87" t="s">
        <v>128</v>
      </c>
      <c r="K91" s="87" t="s">
        <v>128</v>
      </c>
      <c r="L91" s="87" t="s">
        <v>128</v>
      </c>
      <c r="M91" s="87" t="s">
        <v>128</v>
      </c>
      <c r="N91" s="87" t="s">
        <v>128</v>
      </c>
      <c r="O91" s="87" t="s">
        <v>128</v>
      </c>
      <c r="P91" s="87" t="s">
        <v>128</v>
      </c>
      <c r="Q91" s="87" t="s">
        <v>128</v>
      </c>
      <c r="R91" s="87" t="s">
        <v>128</v>
      </c>
      <c r="S91" s="87" t="s">
        <v>128</v>
      </c>
      <c r="T91" s="87" t="s">
        <v>128</v>
      </c>
      <c r="U91" s="87" t="s">
        <v>128</v>
      </c>
      <c r="V91" s="87" t="s">
        <v>128</v>
      </c>
      <c r="W91" s="87" t="s">
        <v>128</v>
      </c>
      <c r="X91"/>
      <c r="Y91"/>
      <c r="Z91"/>
      <c r="AA91"/>
    </row>
    <row r="92" spans="1:47" ht="16.149999999999999" customHeight="1">
      <c r="A92" s="27" t="s">
        <v>114</v>
      </c>
      <c r="B92" s="87" t="s">
        <v>128</v>
      </c>
      <c r="C92" s="87" t="s">
        <v>128</v>
      </c>
      <c r="D92" s="87" t="s">
        <v>128</v>
      </c>
      <c r="E92" s="87" t="s">
        <v>128</v>
      </c>
      <c r="F92" s="87" t="s">
        <v>128</v>
      </c>
      <c r="G92" s="87" t="s">
        <v>128</v>
      </c>
      <c r="H92" s="87">
        <v>1.0245525307211512</v>
      </c>
      <c r="I92" s="87">
        <v>0.21862827009557109</v>
      </c>
      <c r="J92" s="87" t="s">
        <v>128</v>
      </c>
      <c r="K92" s="87" t="s">
        <v>128</v>
      </c>
      <c r="L92" s="87" t="s">
        <v>128</v>
      </c>
      <c r="M92" s="87" t="s">
        <v>128</v>
      </c>
      <c r="N92" s="87" t="s">
        <v>128</v>
      </c>
      <c r="O92" s="87" t="s">
        <v>128</v>
      </c>
      <c r="P92" s="87" t="s">
        <v>128</v>
      </c>
      <c r="Q92" s="87" t="s">
        <v>128</v>
      </c>
      <c r="R92" s="87" t="s">
        <v>128</v>
      </c>
      <c r="S92" s="87" t="s">
        <v>128</v>
      </c>
      <c r="T92" s="87" t="s">
        <v>128</v>
      </c>
      <c r="U92" s="87" t="s">
        <v>128</v>
      </c>
      <c r="V92" s="87" t="s">
        <v>128</v>
      </c>
      <c r="W92" s="87" t="s">
        <v>128</v>
      </c>
      <c r="X92"/>
      <c r="Y92"/>
      <c r="Z92"/>
      <c r="AA92"/>
    </row>
    <row r="93" spans="1:47" ht="16.149999999999999" customHeight="1">
      <c r="A93" s="27" t="s">
        <v>115</v>
      </c>
      <c r="B93" s="87" t="s">
        <v>128</v>
      </c>
      <c r="C93" s="87" t="s">
        <v>128</v>
      </c>
      <c r="D93" s="87" t="s">
        <v>128</v>
      </c>
      <c r="E93" s="87" t="s">
        <v>128</v>
      </c>
      <c r="F93" s="87" t="s">
        <v>128</v>
      </c>
      <c r="G93" s="87" t="s">
        <v>128</v>
      </c>
      <c r="H93" s="87">
        <v>6.179930207012208</v>
      </c>
      <c r="I93" s="87">
        <v>1.2635790188590406</v>
      </c>
      <c r="J93" s="87" t="s">
        <v>128</v>
      </c>
      <c r="K93" s="87" t="s">
        <v>128</v>
      </c>
      <c r="L93" s="87" t="s">
        <v>128</v>
      </c>
      <c r="M93" s="87" t="s">
        <v>128</v>
      </c>
      <c r="N93" s="87" t="s">
        <v>128</v>
      </c>
      <c r="O93" s="87" t="s">
        <v>128</v>
      </c>
      <c r="P93" s="87" t="s">
        <v>128</v>
      </c>
      <c r="Q93" s="87" t="s">
        <v>128</v>
      </c>
      <c r="R93" s="87" t="s">
        <v>128</v>
      </c>
      <c r="S93" s="87" t="s">
        <v>128</v>
      </c>
      <c r="T93" s="87" t="s">
        <v>128</v>
      </c>
      <c r="U93" s="87" t="s">
        <v>128</v>
      </c>
      <c r="V93" s="87" t="s">
        <v>128</v>
      </c>
      <c r="W93" s="87" t="s">
        <v>128</v>
      </c>
      <c r="X93"/>
      <c r="Y93"/>
      <c r="Z93"/>
      <c r="AA93"/>
    </row>
    <row r="94" spans="1:47" ht="16.149999999999999" customHeight="1">
      <c r="A94" s="27" t="s">
        <v>116</v>
      </c>
      <c r="B94" s="87" t="s">
        <v>128</v>
      </c>
      <c r="C94" s="87" t="s">
        <v>128</v>
      </c>
      <c r="D94" s="87" t="s">
        <v>128</v>
      </c>
      <c r="E94" s="87" t="s">
        <v>128</v>
      </c>
      <c r="F94" s="87" t="s">
        <v>128</v>
      </c>
      <c r="G94" s="87" t="s">
        <v>128</v>
      </c>
      <c r="H94" s="87">
        <v>3.1799924246972124</v>
      </c>
      <c r="I94" s="87" t="s">
        <v>128</v>
      </c>
      <c r="J94" s="87" t="s">
        <v>128</v>
      </c>
      <c r="K94" s="87" t="s">
        <v>128</v>
      </c>
      <c r="L94" s="87" t="s">
        <v>128</v>
      </c>
      <c r="M94" s="87" t="s">
        <v>128</v>
      </c>
      <c r="N94" s="87" t="s">
        <v>128</v>
      </c>
      <c r="O94" s="87" t="s">
        <v>128</v>
      </c>
      <c r="P94" s="87" t="s">
        <v>128</v>
      </c>
      <c r="Q94" s="87" t="s">
        <v>128</v>
      </c>
      <c r="R94" s="87" t="s">
        <v>128</v>
      </c>
      <c r="S94" s="87" t="s">
        <v>128</v>
      </c>
      <c r="T94" s="87" t="s">
        <v>128</v>
      </c>
      <c r="U94" s="87" t="s">
        <v>128</v>
      </c>
      <c r="V94" s="87" t="s">
        <v>128</v>
      </c>
      <c r="W94" s="87" t="s">
        <v>128</v>
      </c>
      <c r="X94"/>
      <c r="Y94"/>
      <c r="Z94"/>
      <c r="AA94"/>
    </row>
    <row r="95" spans="1:47" ht="16.149999999999999" customHeight="1">
      <c r="A95" s="27" t="s">
        <v>117</v>
      </c>
      <c r="B95" s="87" t="s">
        <v>128</v>
      </c>
      <c r="C95" s="87" t="s">
        <v>128</v>
      </c>
      <c r="D95" s="87" t="s">
        <v>128</v>
      </c>
      <c r="E95" s="87" t="s">
        <v>128</v>
      </c>
      <c r="F95" s="87" t="s">
        <v>128</v>
      </c>
      <c r="G95" s="87" t="s">
        <v>128</v>
      </c>
      <c r="H95" s="87">
        <v>0.78210045610283341</v>
      </c>
      <c r="I95" s="87" t="s">
        <v>128</v>
      </c>
      <c r="J95" s="87" t="s">
        <v>128</v>
      </c>
      <c r="K95" s="87" t="s">
        <v>128</v>
      </c>
      <c r="L95" s="87" t="s">
        <v>128</v>
      </c>
      <c r="M95" s="87" t="s">
        <v>128</v>
      </c>
      <c r="N95" s="87" t="s">
        <v>128</v>
      </c>
      <c r="O95" s="87" t="s">
        <v>128</v>
      </c>
      <c r="P95" s="87" t="s">
        <v>128</v>
      </c>
      <c r="Q95" s="87" t="s">
        <v>128</v>
      </c>
      <c r="R95" s="87" t="s">
        <v>128</v>
      </c>
      <c r="S95" s="87" t="s">
        <v>128</v>
      </c>
      <c r="T95" s="87" t="s">
        <v>128</v>
      </c>
      <c r="U95" s="87" t="s">
        <v>128</v>
      </c>
      <c r="V95" s="87" t="s">
        <v>128</v>
      </c>
      <c r="W95" s="87" t="s">
        <v>128</v>
      </c>
      <c r="X95"/>
      <c r="Y95"/>
      <c r="Z95"/>
      <c r="AA95"/>
    </row>
    <row r="96" spans="1:47" ht="16.149999999999999" customHeight="1">
      <c r="A96" s="27" t="s">
        <v>124</v>
      </c>
      <c r="B96" s="87" t="s">
        <v>128</v>
      </c>
      <c r="C96" s="87" t="s">
        <v>128</v>
      </c>
      <c r="D96" s="87" t="s">
        <v>128</v>
      </c>
      <c r="E96" s="87" t="s">
        <v>128</v>
      </c>
      <c r="F96" s="87" t="s">
        <v>128</v>
      </c>
      <c r="G96" s="87" t="s">
        <v>128</v>
      </c>
      <c r="H96" s="87">
        <v>11.504357936579972</v>
      </c>
      <c r="I96" s="87">
        <v>8.5126001835870522</v>
      </c>
      <c r="J96" s="87">
        <v>3.2523339553580608</v>
      </c>
      <c r="K96" s="87">
        <v>3.2042391262666392</v>
      </c>
      <c r="L96" s="87">
        <v>2.9996750828308083</v>
      </c>
      <c r="M96" s="87">
        <v>1.5687231185214143</v>
      </c>
      <c r="N96" s="87">
        <v>1.9737616322931617</v>
      </c>
      <c r="O96" s="87">
        <v>2.8501512476625139</v>
      </c>
      <c r="P96" s="87">
        <v>3.4690693443534828</v>
      </c>
      <c r="Q96" s="87">
        <v>2.6268584454332644</v>
      </c>
      <c r="R96" s="87">
        <v>1.0178049052892348</v>
      </c>
      <c r="S96" s="87">
        <v>0.35048215707432673</v>
      </c>
      <c r="T96" s="87">
        <v>1.8927865313928012</v>
      </c>
      <c r="U96" s="87">
        <v>4.8637855690890559</v>
      </c>
      <c r="V96" s="87">
        <v>3.4668420664916133</v>
      </c>
      <c r="W96" s="87" t="s">
        <v>128</v>
      </c>
      <c r="X96"/>
      <c r="Y96"/>
      <c r="Z96"/>
      <c r="AA96"/>
      <c r="AB96"/>
      <c r="AC96"/>
      <c r="AD96"/>
      <c r="AE96"/>
      <c r="AF96"/>
      <c r="AG96"/>
      <c r="AH96"/>
      <c r="AI96"/>
      <c r="AJ96"/>
      <c r="AK96"/>
      <c r="AL96"/>
      <c r="AM96"/>
      <c r="AN96"/>
      <c r="AO96"/>
      <c r="AP96"/>
      <c r="AQ96"/>
      <c r="AR96"/>
      <c r="AS96"/>
      <c r="AT96"/>
      <c r="AU96"/>
    </row>
    <row r="97" spans="1:47" ht="15.6" customHeight="1">
      <c r="A97" s="27" t="s">
        <v>119</v>
      </c>
      <c r="B97" s="87" t="s">
        <v>128</v>
      </c>
      <c r="C97" s="87" t="s">
        <v>128</v>
      </c>
      <c r="D97" s="87" t="s">
        <v>128</v>
      </c>
      <c r="E97" s="87" t="s">
        <v>128</v>
      </c>
      <c r="F97" s="87" t="s">
        <v>128</v>
      </c>
      <c r="G97" s="87" t="s">
        <v>128</v>
      </c>
      <c r="H97" s="87" t="s">
        <v>128</v>
      </c>
      <c r="I97" s="87" t="s">
        <v>128</v>
      </c>
      <c r="J97" s="87" t="s">
        <v>128</v>
      </c>
      <c r="K97" s="87" t="s">
        <v>128</v>
      </c>
      <c r="L97" s="87" t="s">
        <v>128</v>
      </c>
      <c r="M97" s="87" t="s">
        <v>128</v>
      </c>
      <c r="N97" s="87" t="s">
        <v>128</v>
      </c>
      <c r="O97" s="87" t="s">
        <v>128</v>
      </c>
      <c r="P97" s="87" t="s">
        <v>128</v>
      </c>
      <c r="Q97" s="87" t="s">
        <v>128</v>
      </c>
      <c r="R97" s="87" t="s">
        <v>128</v>
      </c>
      <c r="S97" s="87" t="s">
        <v>128</v>
      </c>
      <c r="T97" s="87" t="s">
        <v>128</v>
      </c>
      <c r="U97" s="87" t="s">
        <v>128</v>
      </c>
      <c r="V97" s="87" t="s">
        <v>128</v>
      </c>
      <c r="W97" s="87" t="s">
        <v>128</v>
      </c>
      <c r="Y97" s="94"/>
      <c r="Z97"/>
      <c r="AA97"/>
      <c r="AB97"/>
      <c r="AC97"/>
      <c r="AD97"/>
      <c r="AE97"/>
      <c r="AF97"/>
      <c r="AG97"/>
      <c r="AH97"/>
      <c r="AI97"/>
      <c r="AJ97"/>
      <c r="AK97"/>
      <c r="AL97"/>
      <c r="AM97"/>
      <c r="AN97"/>
      <c r="AO97"/>
      <c r="AP97"/>
      <c r="AQ97"/>
      <c r="AR97"/>
      <c r="AS97"/>
      <c r="AT97"/>
      <c r="AU97"/>
    </row>
    <row r="98" spans="1:47" customFormat="1" ht="14.45">
      <c r="A98" s="96"/>
    </row>
    <row r="99" spans="1:47" customFormat="1" ht="14.45">
      <c r="A99" s="96" t="s">
        <v>91</v>
      </c>
    </row>
    <row r="100" spans="1:47" customFormat="1" ht="14.45">
      <c r="A100" s="29" t="s">
        <v>129</v>
      </c>
    </row>
    <row r="101" spans="1:47" customFormat="1" ht="14.45">
      <c r="A101" s="96" t="s">
        <v>130</v>
      </c>
    </row>
    <row r="102" spans="1:47" customFormat="1" ht="14.45">
      <c r="A102" s="96" t="s">
        <v>131</v>
      </c>
    </row>
    <row r="103" spans="1:47" customFormat="1" ht="14.45"/>
    <row r="104" spans="1:47" customFormat="1" ht="14.45"/>
    <row r="105" spans="1:47" customFormat="1" ht="14.45"/>
    <row r="106" spans="1:47" customFormat="1" ht="14.45"/>
    <row r="107" spans="1:47" customFormat="1" ht="14.45"/>
    <row r="108" spans="1:47" customFormat="1" ht="14.45"/>
    <row r="109" spans="1:47" customFormat="1" ht="14.45"/>
    <row r="110" spans="1:47" customFormat="1" ht="14.45"/>
    <row r="111" spans="1:47" customFormat="1" ht="14.45"/>
    <row r="112" spans="1:47" customFormat="1" ht="14.45"/>
    <row r="113" customFormat="1" ht="14.45"/>
    <row r="114" customFormat="1" ht="14.45"/>
    <row r="115" customFormat="1" ht="14.45"/>
    <row r="116" customFormat="1" ht="14.45"/>
    <row r="117" customFormat="1" ht="14.45"/>
    <row r="118" customFormat="1" ht="14.45"/>
    <row r="119" customFormat="1" ht="14.45"/>
  </sheetData>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S24"/>
  <sheetViews>
    <sheetView workbookViewId="0">
      <selection activeCell="H28" sqref="H28"/>
    </sheetView>
  </sheetViews>
  <sheetFormatPr defaultColWidth="8.85546875" defaultRowHeight="14.45"/>
  <cols>
    <col min="1" max="1" width="45.85546875" style="11" customWidth="1"/>
    <col min="2" max="2" width="13.28515625" style="11" customWidth="1"/>
    <col min="3" max="15" width="12.140625" style="11" customWidth="1"/>
    <col min="16" max="18" width="9.140625" customWidth="1"/>
    <col min="19" max="16384" width="8.85546875" style="11"/>
  </cols>
  <sheetData>
    <row r="1" spans="1:19" ht="15.6">
      <c r="A1" s="23" t="s">
        <v>132</v>
      </c>
      <c r="C1" s="24"/>
      <c r="D1" s="24"/>
      <c r="E1" s="24"/>
      <c r="F1" s="24"/>
      <c r="G1" s="24"/>
      <c r="H1" s="24"/>
      <c r="I1" s="24"/>
      <c r="J1" s="24"/>
      <c r="K1" s="24"/>
      <c r="L1" s="24"/>
      <c r="M1" s="24"/>
      <c r="N1" s="24"/>
      <c r="O1" s="25"/>
      <c r="S1" s="21"/>
    </row>
    <row r="2" spans="1:19" s="5" customFormat="1" ht="55.9">
      <c r="A2" s="26" t="s">
        <v>94</v>
      </c>
      <c r="B2" s="26" t="s">
        <v>133</v>
      </c>
      <c r="C2" s="26" t="s">
        <v>134</v>
      </c>
      <c r="D2" s="26" t="s">
        <v>48</v>
      </c>
      <c r="E2" s="26" t="s">
        <v>135</v>
      </c>
      <c r="F2" s="26" t="s">
        <v>136</v>
      </c>
      <c r="G2" s="26" t="s">
        <v>137</v>
      </c>
      <c r="H2" s="26" t="s">
        <v>138</v>
      </c>
      <c r="I2" s="26" t="s">
        <v>139</v>
      </c>
      <c r="J2" s="26" t="s">
        <v>140</v>
      </c>
      <c r="K2" s="26" t="s">
        <v>141</v>
      </c>
      <c r="L2" s="26" t="s">
        <v>142</v>
      </c>
      <c r="M2" s="26" t="s">
        <v>58</v>
      </c>
      <c r="N2" s="26" t="s">
        <v>143</v>
      </c>
      <c r="O2" s="26" t="s">
        <v>144</v>
      </c>
      <c r="P2"/>
      <c r="Q2"/>
      <c r="R2"/>
    </row>
    <row r="3" spans="1:19">
      <c r="A3" s="27" t="s">
        <v>100</v>
      </c>
      <c r="B3" s="1">
        <v>695.07371999999998</v>
      </c>
      <c r="C3" s="1">
        <v>404.92999994754791</v>
      </c>
      <c r="D3" s="1">
        <v>1494.3803197030149</v>
      </c>
      <c r="E3" s="1">
        <v>117.19999885559082</v>
      </c>
      <c r="F3" s="1">
        <v>0</v>
      </c>
      <c r="G3" s="1">
        <v>1787.9999847412109</v>
      </c>
      <c r="H3" s="1">
        <v>4050</v>
      </c>
      <c r="I3" s="1">
        <v>2389.3499908447266</v>
      </c>
      <c r="J3" s="1">
        <v>100</v>
      </c>
      <c r="K3" s="1">
        <v>1548.1500015258789</v>
      </c>
      <c r="L3" s="1">
        <v>0</v>
      </c>
      <c r="M3" s="1">
        <v>0</v>
      </c>
      <c r="N3" s="1">
        <v>1700</v>
      </c>
      <c r="O3" s="1">
        <v>14287.084015617969</v>
      </c>
    </row>
    <row r="4" spans="1:19">
      <c r="A4" s="27" t="s">
        <v>101</v>
      </c>
      <c r="B4" s="1">
        <v>922.68937399999993</v>
      </c>
      <c r="C4" s="1">
        <v>360.05999863147736</v>
      </c>
      <c r="D4" s="1">
        <v>1494.3803197030149</v>
      </c>
      <c r="E4" s="1">
        <v>117.19999885559082</v>
      </c>
      <c r="F4" s="1">
        <v>0</v>
      </c>
      <c r="G4" s="1">
        <v>1698.2999687194824</v>
      </c>
      <c r="H4" s="1">
        <v>3450</v>
      </c>
      <c r="I4" s="1">
        <v>2286.0999984741211</v>
      </c>
      <c r="J4" s="1">
        <v>100</v>
      </c>
      <c r="K4" s="1">
        <v>1697.9199981689453</v>
      </c>
      <c r="L4" s="1">
        <v>0</v>
      </c>
      <c r="M4" s="1">
        <v>0</v>
      </c>
      <c r="N4" s="1">
        <v>1700</v>
      </c>
      <c r="O4" s="1">
        <v>13826.649656552632</v>
      </c>
    </row>
    <row r="5" spans="1:19">
      <c r="A5" s="27" t="s">
        <v>102</v>
      </c>
      <c r="B5" s="1">
        <v>818.32495699999993</v>
      </c>
      <c r="C5" s="1">
        <v>397.55000030994415</v>
      </c>
      <c r="D5" s="1">
        <v>1494.3803197030149</v>
      </c>
      <c r="E5" s="1">
        <v>117.19999885559082</v>
      </c>
      <c r="F5" s="1">
        <v>0</v>
      </c>
      <c r="G5" s="1">
        <v>1644.2999610900879</v>
      </c>
      <c r="H5" s="1">
        <v>3550</v>
      </c>
      <c r="I5" s="1">
        <v>2087.6699905395508</v>
      </c>
      <c r="J5" s="1">
        <v>100</v>
      </c>
      <c r="K5" s="1">
        <v>1946.7100067138672</v>
      </c>
      <c r="L5" s="1">
        <v>0</v>
      </c>
      <c r="M5" s="1">
        <v>0</v>
      </c>
      <c r="N5" s="1">
        <v>1900</v>
      </c>
      <c r="O5" s="1">
        <v>14056.135234212055</v>
      </c>
    </row>
    <row r="6" spans="1:19">
      <c r="A6" s="27" t="s">
        <v>103</v>
      </c>
      <c r="B6" s="1">
        <v>695.07371999999998</v>
      </c>
      <c r="C6" s="1">
        <v>363.50999867916107</v>
      </c>
      <c r="D6" s="1">
        <v>2094.3803197030147</v>
      </c>
      <c r="E6" s="1">
        <v>117.19999885559082</v>
      </c>
      <c r="F6" s="1">
        <v>0</v>
      </c>
      <c r="G6" s="1">
        <v>1843.7999725341797</v>
      </c>
      <c r="H6" s="1">
        <v>3850</v>
      </c>
      <c r="I6" s="1">
        <v>2386.1899795532227</v>
      </c>
      <c r="J6" s="1">
        <v>100</v>
      </c>
      <c r="K6" s="1">
        <v>1697.359992980957</v>
      </c>
      <c r="L6" s="1">
        <v>0</v>
      </c>
      <c r="M6" s="1">
        <v>0</v>
      </c>
      <c r="N6" s="1">
        <v>1600</v>
      </c>
      <c r="O6" s="1">
        <v>14747.513982306125</v>
      </c>
    </row>
    <row r="7" spans="1:19">
      <c r="A7" s="27" t="s">
        <v>104</v>
      </c>
      <c r="B7" s="1">
        <v>695.07371999999998</v>
      </c>
      <c r="C7" s="1">
        <v>360.05999863147736</v>
      </c>
      <c r="D7" s="1">
        <v>1494.3803197030149</v>
      </c>
      <c r="E7" s="1">
        <v>267.19999885559082</v>
      </c>
      <c r="F7" s="1">
        <v>0</v>
      </c>
      <c r="G7" s="1">
        <v>1842.8999824523926</v>
      </c>
      <c r="H7" s="1">
        <v>3950</v>
      </c>
      <c r="I7" s="1">
        <v>1889.3500061035156</v>
      </c>
      <c r="J7" s="1">
        <v>100</v>
      </c>
      <c r="K7" s="1">
        <v>1746.9499893188477</v>
      </c>
      <c r="L7" s="1">
        <v>0</v>
      </c>
      <c r="M7" s="1">
        <v>0</v>
      </c>
      <c r="N7" s="1">
        <v>1600</v>
      </c>
      <c r="O7" s="1">
        <v>13945.914015064838</v>
      </c>
    </row>
    <row r="8" spans="1:19">
      <c r="A8" s="27" t="s">
        <v>105</v>
      </c>
      <c r="B8" s="1">
        <v>695.07371999999998</v>
      </c>
      <c r="C8" s="1">
        <v>360.05999863147736</v>
      </c>
      <c r="D8" s="1">
        <v>1494.3803197030149</v>
      </c>
      <c r="E8" s="1">
        <v>117.19999885559082</v>
      </c>
      <c r="F8" s="1">
        <v>0</v>
      </c>
      <c r="G8" s="1">
        <v>1843.7999725341797</v>
      </c>
      <c r="H8" s="1">
        <v>3850</v>
      </c>
      <c r="I8" s="1">
        <v>1689.2999877929688</v>
      </c>
      <c r="J8" s="1">
        <v>100</v>
      </c>
      <c r="K8" s="1">
        <v>2148.5999908447266</v>
      </c>
      <c r="L8" s="1">
        <v>0</v>
      </c>
      <c r="M8" s="1">
        <v>0</v>
      </c>
      <c r="N8" s="1">
        <v>1500</v>
      </c>
      <c r="O8" s="1">
        <v>13798.413988361957</v>
      </c>
    </row>
    <row r="9" spans="1:19">
      <c r="A9" s="27" t="s">
        <v>106</v>
      </c>
      <c r="B9" s="1">
        <v>695.07371999999998</v>
      </c>
      <c r="C9" s="1">
        <v>360.05999863147736</v>
      </c>
      <c r="D9" s="1">
        <v>1494.3803197030149</v>
      </c>
      <c r="E9" s="1">
        <v>117.19999885559082</v>
      </c>
      <c r="F9" s="1">
        <v>18.29999923706055</v>
      </c>
      <c r="G9" s="1">
        <v>1716.599967956543</v>
      </c>
      <c r="H9" s="1">
        <v>3750</v>
      </c>
      <c r="I9" s="1">
        <v>1885.8000030517578</v>
      </c>
      <c r="J9" s="1">
        <v>100</v>
      </c>
      <c r="K9" s="1">
        <v>1997.7999954223633</v>
      </c>
      <c r="L9" s="1">
        <v>0</v>
      </c>
      <c r="M9" s="1">
        <v>0</v>
      </c>
      <c r="N9" s="1">
        <v>1700</v>
      </c>
      <c r="O9" s="1">
        <v>13816.914003620746</v>
      </c>
    </row>
    <row r="10" spans="1:19">
      <c r="A10" s="27" t="s">
        <v>107</v>
      </c>
      <c r="B10" s="1">
        <v>695.07371999999998</v>
      </c>
      <c r="C10" s="1">
        <v>363.45999872684479</v>
      </c>
      <c r="D10" s="1">
        <v>1494.3803197030149</v>
      </c>
      <c r="E10" s="1">
        <v>117.19999885559082</v>
      </c>
      <c r="F10" s="1">
        <v>0</v>
      </c>
      <c r="G10" s="1">
        <v>1715.6999778747559</v>
      </c>
      <c r="H10" s="1">
        <v>3350</v>
      </c>
      <c r="I10" s="1">
        <v>2385.6999816894531</v>
      </c>
      <c r="J10" s="1">
        <v>100</v>
      </c>
      <c r="K10" s="1">
        <v>2049.0999984741211</v>
      </c>
      <c r="L10" s="1">
        <v>0</v>
      </c>
      <c r="M10" s="1">
        <v>0</v>
      </c>
      <c r="N10" s="1">
        <v>1700</v>
      </c>
      <c r="O10" s="1">
        <v>13970.61399532378</v>
      </c>
    </row>
    <row r="11" spans="1:19">
      <c r="A11" s="27" t="s">
        <v>108</v>
      </c>
      <c r="B11" s="1">
        <v>695.07371999999998</v>
      </c>
      <c r="C11" s="1">
        <v>360.05999863147736</v>
      </c>
      <c r="D11" s="1">
        <v>1494.3803197030149</v>
      </c>
      <c r="E11" s="1">
        <v>117.19999885559082</v>
      </c>
      <c r="F11" s="1">
        <v>0</v>
      </c>
      <c r="G11" s="1">
        <v>1605.8999824523926</v>
      </c>
      <c r="H11" s="1">
        <v>3550</v>
      </c>
      <c r="I11" s="1">
        <v>2289.1499938964844</v>
      </c>
      <c r="J11" s="1">
        <v>100</v>
      </c>
      <c r="K11" s="1">
        <v>1747.0699996948242</v>
      </c>
      <c r="L11" s="1">
        <v>0</v>
      </c>
      <c r="M11" s="1">
        <v>250</v>
      </c>
      <c r="N11" s="1">
        <v>1700</v>
      </c>
      <c r="O11" s="1">
        <v>13908.834013233783</v>
      </c>
    </row>
    <row r="12" spans="1:19">
      <c r="A12" s="27" t="s">
        <v>109</v>
      </c>
      <c r="B12" s="1">
        <v>695.07371999999998</v>
      </c>
      <c r="C12" s="1">
        <v>360.05999863147736</v>
      </c>
      <c r="D12" s="1">
        <v>1494.3803197030149</v>
      </c>
      <c r="E12" s="1">
        <v>117.19999885559082</v>
      </c>
      <c r="F12" s="1">
        <v>0</v>
      </c>
      <c r="G12" s="1">
        <v>1569.2999839782715</v>
      </c>
      <c r="H12" s="1">
        <v>3350</v>
      </c>
      <c r="I12" s="1">
        <v>2887.6699905395508</v>
      </c>
      <c r="J12" s="1">
        <v>100</v>
      </c>
      <c r="K12" s="1">
        <v>2448.3999938964844</v>
      </c>
      <c r="L12" s="1">
        <v>0</v>
      </c>
      <c r="M12" s="1">
        <v>0</v>
      </c>
      <c r="N12" s="1">
        <v>4800</v>
      </c>
      <c r="O12" s="1">
        <v>17822.084005604389</v>
      </c>
    </row>
    <row r="13" spans="1:19">
      <c r="A13" s="27" t="s">
        <v>110</v>
      </c>
      <c r="B13" s="1">
        <v>818.32495699999993</v>
      </c>
      <c r="C13" s="1">
        <v>397.55000030994415</v>
      </c>
      <c r="D13" s="1">
        <v>1494.3803197030149</v>
      </c>
      <c r="E13" s="1">
        <v>117.19999885559082</v>
      </c>
      <c r="F13" s="1">
        <v>0</v>
      </c>
      <c r="G13" s="1">
        <v>1661.6999702453613</v>
      </c>
      <c r="H13" s="1">
        <v>3450</v>
      </c>
      <c r="I13" s="1">
        <v>2087.9999771118164</v>
      </c>
      <c r="J13" s="1">
        <v>100</v>
      </c>
      <c r="K13" s="1">
        <v>1397.0699996948242</v>
      </c>
      <c r="L13" s="1">
        <v>0</v>
      </c>
      <c r="M13" s="1">
        <v>250</v>
      </c>
      <c r="N13" s="1">
        <v>1600</v>
      </c>
      <c r="O13" s="1">
        <v>13374.225222920551</v>
      </c>
    </row>
    <row r="14" spans="1:19">
      <c r="A14" s="27" t="s">
        <v>111</v>
      </c>
      <c r="B14" s="1">
        <v>818.32495699999993</v>
      </c>
      <c r="C14" s="1">
        <v>363.45999872684479</v>
      </c>
      <c r="D14" s="1">
        <v>1494.3803197030149</v>
      </c>
      <c r="E14" s="1">
        <v>127.19999885559082</v>
      </c>
      <c r="F14" s="1">
        <v>0</v>
      </c>
      <c r="G14" s="1">
        <v>1679.0999794006348</v>
      </c>
      <c r="H14" s="1">
        <v>3450</v>
      </c>
      <c r="I14" s="1">
        <v>1988.8000030517578</v>
      </c>
      <c r="J14" s="1">
        <v>100</v>
      </c>
      <c r="K14" s="1">
        <v>1395.2200012207031</v>
      </c>
      <c r="L14" s="1">
        <v>0</v>
      </c>
      <c r="M14" s="1">
        <v>250</v>
      </c>
      <c r="N14" s="1">
        <v>1600</v>
      </c>
      <c r="O14" s="1">
        <v>13266.485257958546</v>
      </c>
    </row>
    <row r="15" spans="1:19">
      <c r="A15" s="27" t="s">
        <v>112</v>
      </c>
      <c r="B15" s="1">
        <v>818.32495699999993</v>
      </c>
      <c r="C15" s="1">
        <v>399.18999946117401</v>
      </c>
      <c r="D15" s="1">
        <v>2094.3803197030147</v>
      </c>
      <c r="E15" s="1">
        <v>117.19999885559082</v>
      </c>
      <c r="F15" s="1">
        <v>0</v>
      </c>
      <c r="G15" s="1">
        <v>1661.6999702453613</v>
      </c>
      <c r="H15" s="1">
        <v>3050</v>
      </c>
      <c r="I15" s="1">
        <v>2986.5099792480469</v>
      </c>
      <c r="J15" s="1">
        <v>100</v>
      </c>
      <c r="K15" s="1">
        <v>1448.9599990844727</v>
      </c>
      <c r="L15" s="1">
        <v>0</v>
      </c>
      <c r="M15" s="1">
        <v>250</v>
      </c>
      <c r="N15" s="1">
        <v>1800</v>
      </c>
      <c r="O15" s="1">
        <v>14726.26522359766</v>
      </c>
    </row>
    <row r="16" spans="1:19">
      <c r="A16" s="27" t="s">
        <v>113</v>
      </c>
      <c r="B16" s="1">
        <v>818.32495699999993</v>
      </c>
      <c r="C16" s="1">
        <v>360.05999863147736</v>
      </c>
      <c r="D16" s="1">
        <v>2094.3803197030147</v>
      </c>
      <c r="E16" s="1">
        <v>267.19999885559082</v>
      </c>
      <c r="F16" s="1">
        <v>0</v>
      </c>
      <c r="G16" s="1">
        <v>1515.299976348877</v>
      </c>
      <c r="H16" s="1">
        <v>3350</v>
      </c>
      <c r="I16" s="1">
        <v>1888.9000091552734</v>
      </c>
      <c r="J16" s="1">
        <v>100</v>
      </c>
      <c r="K16" s="1">
        <v>1748.0500030517578</v>
      </c>
      <c r="L16" s="1">
        <v>0</v>
      </c>
      <c r="M16" s="1">
        <v>250</v>
      </c>
      <c r="N16" s="1">
        <v>1700</v>
      </c>
      <c r="O16" s="1">
        <v>14092.215262745991</v>
      </c>
    </row>
    <row r="17" spans="1:19">
      <c r="A17" s="27" t="s">
        <v>114</v>
      </c>
      <c r="B17" s="1">
        <v>818.32495699999993</v>
      </c>
      <c r="C17" s="1">
        <v>446.23999869823456</v>
      </c>
      <c r="D17" s="1">
        <v>2094.3803197030147</v>
      </c>
      <c r="E17" s="1">
        <v>267.19999885559082</v>
      </c>
      <c r="F17" s="1">
        <v>0</v>
      </c>
      <c r="G17" s="1">
        <v>1660.7999801635742</v>
      </c>
      <c r="H17" s="1">
        <v>3250</v>
      </c>
      <c r="I17" s="1">
        <v>2187.8600006103516</v>
      </c>
      <c r="J17" s="1">
        <v>100</v>
      </c>
      <c r="K17" s="1">
        <v>1448.9599990844727</v>
      </c>
      <c r="L17" s="1">
        <v>0</v>
      </c>
      <c r="M17" s="1">
        <v>250</v>
      </c>
      <c r="N17" s="1">
        <v>1800</v>
      </c>
      <c r="O17" s="1">
        <v>14323.765254115238</v>
      </c>
    </row>
    <row r="18" spans="1:19">
      <c r="A18" s="27" t="s">
        <v>115</v>
      </c>
      <c r="B18" s="1">
        <v>818.32495699999993</v>
      </c>
      <c r="C18" s="1">
        <v>360.05999863147736</v>
      </c>
      <c r="D18" s="1">
        <v>1494.3803197030149</v>
      </c>
      <c r="E18" s="1">
        <v>132.19999885559082</v>
      </c>
      <c r="F18" s="1">
        <v>0</v>
      </c>
      <c r="G18" s="1">
        <v>1770.5999755859375</v>
      </c>
      <c r="H18" s="1">
        <v>3650</v>
      </c>
      <c r="I18" s="1">
        <v>1790.8499908447266</v>
      </c>
      <c r="J18" s="1">
        <v>100</v>
      </c>
      <c r="K18" s="1">
        <v>1994.8500061035156</v>
      </c>
      <c r="L18" s="1">
        <v>0</v>
      </c>
      <c r="M18" s="1">
        <v>0</v>
      </c>
      <c r="N18" s="1">
        <v>1600</v>
      </c>
      <c r="O18" s="1">
        <v>13711.265246724262</v>
      </c>
    </row>
    <row r="19" spans="1:19">
      <c r="A19" s="27" t="s">
        <v>116</v>
      </c>
      <c r="B19" s="1">
        <v>818.32495699999993</v>
      </c>
      <c r="C19" s="1">
        <v>446.23999869823456</v>
      </c>
      <c r="D19" s="1">
        <v>2124.3803197030147</v>
      </c>
      <c r="E19" s="1">
        <v>267.19999885559082</v>
      </c>
      <c r="F19" s="1">
        <v>0</v>
      </c>
      <c r="G19" s="1">
        <v>1588.4999732971191</v>
      </c>
      <c r="H19" s="1">
        <v>3650</v>
      </c>
      <c r="I19" s="1">
        <v>2288.7099761962891</v>
      </c>
      <c r="J19" s="1">
        <v>100</v>
      </c>
      <c r="K19" s="1">
        <v>1746.4099960327148</v>
      </c>
      <c r="L19" s="1">
        <v>0</v>
      </c>
      <c r="M19" s="1">
        <v>0</v>
      </c>
      <c r="N19" s="1">
        <v>1800</v>
      </c>
      <c r="O19" s="1">
        <v>14829.765219782963</v>
      </c>
    </row>
    <row r="20" spans="1:19">
      <c r="A20" s="27" t="s">
        <v>117</v>
      </c>
      <c r="B20" s="1">
        <v>695.07371999999998</v>
      </c>
      <c r="C20" s="1">
        <v>363.48999869823456</v>
      </c>
      <c r="D20" s="1">
        <v>1494.3803197030149</v>
      </c>
      <c r="E20" s="1">
        <v>117.19999885559082</v>
      </c>
      <c r="F20" s="28">
        <v>18.29999923706055</v>
      </c>
      <c r="G20" s="1">
        <v>1770.5999755859375</v>
      </c>
      <c r="H20" s="1">
        <v>3750</v>
      </c>
      <c r="I20" s="1">
        <v>2485.4500045776367</v>
      </c>
      <c r="J20" s="1">
        <v>100</v>
      </c>
      <c r="K20" s="1">
        <v>1800</v>
      </c>
      <c r="L20" s="1">
        <v>0</v>
      </c>
      <c r="M20" s="1">
        <v>0</v>
      </c>
      <c r="N20" s="1">
        <v>1500</v>
      </c>
      <c r="O20" s="1">
        <v>14076.194017420414</v>
      </c>
    </row>
    <row r="21" spans="1:19">
      <c r="A21" s="27" t="s">
        <v>118</v>
      </c>
      <c r="B21" s="1">
        <v>695.07371999999998</v>
      </c>
      <c r="C21" s="1">
        <v>360.05999863147736</v>
      </c>
      <c r="D21" s="1">
        <v>1504.3803197030149</v>
      </c>
      <c r="E21" s="1">
        <v>117.19999885559082</v>
      </c>
      <c r="F21" s="28">
        <v>36.599998474121101</v>
      </c>
      <c r="G21" s="1">
        <v>3555</v>
      </c>
      <c r="H21" s="1">
        <v>950</v>
      </c>
      <c r="I21" s="1">
        <v>2780.0099716186523</v>
      </c>
      <c r="J21" s="1">
        <v>100</v>
      </c>
      <c r="K21" s="1">
        <v>2544.8000030517578</v>
      </c>
      <c r="L21" s="1">
        <v>0</v>
      </c>
      <c r="M21" s="1">
        <v>100</v>
      </c>
      <c r="N21" s="1">
        <v>500</v>
      </c>
      <c r="O21" s="1">
        <v>13243.124010334614</v>
      </c>
    </row>
    <row r="22" spans="1:19">
      <c r="A22" s="27" t="s">
        <v>119</v>
      </c>
      <c r="B22" s="1">
        <v>695.07371999999998</v>
      </c>
      <c r="C22" s="1">
        <v>360.05999863147736</v>
      </c>
      <c r="D22" s="1">
        <v>1494.3803197030149</v>
      </c>
      <c r="E22" s="1">
        <v>117.19999885559082</v>
      </c>
      <c r="F22" s="28">
        <v>291.89999771118164</v>
      </c>
      <c r="G22" s="1">
        <v>1698.2999687194824</v>
      </c>
      <c r="H22" s="1">
        <v>4450</v>
      </c>
      <c r="I22" s="1">
        <v>2583.8699722290039</v>
      </c>
      <c r="J22" s="1">
        <v>100</v>
      </c>
      <c r="K22" s="1">
        <v>1645.2000045776367</v>
      </c>
      <c r="L22" s="1">
        <v>0</v>
      </c>
      <c r="M22" s="1">
        <v>0</v>
      </c>
      <c r="N22" s="1">
        <v>1500</v>
      </c>
      <c r="O22" s="1">
        <v>14935.983980427387</v>
      </c>
    </row>
    <row r="23" spans="1:19" customFormat="1">
      <c r="A23" s="29" t="s">
        <v>91</v>
      </c>
      <c r="B23" s="11"/>
      <c r="C23" s="11"/>
      <c r="D23" s="11"/>
      <c r="E23" s="11"/>
      <c r="F23" s="11"/>
      <c r="G23" s="11"/>
      <c r="H23" s="11"/>
      <c r="I23" s="11"/>
      <c r="J23" s="11"/>
      <c r="K23" s="11"/>
      <c r="L23" s="11"/>
      <c r="M23" s="11"/>
      <c r="N23" s="11"/>
      <c r="O23" s="11"/>
      <c r="S23" s="11"/>
    </row>
    <row r="24" spans="1:19" customFormat="1">
      <c r="A24" s="29" t="s">
        <v>120</v>
      </c>
      <c r="B24" s="11"/>
      <c r="C24" s="11"/>
      <c r="D24" s="11"/>
      <c r="E24" s="11"/>
      <c r="F24" s="11"/>
      <c r="G24" s="11"/>
      <c r="H24" s="11"/>
      <c r="I24" s="11"/>
      <c r="J24" s="11"/>
      <c r="K24" s="11"/>
      <c r="L24" s="11"/>
      <c r="M24" s="11"/>
      <c r="N24" s="11"/>
      <c r="O24" s="11"/>
      <c r="S24"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CG543"/>
  <sheetViews>
    <sheetView topLeftCell="AC302" workbookViewId="0">
      <selection activeCell="AY408" sqref="AY408"/>
    </sheetView>
  </sheetViews>
  <sheetFormatPr defaultColWidth="8.85546875" defaultRowHeight="13.15" outlineLevelRow="2"/>
  <cols>
    <col min="1" max="46" width="8.85546875" style="11"/>
    <col min="47" max="63" width="9.7109375" style="11" customWidth="1"/>
    <col min="64" max="64" width="9.140625" style="11" customWidth="1"/>
    <col min="65" max="65" width="6.140625" style="11" customWidth="1"/>
    <col min="66" max="83" width="9.7109375" style="11" customWidth="1"/>
    <col min="84" max="84" width="8.85546875" style="11"/>
    <col min="85" max="85" width="3.42578125" style="115" customWidth="1"/>
    <col min="86" max="16384" width="8.85546875" style="11"/>
  </cols>
  <sheetData>
    <row r="1" spans="1:85" ht="15.6">
      <c r="A1" s="30" t="s">
        <v>145</v>
      </c>
    </row>
    <row r="2" spans="1:85">
      <c r="A2" s="29" t="s">
        <v>91</v>
      </c>
    </row>
    <row r="3" spans="1:85">
      <c r="A3" s="29" t="s">
        <v>146</v>
      </c>
    </row>
    <row r="5" spans="1:85">
      <c r="A5" s="31" t="s">
        <v>100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3" t="s">
        <v>100</v>
      </c>
      <c r="AV5" s="33" t="s">
        <v>147</v>
      </c>
      <c r="AW5" s="32"/>
      <c r="AX5" s="32"/>
      <c r="AY5" s="32"/>
      <c r="AZ5" s="32"/>
      <c r="BA5" s="32"/>
      <c r="BB5" s="32"/>
      <c r="BC5" s="32"/>
      <c r="BD5" s="32"/>
      <c r="BE5" s="32"/>
      <c r="BF5" s="32"/>
      <c r="BG5" s="32"/>
      <c r="BH5" s="32"/>
      <c r="BI5" s="32"/>
      <c r="BJ5" s="32"/>
      <c r="BK5" s="32"/>
      <c r="BL5" s="32"/>
      <c r="BN5" s="33" t="s">
        <v>100</v>
      </c>
      <c r="BO5" s="33" t="s">
        <v>148</v>
      </c>
      <c r="BP5" s="32"/>
      <c r="BQ5" s="32"/>
      <c r="BR5" s="32"/>
      <c r="BS5" s="32"/>
      <c r="BT5" s="32"/>
      <c r="BU5" s="32"/>
      <c r="BV5" s="32"/>
      <c r="BW5" s="32"/>
      <c r="BX5" s="32"/>
      <c r="BY5" s="32"/>
      <c r="BZ5" s="32"/>
      <c r="CA5" s="32"/>
      <c r="CB5" s="32"/>
      <c r="CC5" s="32"/>
      <c r="CD5" s="32"/>
      <c r="CE5" s="32"/>
      <c r="CG5" s="116" t="s">
        <v>149</v>
      </c>
    </row>
    <row r="6" spans="1:85" ht="60" hidden="1" customHeight="1" outlineLevel="1">
      <c r="A6" s="34" t="s">
        <v>150</v>
      </c>
      <c r="B6" s="35" t="s">
        <v>151</v>
      </c>
      <c r="C6" s="35" t="s">
        <v>152</v>
      </c>
      <c r="D6" s="35" t="s">
        <v>153</v>
      </c>
      <c r="E6" s="35" t="s">
        <v>154</v>
      </c>
      <c r="F6" s="35" t="s">
        <v>155</v>
      </c>
      <c r="G6" s="35" t="s">
        <v>156</v>
      </c>
      <c r="H6" s="36" t="s">
        <v>157</v>
      </c>
      <c r="I6" s="36" t="s">
        <v>158</v>
      </c>
      <c r="J6" s="36" t="s">
        <v>159</v>
      </c>
      <c r="K6" s="36" t="s">
        <v>160</v>
      </c>
      <c r="L6" s="36" t="s">
        <v>161</v>
      </c>
      <c r="M6" s="36" t="s">
        <v>162</v>
      </c>
      <c r="N6" s="36" t="s">
        <v>163</v>
      </c>
      <c r="O6" s="36" t="s">
        <v>164</v>
      </c>
      <c r="P6" s="37" t="s">
        <v>165</v>
      </c>
      <c r="Q6" s="37" t="s">
        <v>166</v>
      </c>
      <c r="R6" s="37" t="s">
        <v>167</v>
      </c>
      <c r="S6" s="37" t="s">
        <v>168</v>
      </c>
      <c r="T6" s="37" t="s">
        <v>169</v>
      </c>
      <c r="U6" s="38" t="s">
        <v>170</v>
      </c>
      <c r="V6" s="38" t="s">
        <v>171</v>
      </c>
      <c r="W6" s="39" t="s">
        <v>172</v>
      </c>
      <c r="X6" s="39" t="s">
        <v>173</v>
      </c>
      <c r="Y6" s="39" t="s">
        <v>174</v>
      </c>
      <c r="Z6" s="39" t="s">
        <v>175</v>
      </c>
      <c r="AA6" s="39" t="s">
        <v>176</v>
      </c>
      <c r="AB6" s="39" t="s">
        <v>135</v>
      </c>
      <c r="AC6" s="40" t="s">
        <v>177</v>
      </c>
      <c r="AD6" s="40" t="s">
        <v>178</v>
      </c>
      <c r="AE6" s="40" t="s">
        <v>179</v>
      </c>
      <c r="AF6" s="34" t="s">
        <v>142</v>
      </c>
      <c r="AG6" s="34" t="s">
        <v>58</v>
      </c>
      <c r="AH6" s="34" t="s">
        <v>180</v>
      </c>
      <c r="AI6" s="34" t="s">
        <v>181</v>
      </c>
      <c r="AJ6" s="34" t="s">
        <v>182</v>
      </c>
      <c r="AK6" s="34" t="s">
        <v>183</v>
      </c>
      <c r="AL6" s="34" t="s">
        <v>184</v>
      </c>
      <c r="AM6" s="41" t="s">
        <v>134</v>
      </c>
      <c r="AN6" s="41" t="s">
        <v>185</v>
      </c>
      <c r="AO6" s="41" t="s">
        <v>186</v>
      </c>
      <c r="AP6" s="41" t="s">
        <v>187</v>
      </c>
      <c r="AQ6" s="41" t="s">
        <v>188</v>
      </c>
      <c r="AR6" s="42" t="s">
        <v>189</v>
      </c>
      <c r="AS6" s="42" t="s">
        <v>190</v>
      </c>
      <c r="AT6" s="43"/>
      <c r="AU6" s="44" t="s">
        <v>191</v>
      </c>
      <c r="AV6" s="45" t="s">
        <v>192</v>
      </c>
      <c r="AW6" s="46" t="s">
        <v>133</v>
      </c>
      <c r="AX6" s="46" t="s">
        <v>134</v>
      </c>
      <c r="AY6" s="45" t="s">
        <v>193</v>
      </c>
      <c r="AZ6" s="44" t="s">
        <v>48</v>
      </c>
      <c r="BA6" s="44" t="s">
        <v>135</v>
      </c>
      <c r="BB6" s="47" t="s">
        <v>194</v>
      </c>
      <c r="BC6" s="44" t="s">
        <v>136</v>
      </c>
      <c r="BD6" s="44" t="s">
        <v>137</v>
      </c>
      <c r="BE6" s="44" t="s">
        <v>138</v>
      </c>
      <c r="BF6" s="44" t="s">
        <v>139</v>
      </c>
      <c r="BG6" s="44" t="s">
        <v>140</v>
      </c>
      <c r="BH6" s="44" t="s">
        <v>141</v>
      </c>
      <c r="BI6" s="44" t="s">
        <v>142</v>
      </c>
      <c r="BJ6" s="44" t="s">
        <v>58</v>
      </c>
      <c r="BK6" s="44" t="s">
        <v>143</v>
      </c>
      <c r="BL6" s="47" t="s">
        <v>144</v>
      </c>
      <c r="BN6" s="48" t="s">
        <v>191</v>
      </c>
      <c r="BO6" s="49" t="s">
        <v>192</v>
      </c>
      <c r="BP6" s="48" t="s">
        <v>133</v>
      </c>
      <c r="BQ6" s="48" t="s">
        <v>134</v>
      </c>
      <c r="BR6" s="49" t="s">
        <v>193</v>
      </c>
      <c r="BS6" s="50" t="s">
        <v>48</v>
      </c>
      <c r="BT6" s="50" t="s">
        <v>135</v>
      </c>
      <c r="BU6" s="51" t="s">
        <v>194</v>
      </c>
      <c r="BV6" s="50" t="s">
        <v>136</v>
      </c>
      <c r="BW6" s="50" t="s">
        <v>137</v>
      </c>
      <c r="BX6" s="50" t="s">
        <v>138</v>
      </c>
      <c r="BY6" s="50" t="s">
        <v>139</v>
      </c>
      <c r="BZ6" s="50" t="s">
        <v>140</v>
      </c>
      <c r="CA6" s="50" t="s">
        <v>141</v>
      </c>
      <c r="CB6" s="50" t="s">
        <v>142</v>
      </c>
      <c r="CC6" s="50" t="s">
        <v>58</v>
      </c>
      <c r="CD6" s="50" t="s">
        <v>143</v>
      </c>
      <c r="CE6" s="51" t="s">
        <v>144</v>
      </c>
    </row>
    <row r="7" spans="1:85" ht="15" hidden="1" customHeight="1" outlineLevel="1">
      <c r="A7" s="52">
        <v>2024</v>
      </c>
      <c r="B7" s="53">
        <v>0</v>
      </c>
      <c r="C7" s="53">
        <v>0</v>
      </c>
      <c r="D7" s="53">
        <v>0</v>
      </c>
      <c r="E7" s="53">
        <v>0</v>
      </c>
      <c r="F7" s="53">
        <v>0</v>
      </c>
      <c r="G7" s="53">
        <v>474</v>
      </c>
      <c r="H7" s="53">
        <v>0</v>
      </c>
      <c r="I7" s="53">
        <v>0</v>
      </c>
      <c r="J7" s="53">
        <v>0</v>
      </c>
      <c r="K7" s="53">
        <v>0</v>
      </c>
      <c r="L7" s="53">
        <v>0</v>
      </c>
      <c r="M7" s="53">
        <v>0</v>
      </c>
      <c r="N7" s="53">
        <v>0</v>
      </c>
      <c r="O7" s="53">
        <v>0</v>
      </c>
      <c r="P7" s="53">
        <v>0</v>
      </c>
      <c r="Q7" s="53">
        <v>0</v>
      </c>
      <c r="R7" s="53">
        <v>0</v>
      </c>
      <c r="S7" s="53">
        <v>0</v>
      </c>
      <c r="T7" s="53">
        <v>0</v>
      </c>
      <c r="U7" s="53">
        <v>0</v>
      </c>
      <c r="V7" s="53">
        <v>0</v>
      </c>
      <c r="W7" s="53">
        <v>0</v>
      </c>
      <c r="X7" s="53">
        <v>0</v>
      </c>
      <c r="Y7" s="53">
        <v>0</v>
      </c>
      <c r="Z7" s="53">
        <v>0</v>
      </c>
      <c r="AA7" s="53">
        <v>0</v>
      </c>
      <c r="AB7" s="53">
        <v>0</v>
      </c>
      <c r="AC7" s="53">
        <v>0</v>
      </c>
      <c r="AD7" s="53">
        <v>0</v>
      </c>
      <c r="AE7" s="53">
        <v>0</v>
      </c>
      <c r="AF7" s="53">
        <v>0</v>
      </c>
      <c r="AG7" s="53">
        <v>0</v>
      </c>
      <c r="AH7" s="53">
        <v>0</v>
      </c>
      <c r="AI7" s="53">
        <v>0</v>
      </c>
      <c r="AJ7" s="53">
        <v>0</v>
      </c>
      <c r="AK7" s="53">
        <v>3.9000000953674321</v>
      </c>
      <c r="AL7" s="53">
        <v>9.4099998474121094</v>
      </c>
      <c r="AM7" s="53">
        <v>70.089999586343765</v>
      </c>
      <c r="AN7" s="53">
        <v>0</v>
      </c>
      <c r="AO7" s="53">
        <v>14.2410956</v>
      </c>
      <c r="AP7" s="53">
        <v>38.045572555287997</v>
      </c>
      <c r="AQ7" s="53">
        <v>11.8364183</v>
      </c>
      <c r="AR7" s="53">
        <v>55</v>
      </c>
      <c r="AS7" s="53">
        <v>12</v>
      </c>
      <c r="AT7" s="54"/>
      <c r="AU7" s="55">
        <v>2024</v>
      </c>
      <c r="AV7" s="56">
        <v>96.167513486343765</v>
      </c>
      <c r="AW7" s="57">
        <v>26.0775139</v>
      </c>
      <c r="AX7" s="57">
        <v>70.089999586343765</v>
      </c>
      <c r="AY7" s="56">
        <v>118.35557249806754</v>
      </c>
      <c r="AZ7" s="57">
        <v>96.945572650655436</v>
      </c>
      <c r="BA7" s="57">
        <v>21.409999847412109</v>
      </c>
      <c r="BB7" s="56">
        <v>474</v>
      </c>
      <c r="BC7" s="57">
        <v>0</v>
      </c>
      <c r="BD7" s="57">
        <v>474</v>
      </c>
      <c r="BE7" s="57">
        <v>0</v>
      </c>
      <c r="BF7" s="57">
        <v>0</v>
      </c>
      <c r="BG7" s="57">
        <v>0</v>
      </c>
      <c r="BH7" s="57">
        <v>0</v>
      </c>
      <c r="BI7" s="57">
        <v>0</v>
      </c>
      <c r="BJ7" s="57">
        <v>0</v>
      </c>
      <c r="BK7" s="57">
        <v>0</v>
      </c>
      <c r="BL7" s="56">
        <v>688.5230859844113</v>
      </c>
      <c r="BN7" s="55">
        <v>2024</v>
      </c>
      <c r="BO7" s="56"/>
      <c r="BP7" s="58"/>
      <c r="BQ7" s="58"/>
      <c r="BR7" s="56"/>
      <c r="BS7" s="58"/>
      <c r="BT7" s="58"/>
      <c r="BU7" s="56"/>
      <c r="BV7" s="58"/>
      <c r="BW7" s="58"/>
      <c r="BX7" s="58"/>
      <c r="BY7" s="58"/>
      <c r="BZ7" s="58"/>
      <c r="CA7" s="58"/>
      <c r="CB7" s="58"/>
      <c r="CC7" s="58"/>
      <c r="CD7" s="58"/>
      <c r="CE7" s="56"/>
      <c r="CG7" s="115" t="s">
        <v>100</v>
      </c>
    </row>
    <row r="8" spans="1:85" ht="13.15" hidden="1" customHeight="1" outlineLevel="1">
      <c r="A8" s="59">
        <v>2025</v>
      </c>
      <c r="B8" s="60">
        <v>0</v>
      </c>
      <c r="C8" s="60">
        <v>0</v>
      </c>
      <c r="D8" s="60">
        <v>0</v>
      </c>
      <c r="E8" s="60">
        <v>0</v>
      </c>
      <c r="F8" s="60">
        <v>0</v>
      </c>
      <c r="G8" s="60">
        <v>711</v>
      </c>
      <c r="H8" s="60">
        <v>600</v>
      </c>
      <c r="I8" s="60">
        <v>0</v>
      </c>
      <c r="J8" s="60">
        <v>0</v>
      </c>
      <c r="K8" s="60">
        <v>0</v>
      </c>
      <c r="L8" s="60">
        <v>0</v>
      </c>
      <c r="M8" s="60">
        <v>0</v>
      </c>
      <c r="N8" s="60">
        <v>0</v>
      </c>
      <c r="O8" s="60">
        <v>0</v>
      </c>
      <c r="P8" s="60">
        <v>0</v>
      </c>
      <c r="Q8" s="60">
        <v>0</v>
      </c>
      <c r="R8" s="60">
        <v>0</v>
      </c>
      <c r="S8" s="60">
        <v>0</v>
      </c>
      <c r="T8" s="60">
        <v>0</v>
      </c>
      <c r="U8" s="60">
        <v>0</v>
      </c>
      <c r="V8" s="60">
        <v>0</v>
      </c>
      <c r="W8" s="60">
        <v>0</v>
      </c>
      <c r="X8" s="60">
        <v>200</v>
      </c>
      <c r="Y8" s="60">
        <v>0</v>
      </c>
      <c r="Z8" s="60">
        <v>0</v>
      </c>
      <c r="AA8" s="60">
        <v>0</v>
      </c>
      <c r="AB8" s="60">
        <v>0</v>
      </c>
      <c r="AC8" s="60">
        <v>0</v>
      </c>
      <c r="AD8" s="60">
        <v>0</v>
      </c>
      <c r="AE8" s="60">
        <v>250</v>
      </c>
      <c r="AF8" s="60">
        <v>0</v>
      </c>
      <c r="AG8" s="60">
        <v>0</v>
      </c>
      <c r="AH8" s="60">
        <v>0</v>
      </c>
      <c r="AI8" s="60">
        <v>0</v>
      </c>
      <c r="AJ8" s="60">
        <v>0</v>
      </c>
      <c r="AK8" s="60">
        <v>3.9000000953674321</v>
      </c>
      <c r="AL8" s="60">
        <v>14.27999973297119</v>
      </c>
      <c r="AM8" s="60">
        <v>133.17999982833862</v>
      </c>
      <c r="AN8" s="60">
        <v>0</v>
      </c>
      <c r="AO8" s="60">
        <v>26.374985599999999</v>
      </c>
      <c r="AP8" s="60">
        <v>59.426396861328548</v>
      </c>
      <c r="AQ8" s="60">
        <v>24.168347199999999</v>
      </c>
      <c r="AR8" s="60">
        <v>79</v>
      </c>
      <c r="AS8" s="60">
        <v>25.60000038146973</v>
      </c>
      <c r="AT8" s="54"/>
      <c r="AU8" s="61">
        <v>2025</v>
      </c>
      <c r="AV8" s="62">
        <v>183.72333262833862</v>
      </c>
      <c r="AW8" s="63">
        <v>50.543332800000002</v>
      </c>
      <c r="AX8" s="63">
        <v>133.17999982833862</v>
      </c>
      <c r="AY8" s="62">
        <v>182.20639707113691</v>
      </c>
      <c r="AZ8" s="63">
        <v>142.32639695669599</v>
      </c>
      <c r="BA8" s="63">
        <v>39.880000114440918</v>
      </c>
      <c r="BB8" s="62">
        <v>1761</v>
      </c>
      <c r="BC8" s="63">
        <v>0</v>
      </c>
      <c r="BD8" s="63">
        <v>711</v>
      </c>
      <c r="BE8" s="63">
        <v>600</v>
      </c>
      <c r="BF8" s="63">
        <v>0</v>
      </c>
      <c r="BG8" s="63">
        <v>0</v>
      </c>
      <c r="BH8" s="63">
        <v>250</v>
      </c>
      <c r="BI8" s="63">
        <v>0</v>
      </c>
      <c r="BJ8" s="63">
        <v>0</v>
      </c>
      <c r="BK8" s="63">
        <v>200</v>
      </c>
      <c r="BL8" s="62">
        <v>2126.9297296994755</v>
      </c>
      <c r="BN8" s="61">
        <v>2025</v>
      </c>
      <c r="BO8" s="62">
        <v>183.72333262833862</v>
      </c>
      <c r="BP8" s="1">
        <v>50.543332800000002</v>
      </c>
      <c r="BQ8" s="1">
        <v>133.17999982833862</v>
      </c>
      <c r="BR8" s="62">
        <v>182.20639707113691</v>
      </c>
      <c r="BS8" s="1">
        <v>142.32639695669599</v>
      </c>
      <c r="BT8" s="1">
        <v>39.880000114440918</v>
      </c>
      <c r="BU8" s="62">
        <v>1761</v>
      </c>
      <c r="BV8" s="1">
        <v>0</v>
      </c>
      <c r="BW8" s="1">
        <v>711</v>
      </c>
      <c r="BX8" s="1">
        <v>600</v>
      </c>
      <c r="BY8" s="1">
        <v>0</v>
      </c>
      <c r="BZ8" s="1">
        <v>0</v>
      </c>
      <c r="CA8" s="1">
        <v>250</v>
      </c>
      <c r="CB8" s="1">
        <v>0</v>
      </c>
      <c r="CC8" s="1">
        <v>0</v>
      </c>
      <c r="CD8" s="1">
        <v>200</v>
      </c>
      <c r="CE8" s="62">
        <v>2126.9297296994755</v>
      </c>
      <c r="CG8" s="115" t="s">
        <v>100</v>
      </c>
    </row>
    <row r="9" spans="1:85" ht="13.15" hidden="1" customHeight="1" outlineLevel="1">
      <c r="A9" s="52">
        <v>2026</v>
      </c>
      <c r="B9" s="53">
        <v>0</v>
      </c>
      <c r="C9" s="53">
        <v>0</v>
      </c>
      <c r="D9" s="53">
        <v>0</v>
      </c>
      <c r="E9" s="53">
        <v>0</v>
      </c>
      <c r="F9" s="53">
        <v>0</v>
      </c>
      <c r="G9" s="53">
        <v>711</v>
      </c>
      <c r="H9" s="53">
        <v>600</v>
      </c>
      <c r="I9" s="53">
        <v>0</v>
      </c>
      <c r="J9" s="53">
        <v>0</v>
      </c>
      <c r="K9" s="53">
        <v>0</v>
      </c>
      <c r="L9" s="53">
        <v>0</v>
      </c>
      <c r="M9" s="53">
        <v>0</v>
      </c>
      <c r="N9" s="53">
        <v>0</v>
      </c>
      <c r="O9" s="53">
        <v>0</v>
      </c>
      <c r="P9" s="53">
        <v>0</v>
      </c>
      <c r="Q9" s="53">
        <v>0</v>
      </c>
      <c r="R9" s="53">
        <v>0</v>
      </c>
      <c r="S9" s="53">
        <v>0</v>
      </c>
      <c r="T9" s="53">
        <v>0</v>
      </c>
      <c r="U9" s="53">
        <v>100</v>
      </c>
      <c r="V9" s="53">
        <v>0</v>
      </c>
      <c r="W9" s="53">
        <v>0</v>
      </c>
      <c r="X9" s="53">
        <v>500</v>
      </c>
      <c r="Y9" s="53">
        <v>0</v>
      </c>
      <c r="Z9" s="53">
        <v>0</v>
      </c>
      <c r="AA9" s="53">
        <v>0</v>
      </c>
      <c r="AB9" s="53">
        <v>0</v>
      </c>
      <c r="AC9" s="53">
        <v>300</v>
      </c>
      <c r="AD9" s="53">
        <v>0</v>
      </c>
      <c r="AE9" s="53">
        <v>249.94999694824219</v>
      </c>
      <c r="AF9" s="53">
        <v>0</v>
      </c>
      <c r="AG9" s="53">
        <v>0</v>
      </c>
      <c r="AH9" s="53">
        <v>0</v>
      </c>
      <c r="AI9" s="53">
        <v>0</v>
      </c>
      <c r="AJ9" s="53">
        <v>0</v>
      </c>
      <c r="AK9" s="53">
        <v>3.9000000953674321</v>
      </c>
      <c r="AL9" s="53">
        <v>18.110000610351559</v>
      </c>
      <c r="AM9" s="53">
        <v>202.29000020027161</v>
      </c>
      <c r="AN9" s="53">
        <v>0</v>
      </c>
      <c r="AO9" s="53">
        <v>50.051728099999998</v>
      </c>
      <c r="AP9" s="53">
        <v>80.807221167369093</v>
      </c>
      <c r="AQ9" s="53">
        <v>36.868583900000004</v>
      </c>
      <c r="AR9" s="53">
        <v>79</v>
      </c>
      <c r="AS9" s="53">
        <v>25.60000038146973</v>
      </c>
      <c r="AT9" s="54"/>
      <c r="AU9" s="55">
        <v>2026</v>
      </c>
      <c r="AV9" s="56">
        <v>289.21031220027157</v>
      </c>
      <c r="AW9" s="57">
        <v>86.920311999999996</v>
      </c>
      <c r="AX9" s="57">
        <v>202.29000020027161</v>
      </c>
      <c r="AY9" s="56">
        <v>207.41722225455783</v>
      </c>
      <c r="AZ9" s="57">
        <v>163.70722126273654</v>
      </c>
      <c r="BA9" s="57">
        <v>43.710000991821289</v>
      </c>
      <c r="BB9" s="56">
        <v>2460.9499969482422</v>
      </c>
      <c r="BC9" s="57">
        <v>0</v>
      </c>
      <c r="BD9" s="57">
        <v>711</v>
      </c>
      <c r="BE9" s="57">
        <v>600</v>
      </c>
      <c r="BF9" s="57">
        <v>0</v>
      </c>
      <c r="BG9" s="57">
        <v>100</v>
      </c>
      <c r="BH9" s="57">
        <v>549.94999694824219</v>
      </c>
      <c r="BI9" s="57">
        <v>0</v>
      </c>
      <c r="BJ9" s="57">
        <v>0</v>
      </c>
      <c r="BK9" s="57">
        <v>500</v>
      </c>
      <c r="BL9" s="56">
        <v>2957.5775314030716</v>
      </c>
      <c r="BN9" s="55">
        <v>2026</v>
      </c>
      <c r="BO9" s="56"/>
      <c r="BP9" s="58"/>
      <c r="BQ9" s="58"/>
      <c r="BR9" s="56"/>
      <c r="BS9" s="58"/>
      <c r="BT9" s="58"/>
      <c r="BU9" s="56"/>
      <c r="BV9" s="58"/>
      <c r="BW9" s="58"/>
      <c r="BX9" s="58"/>
      <c r="BY9" s="58"/>
      <c r="BZ9" s="58"/>
      <c r="CA9" s="58"/>
      <c r="CB9" s="58"/>
      <c r="CC9" s="58"/>
      <c r="CD9" s="58"/>
      <c r="CE9" s="56"/>
      <c r="CG9" s="115" t="s">
        <v>100</v>
      </c>
    </row>
    <row r="10" spans="1:85" ht="13.15" hidden="1" customHeight="1" outlineLevel="1">
      <c r="A10" s="59">
        <v>2027</v>
      </c>
      <c r="B10" s="60">
        <v>0</v>
      </c>
      <c r="C10" s="60">
        <v>0</v>
      </c>
      <c r="D10" s="60">
        <v>0</v>
      </c>
      <c r="E10" s="60">
        <v>0</v>
      </c>
      <c r="F10" s="60">
        <v>0</v>
      </c>
      <c r="G10" s="60">
        <v>711</v>
      </c>
      <c r="H10" s="60">
        <v>800</v>
      </c>
      <c r="I10" s="60">
        <v>0</v>
      </c>
      <c r="J10" s="60">
        <v>0</v>
      </c>
      <c r="K10" s="60">
        <v>0</v>
      </c>
      <c r="L10" s="60">
        <v>0</v>
      </c>
      <c r="M10" s="60">
        <v>0</v>
      </c>
      <c r="N10" s="60">
        <v>0</v>
      </c>
      <c r="O10" s="60">
        <v>0</v>
      </c>
      <c r="P10" s="60">
        <v>200</v>
      </c>
      <c r="Q10" s="60">
        <v>0</v>
      </c>
      <c r="R10" s="60">
        <v>0</v>
      </c>
      <c r="S10" s="60">
        <v>0</v>
      </c>
      <c r="T10" s="60">
        <v>0</v>
      </c>
      <c r="U10" s="60">
        <v>100</v>
      </c>
      <c r="V10" s="60">
        <v>0</v>
      </c>
      <c r="W10" s="60">
        <v>0</v>
      </c>
      <c r="X10" s="60">
        <v>900</v>
      </c>
      <c r="Y10" s="60">
        <v>0</v>
      </c>
      <c r="Z10" s="60">
        <v>0</v>
      </c>
      <c r="AA10" s="60">
        <v>0</v>
      </c>
      <c r="AB10" s="60">
        <v>0</v>
      </c>
      <c r="AC10" s="60">
        <v>450</v>
      </c>
      <c r="AD10" s="60">
        <v>0</v>
      </c>
      <c r="AE10" s="60">
        <v>249.90000152587891</v>
      </c>
      <c r="AF10" s="60">
        <v>0</v>
      </c>
      <c r="AG10" s="60">
        <v>0</v>
      </c>
      <c r="AH10" s="60">
        <v>0</v>
      </c>
      <c r="AI10" s="60">
        <v>0</v>
      </c>
      <c r="AJ10" s="60">
        <v>0</v>
      </c>
      <c r="AK10" s="60">
        <v>3.9000000953674321</v>
      </c>
      <c r="AL10" s="60">
        <v>24.719999313354489</v>
      </c>
      <c r="AM10" s="60">
        <v>247.76999986171722</v>
      </c>
      <c r="AN10" s="60">
        <v>0</v>
      </c>
      <c r="AO10" s="60">
        <v>64.249858200000006</v>
      </c>
      <c r="AP10" s="60">
        <v>121.26733986062111</v>
      </c>
      <c r="AQ10" s="60">
        <v>50.258215499999999</v>
      </c>
      <c r="AR10" s="60">
        <v>79</v>
      </c>
      <c r="AS10" s="60">
        <v>25.60000038146973</v>
      </c>
      <c r="AT10" s="54"/>
      <c r="AU10" s="61">
        <v>2027</v>
      </c>
      <c r="AV10" s="62">
        <v>362.27807356171724</v>
      </c>
      <c r="AW10" s="63">
        <v>114.50807370000001</v>
      </c>
      <c r="AX10" s="63">
        <v>247.76999986171722</v>
      </c>
      <c r="AY10" s="62">
        <v>254.48733965081277</v>
      </c>
      <c r="AZ10" s="63">
        <v>204.16733995598855</v>
      </c>
      <c r="BA10" s="63">
        <v>50.319999694824219</v>
      </c>
      <c r="BB10" s="62">
        <v>3410.9000015258789</v>
      </c>
      <c r="BC10" s="63">
        <v>0</v>
      </c>
      <c r="BD10" s="63">
        <v>711</v>
      </c>
      <c r="BE10" s="63">
        <v>800</v>
      </c>
      <c r="BF10" s="63">
        <v>200</v>
      </c>
      <c r="BG10" s="63">
        <v>100</v>
      </c>
      <c r="BH10" s="63">
        <v>699.90000152587891</v>
      </c>
      <c r="BI10" s="63">
        <v>0</v>
      </c>
      <c r="BJ10" s="63">
        <v>0</v>
      </c>
      <c r="BK10" s="63">
        <v>900</v>
      </c>
      <c r="BL10" s="62">
        <v>4027.6654147384088</v>
      </c>
      <c r="BN10" s="61">
        <v>2027</v>
      </c>
      <c r="BO10" s="62"/>
      <c r="BP10" s="1"/>
      <c r="BQ10" s="1"/>
      <c r="BR10" s="62"/>
      <c r="BS10" s="1"/>
      <c r="BT10" s="1"/>
      <c r="BU10" s="62"/>
      <c r="BV10" s="1"/>
      <c r="BW10" s="1"/>
      <c r="BX10" s="1"/>
      <c r="BY10" s="1"/>
      <c r="BZ10" s="1"/>
      <c r="CA10" s="1"/>
      <c r="CB10" s="1"/>
      <c r="CC10" s="1"/>
      <c r="CD10" s="1"/>
      <c r="CE10" s="62"/>
      <c r="CG10" s="115" t="s">
        <v>100</v>
      </c>
    </row>
    <row r="11" spans="1:85" ht="13.15" hidden="1" customHeight="1" outlineLevel="1">
      <c r="A11" s="52">
        <v>2028</v>
      </c>
      <c r="B11" s="53">
        <v>0</v>
      </c>
      <c r="C11" s="53">
        <v>0</v>
      </c>
      <c r="D11" s="53">
        <v>0</v>
      </c>
      <c r="E11" s="53">
        <v>0</v>
      </c>
      <c r="F11" s="53">
        <v>0</v>
      </c>
      <c r="G11" s="53">
        <v>711</v>
      </c>
      <c r="H11" s="53">
        <v>800</v>
      </c>
      <c r="I11" s="53">
        <v>0</v>
      </c>
      <c r="J11" s="53">
        <v>0</v>
      </c>
      <c r="K11" s="53">
        <v>0</v>
      </c>
      <c r="L11" s="53">
        <v>0</v>
      </c>
      <c r="M11" s="53">
        <v>0</v>
      </c>
      <c r="N11" s="53">
        <v>0</v>
      </c>
      <c r="O11" s="53">
        <v>0</v>
      </c>
      <c r="P11" s="53">
        <v>299.89999389648438</v>
      </c>
      <c r="Q11" s="53">
        <v>0</v>
      </c>
      <c r="R11" s="53">
        <v>0</v>
      </c>
      <c r="S11" s="53">
        <v>0</v>
      </c>
      <c r="T11" s="53">
        <v>0</v>
      </c>
      <c r="U11" s="53">
        <v>100</v>
      </c>
      <c r="V11" s="53">
        <v>0</v>
      </c>
      <c r="W11" s="53">
        <v>0</v>
      </c>
      <c r="X11" s="53">
        <v>1000</v>
      </c>
      <c r="Y11" s="53">
        <v>0</v>
      </c>
      <c r="Z11" s="53">
        <v>0</v>
      </c>
      <c r="AA11" s="53">
        <v>0</v>
      </c>
      <c r="AB11" s="53">
        <v>0</v>
      </c>
      <c r="AC11" s="53">
        <v>750</v>
      </c>
      <c r="AD11" s="53">
        <v>0</v>
      </c>
      <c r="AE11" s="53">
        <v>499.84999847412109</v>
      </c>
      <c r="AF11" s="53">
        <v>0</v>
      </c>
      <c r="AG11" s="53">
        <v>0</v>
      </c>
      <c r="AH11" s="53">
        <v>0</v>
      </c>
      <c r="AI11" s="53">
        <v>0</v>
      </c>
      <c r="AJ11" s="53">
        <v>0</v>
      </c>
      <c r="AK11" s="53">
        <v>6.9000000953674316</v>
      </c>
      <c r="AL11" s="53">
        <v>28.389999389648441</v>
      </c>
      <c r="AM11" s="53">
        <v>295.50000554323196</v>
      </c>
      <c r="AN11" s="53">
        <v>0</v>
      </c>
      <c r="AO11" s="53">
        <v>77.881466000000003</v>
      </c>
      <c r="AP11" s="53">
        <v>161.72745855387299</v>
      </c>
      <c r="AQ11" s="53">
        <v>64.220708000000002</v>
      </c>
      <c r="AR11" s="53">
        <v>79</v>
      </c>
      <c r="AS11" s="53">
        <v>25.60000038146973</v>
      </c>
      <c r="AT11" s="54"/>
      <c r="AU11" s="55">
        <v>2028</v>
      </c>
      <c r="AV11" s="56">
        <v>437.60217954323195</v>
      </c>
      <c r="AW11" s="57">
        <v>142.10217399999999</v>
      </c>
      <c r="AX11" s="57">
        <v>295.50000554323196</v>
      </c>
      <c r="AY11" s="56">
        <v>301.61745842035862</v>
      </c>
      <c r="AZ11" s="57">
        <v>247.62745864924042</v>
      </c>
      <c r="BA11" s="57">
        <v>53.989999771118171</v>
      </c>
      <c r="BB11" s="56">
        <v>4160.7499923706055</v>
      </c>
      <c r="BC11" s="57">
        <v>0</v>
      </c>
      <c r="BD11" s="57">
        <v>711</v>
      </c>
      <c r="BE11" s="57">
        <v>800</v>
      </c>
      <c r="BF11" s="57">
        <v>299.89999389648438</v>
      </c>
      <c r="BG11" s="57">
        <v>100</v>
      </c>
      <c r="BH11" s="57">
        <v>1249.8499984741211</v>
      </c>
      <c r="BI11" s="57">
        <v>0</v>
      </c>
      <c r="BJ11" s="57">
        <v>0</v>
      </c>
      <c r="BK11" s="57">
        <v>1000</v>
      </c>
      <c r="BL11" s="56">
        <v>4899.9696303341962</v>
      </c>
      <c r="BN11" s="55">
        <v>2028</v>
      </c>
      <c r="BO11" s="56"/>
      <c r="BP11" s="58"/>
      <c r="BQ11" s="58"/>
      <c r="BR11" s="56"/>
      <c r="BS11" s="58"/>
      <c r="BT11" s="58"/>
      <c r="BU11" s="56"/>
      <c r="BV11" s="58"/>
      <c r="BW11" s="58"/>
      <c r="BX11" s="58"/>
      <c r="BY11" s="58"/>
      <c r="BZ11" s="58"/>
      <c r="CA11" s="58"/>
      <c r="CB11" s="58"/>
      <c r="CC11" s="58"/>
      <c r="CD11" s="58"/>
      <c r="CE11" s="56"/>
      <c r="CG11" s="115" t="s">
        <v>100</v>
      </c>
    </row>
    <row r="12" spans="1:85" ht="13.15" hidden="1" customHeight="1" outlineLevel="1">
      <c r="A12" s="59">
        <v>2029</v>
      </c>
      <c r="B12" s="60">
        <v>0</v>
      </c>
      <c r="C12" s="60">
        <v>0</v>
      </c>
      <c r="D12" s="60">
        <v>0</v>
      </c>
      <c r="E12" s="60">
        <v>0</v>
      </c>
      <c r="F12" s="60">
        <v>128.09999465942386</v>
      </c>
      <c r="G12" s="60">
        <v>711</v>
      </c>
      <c r="H12" s="60">
        <v>900</v>
      </c>
      <c r="I12" s="60">
        <v>0</v>
      </c>
      <c r="J12" s="60">
        <v>0</v>
      </c>
      <c r="K12" s="60">
        <v>0</v>
      </c>
      <c r="L12" s="60">
        <v>0</v>
      </c>
      <c r="M12" s="60">
        <v>100</v>
      </c>
      <c r="N12" s="60">
        <v>0</v>
      </c>
      <c r="O12" s="60">
        <v>0</v>
      </c>
      <c r="P12" s="60">
        <v>399.75</v>
      </c>
      <c r="Q12" s="60">
        <v>0</v>
      </c>
      <c r="R12" s="60">
        <v>0</v>
      </c>
      <c r="S12" s="60">
        <v>0</v>
      </c>
      <c r="T12" s="60">
        <v>0</v>
      </c>
      <c r="U12" s="60">
        <v>100</v>
      </c>
      <c r="V12" s="60">
        <v>0</v>
      </c>
      <c r="W12" s="60">
        <v>0</v>
      </c>
      <c r="X12" s="60">
        <v>1000</v>
      </c>
      <c r="Y12" s="60">
        <v>0</v>
      </c>
      <c r="Z12" s="60">
        <v>0</v>
      </c>
      <c r="AA12" s="60">
        <v>0</v>
      </c>
      <c r="AB12" s="60">
        <v>0</v>
      </c>
      <c r="AC12" s="60">
        <v>1050</v>
      </c>
      <c r="AD12" s="60">
        <v>0</v>
      </c>
      <c r="AE12" s="60">
        <v>499.75</v>
      </c>
      <c r="AF12" s="60">
        <v>0</v>
      </c>
      <c r="AG12" s="60">
        <v>0</v>
      </c>
      <c r="AH12" s="60">
        <v>0</v>
      </c>
      <c r="AI12" s="60">
        <v>0</v>
      </c>
      <c r="AJ12" s="60">
        <v>0</v>
      </c>
      <c r="AK12" s="60">
        <v>8.8999996185302734</v>
      </c>
      <c r="AL12" s="60">
        <v>31.739999771118161</v>
      </c>
      <c r="AM12" s="60">
        <v>310.85000240802765</v>
      </c>
      <c r="AN12" s="60">
        <v>0</v>
      </c>
      <c r="AO12" s="60">
        <v>115.38244400000001</v>
      </c>
      <c r="AP12" s="60">
        <v>223.04598359990609</v>
      </c>
      <c r="AQ12" s="60">
        <v>78.633908000000005</v>
      </c>
      <c r="AR12" s="60">
        <v>79</v>
      </c>
      <c r="AS12" s="60">
        <v>25.60000038146973</v>
      </c>
      <c r="AT12" s="54"/>
      <c r="AU12" s="61">
        <v>2029</v>
      </c>
      <c r="AV12" s="62">
        <v>504.86635440802763</v>
      </c>
      <c r="AW12" s="63">
        <v>194.01635200000001</v>
      </c>
      <c r="AX12" s="63">
        <v>310.85000240802765</v>
      </c>
      <c r="AY12" s="62">
        <v>368.28598337102426</v>
      </c>
      <c r="AZ12" s="63">
        <v>310.94598321843637</v>
      </c>
      <c r="BA12" s="63">
        <v>57.340000152587891</v>
      </c>
      <c r="BB12" s="62">
        <v>4888.5999946594238</v>
      </c>
      <c r="BC12" s="63">
        <v>0</v>
      </c>
      <c r="BD12" s="63">
        <v>839.09999465942383</v>
      </c>
      <c r="BE12" s="63">
        <v>1000</v>
      </c>
      <c r="BF12" s="63">
        <v>399.75</v>
      </c>
      <c r="BG12" s="63">
        <v>100</v>
      </c>
      <c r="BH12" s="63">
        <v>1549.75</v>
      </c>
      <c r="BI12" s="63">
        <v>0</v>
      </c>
      <c r="BJ12" s="63">
        <v>0</v>
      </c>
      <c r="BK12" s="63">
        <v>1000</v>
      </c>
      <c r="BL12" s="62">
        <v>5761.7523324384756</v>
      </c>
      <c r="BN12" s="61">
        <v>2029</v>
      </c>
      <c r="BO12" s="62"/>
      <c r="BP12" s="1"/>
      <c r="BQ12" s="1"/>
      <c r="BR12" s="62"/>
      <c r="BS12" s="1"/>
      <c r="BT12" s="1"/>
      <c r="BU12" s="62"/>
      <c r="BV12" s="1"/>
      <c r="BW12" s="1"/>
      <c r="BX12" s="1"/>
      <c r="BY12" s="1"/>
      <c r="BZ12" s="1"/>
      <c r="CA12" s="1"/>
      <c r="CB12" s="1"/>
      <c r="CC12" s="1"/>
      <c r="CD12" s="1"/>
      <c r="CE12" s="62"/>
      <c r="CG12" s="115" t="s">
        <v>100</v>
      </c>
    </row>
    <row r="13" spans="1:85" ht="13.15" hidden="1" customHeight="1" outlineLevel="1">
      <c r="A13" s="52">
        <v>2030</v>
      </c>
      <c r="B13" s="53">
        <v>0</v>
      </c>
      <c r="C13" s="53">
        <v>0</v>
      </c>
      <c r="D13" s="53">
        <v>0</v>
      </c>
      <c r="E13" s="53">
        <v>0</v>
      </c>
      <c r="F13" s="53">
        <v>128.09999465942386</v>
      </c>
      <c r="G13" s="53">
        <v>711</v>
      </c>
      <c r="H13" s="53">
        <v>900</v>
      </c>
      <c r="I13" s="53">
        <v>0</v>
      </c>
      <c r="J13" s="53">
        <v>400</v>
      </c>
      <c r="K13" s="53">
        <v>0</v>
      </c>
      <c r="L13" s="53">
        <v>0</v>
      </c>
      <c r="M13" s="53">
        <v>100</v>
      </c>
      <c r="N13" s="53">
        <v>0</v>
      </c>
      <c r="O13" s="53">
        <v>0</v>
      </c>
      <c r="P13" s="53">
        <v>1099.5499954223633</v>
      </c>
      <c r="Q13" s="53">
        <v>0</v>
      </c>
      <c r="R13" s="53">
        <v>0</v>
      </c>
      <c r="S13" s="53">
        <v>0</v>
      </c>
      <c r="T13" s="53">
        <v>0</v>
      </c>
      <c r="U13" s="53">
        <v>100</v>
      </c>
      <c r="V13" s="53">
        <v>0</v>
      </c>
      <c r="W13" s="53">
        <v>0</v>
      </c>
      <c r="X13" s="53">
        <v>1000</v>
      </c>
      <c r="Y13" s="53">
        <v>0</v>
      </c>
      <c r="Z13" s="53">
        <v>0</v>
      </c>
      <c r="AA13" s="53">
        <v>0</v>
      </c>
      <c r="AB13" s="53">
        <v>0</v>
      </c>
      <c r="AC13" s="53">
        <v>1050</v>
      </c>
      <c r="AD13" s="53">
        <v>0</v>
      </c>
      <c r="AE13" s="53">
        <v>499.65000152587891</v>
      </c>
      <c r="AF13" s="53">
        <v>0</v>
      </c>
      <c r="AG13" s="53">
        <v>0</v>
      </c>
      <c r="AH13" s="53">
        <v>0</v>
      </c>
      <c r="AI13" s="53">
        <v>0</v>
      </c>
      <c r="AJ13" s="53">
        <v>0</v>
      </c>
      <c r="AK13" s="53">
        <v>8.8999996185302734</v>
      </c>
      <c r="AL13" s="53">
        <v>36.619998931884773</v>
      </c>
      <c r="AM13" s="53">
        <v>327.14000058174133</v>
      </c>
      <c r="AN13" s="53">
        <v>0</v>
      </c>
      <c r="AO13" s="53">
        <v>131.83969400000001</v>
      </c>
      <c r="AP13" s="53">
        <v>284.36450864593922</v>
      </c>
      <c r="AQ13" s="53">
        <v>94.091622999999998</v>
      </c>
      <c r="AR13" s="53">
        <v>79</v>
      </c>
      <c r="AS13" s="53">
        <v>25.60000038146973</v>
      </c>
      <c r="AT13" s="54"/>
      <c r="AU13" s="55">
        <v>2030</v>
      </c>
      <c r="AV13" s="56">
        <v>553.07131758174137</v>
      </c>
      <c r="AW13" s="57">
        <v>225.93131700000001</v>
      </c>
      <c r="AX13" s="57">
        <v>327.14000058174133</v>
      </c>
      <c r="AY13" s="56">
        <v>434.48450757782399</v>
      </c>
      <c r="AZ13" s="57">
        <v>372.2645082644695</v>
      </c>
      <c r="BA13" s="57">
        <v>62.219999313354506</v>
      </c>
      <c r="BB13" s="56">
        <v>5988.299991607666</v>
      </c>
      <c r="BC13" s="57">
        <v>0</v>
      </c>
      <c r="BD13" s="57">
        <v>839.09999465942383</v>
      </c>
      <c r="BE13" s="57">
        <v>1400</v>
      </c>
      <c r="BF13" s="57">
        <v>1099.5499954223633</v>
      </c>
      <c r="BG13" s="57">
        <v>100</v>
      </c>
      <c r="BH13" s="57">
        <v>1549.6500015258789</v>
      </c>
      <c r="BI13" s="57">
        <v>0</v>
      </c>
      <c r="BJ13" s="57">
        <v>0</v>
      </c>
      <c r="BK13" s="57">
        <v>1000</v>
      </c>
      <c r="BL13" s="56">
        <v>6975.8558167672309</v>
      </c>
      <c r="BN13" s="55">
        <v>2030</v>
      </c>
      <c r="BO13" s="56">
        <v>369.34798495340272</v>
      </c>
      <c r="BP13" s="58">
        <v>175.38798420000001</v>
      </c>
      <c r="BQ13" s="58">
        <v>193.96000075340271</v>
      </c>
      <c r="BR13" s="56">
        <v>252.27811050668709</v>
      </c>
      <c r="BS13" s="58">
        <v>229.93811130777351</v>
      </c>
      <c r="BT13" s="58">
        <v>22.339999198913588</v>
      </c>
      <c r="BU13" s="56">
        <v>4227.299991607666</v>
      </c>
      <c r="BV13" s="58">
        <v>0</v>
      </c>
      <c r="BW13" s="58">
        <v>128.09999465942383</v>
      </c>
      <c r="BX13" s="58">
        <v>800</v>
      </c>
      <c r="BY13" s="58">
        <v>1099.5499954223633</v>
      </c>
      <c r="BZ13" s="58">
        <v>100</v>
      </c>
      <c r="CA13" s="58">
        <v>1299.6500015258789</v>
      </c>
      <c r="CB13" s="58">
        <v>0</v>
      </c>
      <c r="CC13" s="58">
        <v>0</v>
      </c>
      <c r="CD13" s="58">
        <v>800</v>
      </c>
      <c r="CE13" s="56">
        <v>4848.9260870677554</v>
      </c>
      <c r="CG13" s="115" t="s">
        <v>100</v>
      </c>
    </row>
    <row r="14" spans="1:85" ht="13.15" hidden="1" customHeight="1" outlineLevel="1">
      <c r="A14" s="59">
        <v>2031</v>
      </c>
      <c r="B14" s="60">
        <v>0</v>
      </c>
      <c r="C14" s="60">
        <v>0</v>
      </c>
      <c r="D14" s="60">
        <v>0</v>
      </c>
      <c r="E14" s="60">
        <v>0</v>
      </c>
      <c r="F14" s="60">
        <v>146.3999938964844</v>
      </c>
      <c r="G14" s="60">
        <v>711</v>
      </c>
      <c r="H14" s="60">
        <v>900</v>
      </c>
      <c r="I14" s="60">
        <v>0</v>
      </c>
      <c r="J14" s="60">
        <v>400</v>
      </c>
      <c r="K14" s="60">
        <v>0</v>
      </c>
      <c r="L14" s="60">
        <v>0</v>
      </c>
      <c r="M14" s="60">
        <v>100</v>
      </c>
      <c r="N14" s="60">
        <v>0</v>
      </c>
      <c r="O14" s="60">
        <v>0</v>
      </c>
      <c r="P14" s="60">
        <v>1098.9999847412109</v>
      </c>
      <c r="Q14" s="60">
        <v>0</v>
      </c>
      <c r="R14" s="60">
        <v>0</v>
      </c>
      <c r="S14" s="60">
        <v>0</v>
      </c>
      <c r="T14" s="60">
        <v>0</v>
      </c>
      <c r="U14" s="60">
        <v>100</v>
      </c>
      <c r="V14" s="60">
        <v>0</v>
      </c>
      <c r="W14" s="60">
        <v>0</v>
      </c>
      <c r="X14" s="60">
        <v>1000</v>
      </c>
      <c r="Y14" s="60">
        <v>0</v>
      </c>
      <c r="Z14" s="60">
        <v>0</v>
      </c>
      <c r="AA14" s="60">
        <v>0</v>
      </c>
      <c r="AB14" s="60">
        <v>0</v>
      </c>
      <c r="AC14" s="60">
        <v>1050</v>
      </c>
      <c r="AD14" s="60">
        <v>0</v>
      </c>
      <c r="AE14" s="60">
        <v>499.54999542236328</v>
      </c>
      <c r="AF14" s="60">
        <v>0</v>
      </c>
      <c r="AG14" s="60">
        <v>0</v>
      </c>
      <c r="AH14" s="60">
        <v>0</v>
      </c>
      <c r="AI14" s="60">
        <v>0</v>
      </c>
      <c r="AJ14" s="60">
        <v>0</v>
      </c>
      <c r="AK14" s="60">
        <v>9.7200002670288086</v>
      </c>
      <c r="AL14" s="60">
        <v>39.990001678466797</v>
      </c>
      <c r="AM14" s="60">
        <v>343.18000054359436</v>
      </c>
      <c r="AN14" s="60">
        <v>0</v>
      </c>
      <c r="AO14" s="60">
        <v>148.12393700000001</v>
      </c>
      <c r="AP14" s="60">
        <v>351.50843736546011</v>
      </c>
      <c r="AQ14" s="60">
        <v>110.32028299999999</v>
      </c>
      <c r="AR14" s="60">
        <v>79</v>
      </c>
      <c r="AS14" s="60">
        <v>25.60000038146973</v>
      </c>
      <c r="AT14" s="54"/>
      <c r="AU14" s="61">
        <v>2031</v>
      </c>
      <c r="AV14" s="62">
        <v>601.62422054359433</v>
      </c>
      <c r="AW14" s="63">
        <v>258.44421999999997</v>
      </c>
      <c r="AX14" s="63">
        <v>343.18000054359436</v>
      </c>
      <c r="AY14" s="62">
        <v>505.81843969242544</v>
      </c>
      <c r="AZ14" s="63">
        <v>440.22843763248892</v>
      </c>
      <c r="BA14" s="63">
        <v>65.590002059936523</v>
      </c>
      <c r="BB14" s="62">
        <v>6005.9499740600586</v>
      </c>
      <c r="BC14" s="63">
        <v>0</v>
      </c>
      <c r="BD14" s="63">
        <v>857.39999389648438</v>
      </c>
      <c r="BE14" s="63">
        <v>1400</v>
      </c>
      <c r="BF14" s="63">
        <v>1098.9999847412109</v>
      </c>
      <c r="BG14" s="63">
        <v>100</v>
      </c>
      <c r="BH14" s="63">
        <v>1549.5499954223633</v>
      </c>
      <c r="BI14" s="63">
        <v>0</v>
      </c>
      <c r="BJ14" s="63">
        <v>0</v>
      </c>
      <c r="BK14" s="63">
        <v>1000</v>
      </c>
      <c r="BL14" s="62">
        <v>7113.3926342960785</v>
      </c>
      <c r="BN14" s="61">
        <v>2031</v>
      </c>
      <c r="BO14" s="62"/>
      <c r="BP14" s="1"/>
      <c r="BQ14" s="1"/>
      <c r="BR14" s="62"/>
      <c r="BS14" s="1"/>
      <c r="BT14" s="1"/>
      <c r="BU14" s="62"/>
      <c r="BV14" s="1"/>
      <c r="BW14" s="1"/>
      <c r="BX14" s="1"/>
      <c r="BY14" s="1"/>
      <c r="BZ14" s="1"/>
      <c r="CA14" s="1"/>
      <c r="CB14" s="1"/>
      <c r="CC14" s="1"/>
      <c r="CD14" s="1"/>
      <c r="CE14" s="62"/>
      <c r="CG14" s="115" t="s">
        <v>100</v>
      </c>
    </row>
    <row r="15" spans="1:85" ht="13.15" hidden="1" customHeight="1" outlineLevel="1">
      <c r="A15" s="52">
        <v>2032</v>
      </c>
      <c r="B15" s="53">
        <v>0</v>
      </c>
      <c r="C15" s="53">
        <v>0</v>
      </c>
      <c r="D15" s="53">
        <v>0</v>
      </c>
      <c r="E15" s="53">
        <v>0</v>
      </c>
      <c r="F15" s="53">
        <v>146.3999938964844</v>
      </c>
      <c r="G15" s="53">
        <v>711</v>
      </c>
      <c r="H15" s="53">
        <v>900</v>
      </c>
      <c r="I15" s="53">
        <v>100</v>
      </c>
      <c r="J15" s="53">
        <v>400</v>
      </c>
      <c r="K15" s="53">
        <v>0</v>
      </c>
      <c r="L15" s="53">
        <v>0</v>
      </c>
      <c r="M15" s="53">
        <v>200</v>
      </c>
      <c r="N15" s="53">
        <v>0</v>
      </c>
      <c r="O15" s="53">
        <v>0</v>
      </c>
      <c r="P15" s="53">
        <v>1098.4500122070313</v>
      </c>
      <c r="Q15" s="53">
        <v>0</v>
      </c>
      <c r="R15" s="53">
        <v>0</v>
      </c>
      <c r="S15" s="53">
        <v>0</v>
      </c>
      <c r="T15" s="53">
        <v>0</v>
      </c>
      <c r="U15" s="53">
        <v>100</v>
      </c>
      <c r="V15" s="53">
        <v>0</v>
      </c>
      <c r="W15" s="53">
        <v>0</v>
      </c>
      <c r="X15" s="53">
        <v>1000</v>
      </c>
      <c r="Y15" s="53">
        <v>0</v>
      </c>
      <c r="Z15" s="53">
        <v>0</v>
      </c>
      <c r="AA15" s="53">
        <v>0</v>
      </c>
      <c r="AB15" s="53">
        <v>0</v>
      </c>
      <c r="AC15" s="53">
        <v>1050</v>
      </c>
      <c r="AD15" s="53">
        <v>0</v>
      </c>
      <c r="AE15" s="53">
        <v>499.45000457763672</v>
      </c>
      <c r="AF15" s="53">
        <v>0</v>
      </c>
      <c r="AG15" s="53">
        <v>0</v>
      </c>
      <c r="AH15" s="53">
        <v>0</v>
      </c>
      <c r="AI15" s="53">
        <v>0</v>
      </c>
      <c r="AJ15" s="53">
        <v>0</v>
      </c>
      <c r="AK15" s="53">
        <v>10.590000152587891</v>
      </c>
      <c r="AL15" s="53">
        <v>43.580001831054688</v>
      </c>
      <c r="AM15" s="53">
        <v>358.39999914169312</v>
      </c>
      <c r="AN15" s="53">
        <v>0</v>
      </c>
      <c r="AO15" s="53">
        <v>200.929247</v>
      </c>
      <c r="AP15" s="53">
        <v>418.652366084981</v>
      </c>
      <c r="AQ15" s="53">
        <v>126.43372100000001</v>
      </c>
      <c r="AR15" s="53">
        <v>79</v>
      </c>
      <c r="AS15" s="53">
        <v>25.60000038146973</v>
      </c>
      <c r="AT15" s="54"/>
      <c r="AU15" s="55">
        <v>2032</v>
      </c>
      <c r="AV15" s="56">
        <v>685.76296714169314</v>
      </c>
      <c r="AW15" s="57">
        <v>327.36296800000002</v>
      </c>
      <c r="AX15" s="57">
        <v>358.39999914169312</v>
      </c>
      <c r="AY15" s="56">
        <v>577.42236845009324</v>
      </c>
      <c r="AZ15" s="57">
        <v>508.24236623756889</v>
      </c>
      <c r="BA15" s="57">
        <v>69.180002212524414</v>
      </c>
      <c r="BB15" s="56">
        <v>6205.3000106811523</v>
      </c>
      <c r="BC15" s="57">
        <v>0</v>
      </c>
      <c r="BD15" s="57">
        <v>857.39999389648438</v>
      </c>
      <c r="BE15" s="57">
        <v>1600</v>
      </c>
      <c r="BF15" s="57">
        <v>1098.4500122070313</v>
      </c>
      <c r="BG15" s="57">
        <v>100</v>
      </c>
      <c r="BH15" s="57">
        <v>1549.4500045776367</v>
      </c>
      <c r="BI15" s="57">
        <v>0</v>
      </c>
      <c r="BJ15" s="57">
        <v>0</v>
      </c>
      <c r="BK15" s="57">
        <v>1000</v>
      </c>
      <c r="BL15" s="56">
        <v>7468.4853462729388</v>
      </c>
      <c r="BN15" s="55">
        <v>2032</v>
      </c>
      <c r="BO15" s="56"/>
      <c r="BP15" s="58"/>
      <c r="BQ15" s="58"/>
      <c r="BR15" s="56"/>
      <c r="BS15" s="58"/>
      <c r="BT15" s="58"/>
      <c r="BU15" s="56"/>
      <c r="BV15" s="58"/>
      <c r="BW15" s="58"/>
      <c r="BX15" s="58"/>
      <c r="BY15" s="58"/>
      <c r="BZ15" s="58"/>
      <c r="CA15" s="58"/>
      <c r="CB15" s="58"/>
      <c r="CC15" s="58"/>
      <c r="CD15" s="58"/>
      <c r="CE15" s="56"/>
      <c r="CG15" s="115" t="s">
        <v>100</v>
      </c>
    </row>
    <row r="16" spans="1:85" ht="13.15" hidden="1" customHeight="1" outlineLevel="1">
      <c r="A16" s="59">
        <v>2033</v>
      </c>
      <c r="B16" s="60">
        <v>0</v>
      </c>
      <c r="C16" s="60">
        <v>0</v>
      </c>
      <c r="D16" s="60">
        <v>0</v>
      </c>
      <c r="E16" s="60">
        <v>0</v>
      </c>
      <c r="F16" s="60">
        <v>146.3999938964844</v>
      </c>
      <c r="G16" s="60">
        <v>711</v>
      </c>
      <c r="H16" s="60">
        <v>900</v>
      </c>
      <c r="I16" s="60">
        <v>100</v>
      </c>
      <c r="J16" s="60">
        <v>400</v>
      </c>
      <c r="K16" s="60">
        <v>0</v>
      </c>
      <c r="L16" s="60">
        <v>0</v>
      </c>
      <c r="M16" s="60">
        <v>300</v>
      </c>
      <c r="N16" s="60">
        <v>0</v>
      </c>
      <c r="O16" s="60">
        <v>0</v>
      </c>
      <c r="P16" s="60">
        <v>1097.8999862670898</v>
      </c>
      <c r="Q16" s="60">
        <v>0</v>
      </c>
      <c r="R16" s="60">
        <v>0</v>
      </c>
      <c r="S16" s="60">
        <v>0</v>
      </c>
      <c r="T16" s="60">
        <v>0</v>
      </c>
      <c r="U16" s="60">
        <v>100</v>
      </c>
      <c r="V16" s="60">
        <v>0</v>
      </c>
      <c r="W16" s="60">
        <v>0</v>
      </c>
      <c r="X16" s="60">
        <v>1000</v>
      </c>
      <c r="Y16" s="60">
        <v>0</v>
      </c>
      <c r="Z16" s="60">
        <v>0</v>
      </c>
      <c r="AA16" s="60">
        <v>0</v>
      </c>
      <c r="AB16" s="60">
        <v>0</v>
      </c>
      <c r="AC16" s="60">
        <v>1050</v>
      </c>
      <c r="AD16" s="60">
        <v>0</v>
      </c>
      <c r="AE16" s="60">
        <v>499.34999847412109</v>
      </c>
      <c r="AF16" s="60">
        <v>0</v>
      </c>
      <c r="AG16" s="60">
        <v>0</v>
      </c>
      <c r="AH16" s="60">
        <v>0</v>
      </c>
      <c r="AI16" s="60">
        <v>0</v>
      </c>
      <c r="AJ16" s="60">
        <v>0</v>
      </c>
      <c r="AK16" s="60">
        <v>11.47000026702881</v>
      </c>
      <c r="AL16" s="60">
        <v>47.200000762939453</v>
      </c>
      <c r="AM16" s="60">
        <v>370.81999850273132</v>
      </c>
      <c r="AN16" s="60">
        <v>0</v>
      </c>
      <c r="AO16" s="60">
        <v>219.51485700000001</v>
      </c>
      <c r="AP16" s="60">
        <v>489.51080342847717</v>
      </c>
      <c r="AQ16" s="60">
        <v>143.164975</v>
      </c>
      <c r="AR16" s="60">
        <v>79</v>
      </c>
      <c r="AS16" s="60">
        <v>25.60000038146973</v>
      </c>
      <c r="AT16" s="54"/>
      <c r="AU16" s="61">
        <v>2033</v>
      </c>
      <c r="AV16" s="62">
        <v>733.49983050273136</v>
      </c>
      <c r="AW16" s="63">
        <v>362.67983200000003</v>
      </c>
      <c r="AX16" s="63">
        <v>370.81999850273132</v>
      </c>
      <c r="AY16" s="62">
        <v>652.78080483991516</v>
      </c>
      <c r="AZ16" s="63">
        <v>579.98080369550598</v>
      </c>
      <c r="BA16" s="63">
        <v>72.80000114440918</v>
      </c>
      <c r="BB16" s="62">
        <v>6304.6499786376953</v>
      </c>
      <c r="BC16" s="63">
        <v>0</v>
      </c>
      <c r="BD16" s="63">
        <v>857.39999389648438</v>
      </c>
      <c r="BE16" s="63">
        <v>1700</v>
      </c>
      <c r="BF16" s="63">
        <v>1097.8999862670898</v>
      </c>
      <c r="BG16" s="63">
        <v>100</v>
      </c>
      <c r="BH16" s="63">
        <v>1549.3499984741211</v>
      </c>
      <c r="BI16" s="63">
        <v>0</v>
      </c>
      <c r="BJ16" s="63">
        <v>0</v>
      </c>
      <c r="BK16" s="63">
        <v>1000</v>
      </c>
      <c r="BL16" s="62">
        <v>7690.9306139803421</v>
      </c>
      <c r="BN16" s="61">
        <v>2033</v>
      </c>
      <c r="BO16" s="62"/>
      <c r="BP16" s="1"/>
      <c r="BQ16" s="1"/>
      <c r="BR16" s="62"/>
      <c r="BS16" s="1"/>
      <c r="BT16" s="1"/>
      <c r="BU16" s="62"/>
      <c r="BV16" s="1"/>
      <c r="BW16" s="1"/>
      <c r="BX16" s="1"/>
      <c r="BY16" s="1"/>
      <c r="BZ16" s="1"/>
      <c r="CA16" s="1"/>
      <c r="CB16" s="1"/>
      <c r="CC16" s="1"/>
      <c r="CD16" s="1"/>
      <c r="CE16" s="62"/>
      <c r="CG16" s="115" t="s">
        <v>100</v>
      </c>
    </row>
    <row r="17" spans="1:85" ht="13.15" hidden="1" customHeight="1" outlineLevel="1">
      <c r="A17" s="52">
        <v>2034</v>
      </c>
      <c r="B17" s="53">
        <v>0</v>
      </c>
      <c r="C17" s="53">
        <v>0</v>
      </c>
      <c r="D17" s="53">
        <v>0</v>
      </c>
      <c r="E17" s="53">
        <v>0</v>
      </c>
      <c r="F17" s="53">
        <v>146.3999938964844</v>
      </c>
      <c r="G17" s="53">
        <v>711</v>
      </c>
      <c r="H17" s="53">
        <v>1100</v>
      </c>
      <c r="I17" s="53">
        <v>100</v>
      </c>
      <c r="J17" s="53">
        <v>400</v>
      </c>
      <c r="K17" s="53">
        <v>0</v>
      </c>
      <c r="L17" s="53">
        <v>0</v>
      </c>
      <c r="M17" s="53">
        <v>300</v>
      </c>
      <c r="N17" s="53">
        <v>0</v>
      </c>
      <c r="O17" s="53">
        <v>0</v>
      </c>
      <c r="P17" s="53">
        <v>1097.3500213623047</v>
      </c>
      <c r="Q17" s="53">
        <v>0</v>
      </c>
      <c r="R17" s="53">
        <v>0</v>
      </c>
      <c r="S17" s="53">
        <v>0</v>
      </c>
      <c r="T17" s="53">
        <v>0</v>
      </c>
      <c r="U17" s="53">
        <v>100</v>
      </c>
      <c r="V17" s="53">
        <v>0</v>
      </c>
      <c r="W17" s="53">
        <v>0</v>
      </c>
      <c r="X17" s="53">
        <v>1000</v>
      </c>
      <c r="Y17" s="53">
        <v>300</v>
      </c>
      <c r="Z17" s="53">
        <v>0</v>
      </c>
      <c r="AA17" s="53">
        <v>0</v>
      </c>
      <c r="AB17" s="53">
        <v>0</v>
      </c>
      <c r="AC17" s="53">
        <v>1050</v>
      </c>
      <c r="AD17" s="53">
        <v>0</v>
      </c>
      <c r="AE17" s="53">
        <v>499.25</v>
      </c>
      <c r="AF17" s="53">
        <v>0</v>
      </c>
      <c r="AG17" s="53">
        <v>0</v>
      </c>
      <c r="AH17" s="53">
        <v>0</v>
      </c>
      <c r="AI17" s="53">
        <v>0</v>
      </c>
      <c r="AJ17" s="53">
        <v>0</v>
      </c>
      <c r="AK17" s="53">
        <v>12.35000038146973</v>
      </c>
      <c r="AL17" s="53">
        <v>50.830001831054688</v>
      </c>
      <c r="AM17" s="53">
        <v>376.63999497890472</v>
      </c>
      <c r="AN17" s="53">
        <v>0</v>
      </c>
      <c r="AO17" s="53">
        <v>238.569873</v>
      </c>
      <c r="AP17" s="53">
        <v>560.36924077197341</v>
      </c>
      <c r="AQ17" s="53">
        <v>149.33156099999999</v>
      </c>
      <c r="AR17" s="53">
        <v>79</v>
      </c>
      <c r="AS17" s="53">
        <v>25.60000038146973</v>
      </c>
      <c r="AT17" s="54"/>
      <c r="AU17" s="55">
        <v>2034</v>
      </c>
      <c r="AV17" s="56">
        <v>764.54142897890472</v>
      </c>
      <c r="AW17" s="57">
        <v>387.90143399999999</v>
      </c>
      <c r="AX17" s="57">
        <v>376.63999497890472</v>
      </c>
      <c r="AY17" s="56">
        <v>728.14924336596755</v>
      </c>
      <c r="AZ17" s="57">
        <v>651.71924115344314</v>
      </c>
      <c r="BA17" s="57">
        <v>76.430002212524414</v>
      </c>
      <c r="BB17" s="56">
        <v>6804.0000152587891</v>
      </c>
      <c r="BC17" s="57">
        <v>0</v>
      </c>
      <c r="BD17" s="57">
        <v>857.39999389648438</v>
      </c>
      <c r="BE17" s="57">
        <v>1900</v>
      </c>
      <c r="BF17" s="57">
        <v>1097.3500213623047</v>
      </c>
      <c r="BG17" s="57">
        <v>100</v>
      </c>
      <c r="BH17" s="57">
        <v>1549.25</v>
      </c>
      <c r="BI17" s="57">
        <v>0</v>
      </c>
      <c r="BJ17" s="57">
        <v>0</v>
      </c>
      <c r="BK17" s="57">
        <v>1300</v>
      </c>
      <c r="BL17" s="56">
        <v>8296.690687603661</v>
      </c>
      <c r="BN17" s="55">
        <v>2034</v>
      </c>
      <c r="BO17" s="56"/>
      <c r="BP17" s="58"/>
      <c r="BQ17" s="58"/>
      <c r="BR17" s="56"/>
      <c r="BS17" s="58"/>
      <c r="BT17" s="58"/>
      <c r="BU17" s="56"/>
      <c r="BV17" s="58"/>
      <c r="BW17" s="58"/>
      <c r="BX17" s="58"/>
      <c r="BY17" s="58"/>
      <c r="BZ17" s="58"/>
      <c r="CA17" s="58"/>
      <c r="CB17" s="58"/>
      <c r="CC17" s="58"/>
      <c r="CD17" s="58"/>
      <c r="CE17" s="56"/>
      <c r="CG17" s="115" t="s">
        <v>100</v>
      </c>
    </row>
    <row r="18" spans="1:85" ht="13.15" hidden="1" customHeight="1" outlineLevel="1">
      <c r="A18" s="59">
        <v>2035</v>
      </c>
      <c r="B18" s="60">
        <v>0</v>
      </c>
      <c r="C18" s="60">
        <v>0</v>
      </c>
      <c r="D18" s="60">
        <v>0</v>
      </c>
      <c r="E18" s="60">
        <v>0</v>
      </c>
      <c r="F18" s="60">
        <v>146.3999938964844</v>
      </c>
      <c r="G18" s="60">
        <v>711</v>
      </c>
      <c r="H18" s="60">
        <v>1100</v>
      </c>
      <c r="I18" s="60">
        <v>100</v>
      </c>
      <c r="J18" s="60">
        <v>400</v>
      </c>
      <c r="K18" s="60">
        <v>0</v>
      </c>
      <c r="L18" s="60">
        <v>0</v>
      </c>
      <c r="M18" s="60">
        <v>500</v>
      </c>
      <c r="N18" s="60">
        <v>0</v>
      </c>
      <c r="O18" s="60">
        <v>0</v>
      </c>
      <c r="P18" s="60">
        <v>1096.7999954223633</v>
      </c>
      <c r="Q18" s="60">
        <v>0</v>
      </c>
      <c r="R18" s="60">
        <v>0</v>
      </c>
      <c r="S18" s="60">
        <v>0</v>
      </c>
      <c r="T18" s="60">
        <v>0</v>
      </c>
      <c r="U18" s="60">
        <v>100</v>
      </c>
      <c r="V18" s="60">
        <v>0</v>
      </c>
      <c r="W18" s="60">
        <v>0</v>
      </c>
      <c r="X18" s="60">
        <v>1000</v>
      </c>
      <c r="Y18" s="60">
        <v>400</v>
      </c>
      <c r="Z18" s="60">
        <v>0</v>
      </c>
      <c r="AA18" s="60">
        <v>0</v>
      </c>
      <c r="AB18" s="60">
        <v>0</v>
      </c>
      <c r="AC18" s="60">
        <v>1050</v>
      </c>
      <c r="AD18" s="60">
        <v>0</v>
      </c>
      <c r="AE18" s="60">
        <v>499.15000152587891</v>
      </c>
      <c r="AF18" s="60">
        <v>0</v>
      </c>
      <c r="AG18" s="60">
        <v>0</v>
      </c>
      <c r="AH18" s="60">
        <v>0</v>
      </c>
      <c r="AI18" s="60">
        <v>0</v>
      </c>
      <c r="AJ18" s="60">
        <v>0</v>
      </c>
      <c r="AK18" s="60">
        <v>13.239999771118161</v>
      </c>
      <c r="AL18" s="60">
        <v>54.470001220703118</v>
      </c>
      <c r="AM18" s="60">
        <v>383.08999979496002</v>
      </c>
      <c r="AN18" s="60">
        <v>0</v>
      </c>
      <c r="AO18" s="60">
        <v>258.28604999999999</v>
      </c>
      <c r="AP18" s="60">
        <v>631.33850343142001</v>
      </c>
      <c r="AQ18" s="60">
        <v>156.19314700000001</v>
      </c>
      <c r="AR18" s="60">
        <v>79</v>
      </c>
      <c r="AS18" s="60">
        <v>25.60000038146973</v>
      </c>
      <c r="AT18" s="54"/>
      <c r="AU18" s="61">
        <v>2035</v>
      </c>
      <c r="AV18" s="62">
        <v>797.56919679496002</v>
      </c>
      <c r="AW18" s="63">
        <v>414.479197</v>
      </c>
      <c r="AX18" s="63">
        <v>383.08999979496002</v>
      </c>
      <c r="AY18" s="62">
        <v>803.64850480471102</v>
      </c>
      <c r="AZ18" s="63">
        <v>723.57850320253817</v>
      </c>
      <c r="BA18" s="63">
        <v>80.070001602172852</v>
      </c>
      <c r="BB18" s="62">
        <v>7103.3499908447266</v>
      </c>
      <c r="BC18" s="63">
        <v>0</v>
      </c>
      <c r="BD18" s="63">
        <v>857.39999389648438</v>
      </c>
      <c r="BE18" s="63">
        <v>2100</v>
      </c>
      <c r="BF18" s="63">
        <v>1096.7999954223633</v>
      </c>
      <c r="BG18" s="63">
        <v>100</v>
      </c>
      <c r="BH18" s="63">
        <v>1549.1500015258789</v>
      </c>
      <c r="BI18" s="63">
        <v>0</v>
      </c>
      <c r="BJ18" s="63">
        <v>0</v>
      </c>
      <c r="BK18" s="63">
        <v>1400</v>
      </c>
      <c r="BL18" s="62">
        <v>8704.5676924443978</v>
      </c>
      <c r="BN18" s="61">
        <v>2035</v>
      </c>
      <c r="BO18" s="62"/>
      <c r="BP18" s="1"/>
      <c r="BQ18" s="1"/>
      <c r="BR18" s="62"/>
      <c r="BS18" s="1"/>
      <c r="BT18" s="1"/>
      <c r="BU18" s="62"/>
      <c r="BV18" s="1"/>
      <c r="BW18" s="1"/>
      <c r="BX18" s="1"/>
      <c r="BY18" s="1"/>
      <c r="BZ18" s="1"/>
      <c r="CA18" s="1"/>
      <c r="CB18" s="1"/>
      <c r="CC18" s="1"/>
      <c r="CD18" s="1"/>
      <c r="CE18" s="62"/>
      <c r="CG18" s="115" t="s">
        <v>100</v>
      </c>
    </row>
    <row r="19" spans="1:85" ht="13.15" hidden="1" customHeight="1" outlineLevel="1">
      <c r="A19" s="52">
        <v>2036</v>
      </c>
      <c r="B19" s="53">
        <v>0</v>
      </c>
      <c r="C19" s="53">
        <v>0</v>
      </c>
      <c r="D19" s="53">
        <v>0</v>
      </c>
      <c r="E19" s="53">
        <v>0</v>
      </c>
      <c r="F19" s="53">
        <v>146.3999938964844</v>
      </c>
      <c r="G19" s="53">
        <v>711</v>
      </c>
      <c r="H19" s="53">
        <v>1100</v>
      </c>
      <c r="I19" s="53">
        <v>100</v>
      </c>
      <c r="J19" s="53">
        <v>600</v>
      </c>
      <c r="K19" s="53">
        <v>0</v>
      </c>
      <c r="L19" s="53">
        <v>0</v>
      </c>
      <c r="M19" s="53">
        <v>600</v>
      </c>
      <c r="N19" s="53">
        <v>0</v>
      </c>
      <c r="O19" s="53">
        <v>0</v>
      </c>
      <c r="P19" s="53">
        <v>1096.2499847412109</v>
      </c>
      <c r="Q19" s="53">
        <v>0</v>
      </c>
      <c r="R19" s="53">
        <v>0</v>
      </c>
      <c r="S19" s="53">
        <v>0</v>
      </c>
      <c r="T19" s="53">
        <v>0</v>
      </c>
      <c r="U19" s="53">
        <v>100</v>
      </c>
      <c r="V19" s="53">
        <v>0</v>
      </c>
      <c r="W19" s="53">
        <v>0</v>
      </c>
      <c r="X19" s="53">
        <v>1000</v>
      </c>
      <c r="Y19" s="53">
        <v>400</v>
      </c>
      <c r="Z19" s="53">
        <v>0</v>
      </c>
      <c r="AA19" s="53">
        <v>0</v>
      </c>
      <c r="AB19" s="53">
        <v>0</v>
      </c>
      <c r="AC19" s="53">
        <v>1050</v>
      </c>
      <c r="AD19" s="53">
        <v>0</v>
      </c>
      <c r="AE19" s="53">
        <v>499.04999542236328</v>
      </c>
      <c r="AF19" s="53">
        <v>0</v>
      </c>
      <c r="AG19" s="53">
        <v>0</v>
      </c>
      <c r="AH19" s="53">
        <v>0</v>
      </c>
      <c r="AI19" s="53">
        <v>0</v>
      </c>
      <c r="AJ19" s="53">
        <v>0</v>
      </c>
      <c r="AK19" s="53">
        <v>14.11999988555908</v>
      </c>
      <c r="AL19" s="53">
        <v>58.099998474121087</v>
      </c>
      <c r="AM19" s="53">
        <v>388.93000280857086</v>
      </c>
      <c r="AN19" s="53">
        <v>0</v>
      </c>
      <c r="AO19" s="53">
        <v>277.04538300000002</v>
      </c>
      <c r="AP19" s="53">
        <v>702.30776609086661</v>
      </c>
      <c r="AQ19" s="53">
        <v>162.833437</v>
      </c>
      <c r="AR19" s="53">
        <v>79</v>
      </c>
      <c r="AS19" s="53">
        <v>25.60000038146973</v>
      </c>
      <c r="AT19" s="54"/>
      <c r="AU19" s="55">
        <v>2036</v>
      </c>
      <c r="AV19" s="56">
        <v>828.80882280857088</v>
      </c>
      <c r="AW19" s="57">
        <v>439.87882000000002</v>
      </c>
      <c r="AX19" s="57">
        <v>388.93000280857086</v>
      </c>
      <c r="AY19" s="56">
        <v>879.12776483201651</v>
      </c>
      <c r="AZ19" s="57">
        <v>795.42776597642569</v>
      </c>
      <c r="BA19" s="57">
        <v>83.69999885559082</v>
      </c>
      <c r="BB19" s="56">
        <v>7402.6999740600586</v>
      </c>
      <c r="BC19" s="57">
        <v>0</v>
      </c>
      <c r="BD19" s="57">
        <v>857.39999389648438</v>
      </c>
      <c r="BE19" s="57">
        <v>2400</v>
      </c>
      <c r="BF19" s="57">
        <v>1096.2499847412109</v>
      </c>
      <c r="BG19" s="57">
        <v>100</v>
      </c>
      <c r="BH19" s="57">
        <v>1549.0499954223633</v>
      </c>
      <c r="BI19" s="57">
        <v>0</v>
      </c>
      <c r="BJ19" s="57">
        <v>0</v>
      </c>
      <c r="BK19" s="57">
        <v>1400</v>
      </c>
      <c r="BL19" s="56">
        <v>9110.636561700645</v>
      </c>
      <c r="BN19" s="55">
        <v>2036</v>
      </c>
      <c r="BO19" s="56"/>
      <c r="BP19" s="58"/>
      <c r="BQ19" s="58"/>
      <c r="BR19" s="56"/>
      <c r="BS19" s="58"/>
      <c r="BT19" s="58"/>
      <c r="BU19" s="56"/>
      <c r="BV19" s="58"/>
      <c r="BW19" s="58"/>
      <c r="BX19" s="58"/>
      <c r="BY19" s="58"/>
      <c r="BZ19" s="58"/>
      <c r="CA19" s="58"/>
      <c r="CB19" s="58"/>
      <c r="CC19" s="58"/>
      <c r="CD19" s="58"/>
      <c r="CE19" s="56"/>
      <c r="CG19" s="115" t="s">
        <v>100</v>
      </c>
    </row>
    <row r="20" spans="1:85" ht="13.15" hidden="1" customHeight="1" outlineLevel="1">
      <c r="A20" s="59">
        <v>2037</v>
      </c>
      <c r="B20" s="60">
        <v>0</v>
      </c>
      <c r="C20" s="60">
        <v>0</v>
      </c>
      <c r="D20" s="60">
        <v>0</v>
      </c>
      <c r="E20" s="60">
        <v>0</v>
      </c>
      <c r="F20" s="60">
        <v>146.3999938964844</v>
      </c>
      <c r="G20" s="60">
        <v>711</v>
      </c>
      <c r="H20" s="60">
        <v>1200</v>
      </c>
      <c r="I20" s="60">
        <v>100</v>
      </c>
      <c r="J20" s="60">
        <v>600</v>
      </c>
      <c r="K20" s="60">
        <v>0</v>
      </c>
      <c r="L20" s="60">
        <v>0</v>
      </c>
      <c r="M20" s="60">
        <v>700</v>
      </c>
      <c r="N20" s="60">
        <v>0</v>
      </c>
      <c r="O20" s="60">
        <v>0</v>
      </c>
      <c r="P20" s="60">
        <v>1195.7000122070313</v>
      </c>
      <c r="Q20" s="60">
        <v>0</v>
      </c>
      <c r="R20" s="60">
        <v>0</v>
      </c>
      <c r="S20" s="60">
        <v>0</v>
      </c>
      <c r="T20" s="60">
        <v>0</v>
      </c>
      <c r="U20" s="60">
        <v>100</v>
      </c>
      <c r="V20" s="60">
        <v>0</v>
      </c>
      <c r="W20" s="60">
        <v>0</v>
      </c>
      <c r="X20" s="60">
        <v>1000</v>
      </c>
      <c r="Y20" s="60">
        <v>400</v>
      </c>
      <c r="Z20" s="60">
        <v>0</v>
      </c>
      <c r="AA20" s="60">
        <v>0</v>
      </c>
      <c r="AB20" s="60">
        <v>0</v>
      </c>
      <c r="AC20" s="60">
        <v>1050</v>
      </c>
      <c r="AD20" s="60">
        <v>0</v>
      </c>
      <c r="AE20" s="60">
        <v>498.95000457763672</v>
      </c>
      <c r="AF20" s="60">
        <v>0</v>
      </c>
      <c r="AG20" s="60">
        <v>0</v>
      </c>
      <c r="AH20" s="60">
        <v>0</v>
      </c>
      <c r="AI20" s="60">
        <v>0</v>
      </c>
      <c r="AJ20" s="60">
        <v>0</v>
      </c>
      <c r="AK20" s="60">
        <v>15.010000228881839</v>
      </c>
      <c r="AL20" s="60">
        <v>61.759998321533203</v>
      </c>
      <c r="AM20" s="60">
        <v>393.38000094890594</v>
      </c>
      <c r="AN20" s="60">
        <v>0</v>
      </c>
      <c r="AO20" s="60">
        <v>294.53497199999998</v>
      </c>
      <c r="AP20" s="60">
        <v>773.53780368399657</v>
      </c>
      <c r="AQ20" s="60">
        <v>173.24580499999999</v>
      </c>
      <c r="AR20" s="60">
        <v>79</v>
      </c>
      <c r="AS20" s="60">
        <v>25.60000038146973</v>
      </c>
      <c r="AT20" s="54"/>
      <c r="AU20" s="61">
        <v>2037</v>
      </c>
      <c r="AV20" s="62">
        <v>861.16077794890589</v>
      </c>
      <c r="AW20" s="63">
        <v>467.78077699999994</v>
      </c>
      <c r="AX20" s="63">
        <v>393.38000094890594</v>
      </c>
      <c r="AY20" s="62">
        <v>954.90780261588134</v>
      </c>
      <c r="AZ20" s="63">
        <v>867.54780391287841</v>
      </c>
      <c r="BA20" s="63">
        <v>87.35999870300293</v>
      </c>
      <c r="BB20" s="62">
        <v>7702.0500106811523</v>
      </c>
      <c r="BC20" s="63">
        <v>0</v>
      </c>
      <c r="BD20" s="63">
        <v>857.39999389648438</v>
      </c>
      <c r="BE20" s="63">
        <v>2600</v>
      </c>
      <c r="BF20" s="63">
        <v>1195.7000122070313</v>
      </c>
      <c r="BG20" s="63">
        <v>100</v>
      </c>
      <c r="BH20" s="63">
        <v>1548.9500045776367</v>
      </c>
      <c r="BI20" s="63">
        <v>0</v>
      </c>
      <c r="BJ20" s="63">
        <v>0</v>
      </c>
      <c r="BK20" s="63">
        <v>1400</v>
      </c>
      <c r="BL20" s="62">
        <v>9518.1185912459405</v>
      </c>
      <c r="BN20" s="61">
        <v>2037</v>
      </c>
      <c r="BO20" s="62"/>
      <c r="BP20" s="1"/>
      <c r="BQ20" s="1"/>
      <c r="BR20" s="62"/>
      <c r="BS20" s="1"/>
      <c r="BT20" s="1"/>
      <c r="BU20" s="62"/>
      <c r="BV20" s="1"/>
      <c r="BW20" s="1"/>
      <c r="BX20" s="1"/>
      <c r="BY20" s="1"/>
      <c r="BZ20" s="1"/>
      <c r="CA20" s="1"/>
      <c r="CB20" s="1"/>
      <c r="CC20" s="1"/>
      <c r="CD20" s="1"/>
      <c r="CE20" s="62"/>
      <c r="CG20" s="115" t="s">
        <v>100</v>
      </c>
    </row>
    <row r="21" spans="1:85" ht="13.15" hidden="1" customHeight="1" outlineLevel="1">
      <c r="A21" s="52">
        <v>2038</v>
      </c>
      <c r="B21" s="53">
        <v>0</v>
      </c>
      <c r="C21" s="53">
        <v>0</v>
      </c>
      <c r="D21" s="53">
        <v>0</v>
      </c>
      <c r="E21" s="53">
        <v>0</v>
      </c>
      <c r="F21" s="53">
        <v>146.3999938964844</v>
      </c>
      <c r="G21" s="53">
        <v>711</v>
      </c>
      <c r="H21" s="53">
        <v>1600</v>
      </c>
      <c r="I21" s="53">
        <v>300</v>
      </c>
      <c r="J21" s="53">
        <v>600</v>
      </c>
      <c r="K21" s="53">
        <v>0</v>
      </c>
      <c r="L21" s="53">
        <v>0</v>
      </c>
      <c r="M21" s="53">
        <v>900</v>
      </c>
      <c r="N21" s="53">
        <v>0</v>
      </c>
      <c r="O21" s="53">
        <v>0</v>
      </c>
      <c r="P21" s="53">
        <v>1595.099983215332</v>
      </c>
      <c r="Q21" s="53">
        <v>0</v>
      </c>
      <c r="R21" s="53">
        <v>0</v>
      </c>
      <c r="S21" s="53">
        <v>0</v>
      </c>
      <c r="T21" s="53">
        <v>0</v>
      </c>
      <c r="U21" s="53">
        <v>100</v>
      </c>
      <c r="V21" s="53">
        <v>0</v>
      </c>
      <c r="W21" s="53">
        <v>0</v>
      </c>
      <c r="X21" s="53">
        <v>1000</v>
      </c>
      <c r="Y21" s="53">
        <v>400</v>
      </c>
      <c r="Z21" s="53">
        <v>0</v>
      </c>
      <c r="AA21" s="53">
        <v>0</v>
      </c>
      <c r="AB21" s="53">
        <v>0</v>
      </c>
      <c r="AC21" s="53">
        <v>1050</v>
      </c>
      <c r="AD21" s="53">
        <v>0</v>
      </c>
      <c r="AE21" s="53">
        <v>498.84999847412109</v>
      </c>
      <c r="AF21" s="53">
        <v>0</v>
      </c>
      <c r="AG21" s="53">
        <v>0</v>
      </c>
      <c r="AH21" s="53">
        <v>0</v>
      </c>
      <c r="AI21" s="53">
        <v>0</v>
      </c>
      <c r="AJ21" s="53">
        <v>0</v>
      </c>
      <c r="AK21" s="53">
        <v>15.88000011444092</v>
      </c>
      <c r="AL21" s="53">
        <v>65.339996337890625</v>
      </c>
      <c r="AM21" s="53">
        <v>401.45000278949738</v>
      </c>
      <c r="AN21" s="53">
        <v>0</v>
      </c>
      <c r="AO21" s="53">
        <v>312.89791300000002</v>
      </c>
      <c r="AP21" s="53">
        <v>844.76784127712642</v>
      </c>
      <c r="AQ21" s="53">
        <v>183.19800599999999</v>
      </c>
      <c r="AR21" s="53">
        <v>79</v>
      </c>
      <c r="AS21" s="53">
        <v>25.60000038146973</v>
      </c>
      <c r="AT21" s="54"/>
      <c r="AU21" s="55">
        <v>2038</v>
      </c>
      <c r="AV21" s="56">
        <v>897.54592178949736</v>
      </c>
      <c r="AW21" s="57">
        <v>496.09591899999998</v>
      </c>
      <c r="AX21" s="57">
        <v>401.45000278949738</v>
      </c>
      <c r="AY21" s="56">
        <v>1030.5878381109278</v>
      </c>
      <c r="AZ21" s="57">
        <v>939.64784139156734</v>
      </c>
      <c r="BA21" s="57">
        <v>90.939996719360352</v>
      </c>
      <c r="BB21" s="56">
        <v>8901.3499755859375</v>
      </c>
      <c r="BC21" s="57">
        <v>0</v>
      </c>
      <c r="BD21" s="57">
        <v>857.39999389648438</v>
      </c>
      <c r="BE21" s="57">
        <v>3400</v>
      </c>
      <c r="BF21" s="57">
        <v>1595.099983215332</v>
      </c>
      <c r="BG21" s="57">
        <v>100</v>
      </c>
      <c r="BH21" s="57">
        <v>1548.8499984741211</v>
      </c>
      <c r="BI21" s="57">
        <v>0</v>
      </c>
      <c r="BJ21" s="57">
        <v>0</v>
      </c>
      <c r="BK21" s="57">
        <v>1400</v>
      </c>
      <c r="BL21" s="56">
        <v>10829.483735486363</v>
      </c>
      <c r="BN21" s="55">
        <v>2038</v>
      </c>
      <c r="BO21" s="56"/>
      <c r="BP21" s="58"/>
      <c r="BQ21" s="58"/>
      <c r="BR21" s="56"/>
      <c r="BS21" s="58"/>
      <c r="BT21" s="58"/>
      <c r="BU21" s="56"/>
      <c r="BV21" s="58"/>
      <c r="BW21" s="58"/>
      <c r="BX21" s="58"/>
      <c r="BY21" s="58"/>
      <c r="BZ21" s="58"/>
      <c r="CA21" s="58"/>
      <c r="CB21" s="58"/>
      <c r="CC21" s="58"/>
      <c r="CD21" s="58"/>
      <c r="CE21" s="56"/>
      <c r="CG21" s="115" t="s">
        <v>100</v>
      </c>
    </row>
    <row r="22" spans="1:85" ht="13.15" hidden="1" customHeight="1" outlineLevel="1">
      <c r="A22" s="59">
        <v>2039</v>
      </c>
      <c r="B22" s="60">
        <v>0</v>
      </c>
      <c r="C22" s="60">
        <v>0</v>
      </c>
      <c r="D22" s="60">
        <v>0</v>
      </c>
      <c r="E22" s="60">
        <v>0</v>
      </c>
      <c r="F22" s="60">
        <v>182.9999923706055</v>
      </c>
      <c r="G22" s="60">
        <v>711</v>
      </c>
      <c r="H22" s="60">
        <v>1700</v>
      </c>
      <c r="I22" s="60">
        <v>400</v>
      </c>
      <c r="J22" s="60">
        <v>600</v>
      </c>
      <c r="K22" s="60">
        <v>0</v>
      </c>
      <c r="L22" s="60">
        <v>0</v>
      </c>
      <c r="M22" s="60">
        <v>900</v>
      </c>
      <c r="N22" s="60">
        <v>0</v>
      </c>
      <c r="O22" s="60">
        <v>0</v>
      </c>
      <c r="P22" s="60">
        <v>1594.3000106811523</v>
      </c>
      <c r="Q22" s="60">
        <v>0</v>
      </c>
      <c r="R22" s="60">
        <v>0</v>
      </c>
      <c r="S22" s="60">
        <v>0</v>
      </c>
      <c r="T22" s="60">
        <v>0</v>
      </c>
      <c r="U22" s="60">
        <v>100</v>
      </c>
      <c r="V22" s="60">
        <v>0</v>
      </c>
      <c r="W22" s="60">
        <v>0</v>
      </c>
      <c r="X22" s="60">
        <v>1000</v>
      </c>
      <c r="Y22" s="60">
        <v>400</v>
      </c>
      <c r="Z22" s="60">
        <v>0</v>
      </c>
      <c r="AA22" s="60">
        <v>0</v>
      </c>
      <c r="AB22" s="60">
        <v>0</v>
      </c>
      <c r="AC22" s="60">
        <v>1050</v>
      </c>
      <c r="AD22" s="60">
        <v>0</v>
      </c>
      <c r="AE22" s="60">
        <v>498.75</v>
      </c>
      <c r="AF22" s="60">
        <v>0</v>
      </c>
      <c r="AG22" s="60">
        <v>0</v>
      </c>
      <c r="AH22" s="60">
        <v>0</v>
      </c>
      <c r="AI22" s="60">
        <v>0</v>
      </c>
      <c r="AJ22" s="60">
        <v>0</v>
      </c>
      <c r="AK22" s="60">
        <v>16.760000228881839</v>
      </c>
      <c r="AL22" s="60">
        <v>68.959999084472656</v>
      </c>
      <c r="AM22" s="60">
        <v>402.85000026226044</v>
      </c>
      <c r="AN22" s="60">
        <v>0</v>
      </c>
      <c r="AO22" s="60">
        <v>331.41053299999999</v>
      </c>
      <c r="AP22" s="60">
        <v>917.56433527798572</v>
      </c>
      <c r="AQ22" s="60">
        <v>193.83666199999999</v>
      </c>
      <c r="AR22" s="60">
        <v>79</v>
      </c>
      <c r="AS22" s="60">
        <v>25.60000038146973</v>
      </c>
      <c r="AT22" s="54"/>
      <c r="AU22" s="61">
        <v>2039</v>
      </c>
      <c r="AV22" s="62">
        <v>928.09719526226036</v>
      </c>
      <c r="AW22" s="63">
        <v>525.24719499999992</v>
      </c>
      <c r="AX22" s="63">
        <v>402.85000026226044</v>
      </c>
      <c r="AY22" s="62">
        <v>1107.8843349728099</v>
      </c>
      <c r="AZ22" s="63">
        <v>1013.3243355068676</v>
      </c>
      <c r="BA22" s="63">
        <v>94.559999465942383</v>
      </c>
      <c r="BB22" s="62">
        <v>9137.0500030517578</v>
      </c>
      <c r="BC22" s="63">
        <v>0</v>
      </c>
      <c r="BD22" s="63">
        <v>893.99999237060547</v>
      </c>
      <c r="BE22" s="63">
        <v>3600</v>
      </c>
      <c r="BF22" s="63">
        <v>1594.3000106811523</v>
      </c>
      <c r="BG22" s="63">
        <v>100</v>
      </c>
      <c r="BH22" s="63">
        <v>1548.75</v>
      </c>
      <c r="BI22" s="63">
        <v>0</v>
      </c>
      <c r="BJ22" s="63">
        <v>0</v>
      </c>
      <c r="BK22" s="63">
        <v>1400</v>
      </c>
      <c r="BL22" s="62">
        <v>11173.031533286829</v>
      </c>
      <c r="BN22" s="61">
        <v>2039</v>
      </c>
      <c r="BO22" s="62"/>
      <c r="BP22" s="1"/>
      <c r="BQ22" s="1"/>
      <c r="BR22" s="62"/>
      <c r="BS22" s="1"/>
      <c r="BT22" s="1"/>
      <c r="BU22" s="62"/>
      <c r="BV22" s="1"/>
      <c r="BW22" s="1"/>
      <c r="BX22" s="1"/>
      <c r="BY22" s="1"/>
      <c r="BZ22" s="1"/>
      <c r="CA22" s="1"/>
      <c r="CB22" s="1"/>
      <c r="CC22" s="1"/>
      <c r="CD22" s="1"/>
      <c r="CE22" s="62"/>
      <c r="CG22" s="115" t="s">
        <v>100</v>
      </c>
    </row>
    <row r="23" spans="1:85" ht="13.15" hidden="1" customHeight="1" outlineLevel="1">
      <c r="A23" s="52">
        <v>2040</v>
      </c>
      <c r="B23" s="53">
        <v>0</v>
      </c>
      <c r="C23" s="53">
        <v>0</v>
      </c>
      <c r="D23" s="53">
        <v>0</v>
      </c>
      <c r="E23" s="53">
        <v>237</v>
      </c>
      <c r="F23" s="53">
        <v>219.59999084472659</v>
      </c>
      <c r="G23" s="53">
        <v>711</v>
      </c>
      <c r="H23" s="53">
        <v>1700</v>
      </c>
      <c r="I23" s="53">
        <v>400</v>
      </c>
      <c r="J23" s="53">
        <v>600</v>
      </c>
      <c r="K23" s="53">
        <v>0</v>
      </c>
      <c r="L23" s="53">
        <v>0</v>
      </c>
      <c r="M23" s="53">
        <v>900</v>
      </c>
      <c r="N23" s="53">
        <v>0</v>
      </c>
      <c r="O23" s="53">
        <v>0</v>
      </c>
      <c r="P23" s="53">
        <v>1593.5</v>
      </c>
      <c r="Q23" s="53">
        <v>0</v>
      </c>
      <c r="R23" s="53">
        <v>0</v>
      </c>
      <c r="S23" s="53">
        <v>0</v>
      </c>
      <c r="T23" s="53">
        <v>0</v>
      </c>
      <c r="U23" s="53">
        <v>100</v>
      </c>
      <c r="V23" s="53">
        <v>0</v>
      </c>
      <c r="W23" s="53">
        <v>0</v>
      </c>
      <c r="X23" s="53">
        <v>1000</v>
      </c>
      <c r="Y23" s="53">
        <v>500</v>
      </c>
      <c r="Z23" s="53">
        <v>0</v>
      </c>
      <c r="AA23" s="53">
        <v>0</v>
      </c>
      <c r="AB23" s="53">
        <v>0</v>
      </c>
      <c r="AC23" s="53">
        <v>1050</v>
      </c>
      <c r="AD23" s="53">
        <v>0</v>
      </c>
      <c r="AE23" s="53">
        <v>498.65000152587891</v>
      </c>
      <c r="AF23" s="53">
        <v>0</v>
      </c>
      <c r="AG23" s="53">
        <v>0</v>
      </c>
      <c r="AH23" s="53">
        <v>0</v>
      </c>
      <c r="AI23" s="53">
        <v>0</v>
      </c>
      <c r="AJ23" s="53">
        <v>0</v>
      </c>
      <c r="AK23" s="53">
        <v>17.64999961853027</v>
      </c>
      <c r="AL23" s="53">
        <v>72.610000610351563</v>
      </c>
      <c r="AM23" s="53">
        <v>404.35999834537506</v>
      </c>
      <c r="AN23" s="53">
        <v>0</v>
      </c>
      <c r="AO23" s="53">
        <v>350.07590800000003</v>
      </c>
      <c r="AP23" s="53">
        <v>990.36082927884513</v>
      </c>
      <c r="AQ23" s="53">
        <v>203.59456700000001</v>
      </c>
      <c r="AR23" s="53">
        <v>79</v>
      </c>
      <c r="AS23" s="53">
        <v>25.60000038146973</v>
      </c>
      <c r="AT23" s="54"/>
      <c r="AU23" s="55">
        <v>2040</v>
      </c>
      <c r="AV23" s="56">
        <v>958.03047334537507</v>
      </c>
      <c r="AW23" s="57">
        <v>553.67047500000001</v>
      </c>
      <c r="AX23" s="57">
        <v>404.35999834537506</v>
      </c>
      <c r="AY23" s="56">
        <v>1185.2208298891967</v>
      </c>
      <c r="AZ23" s="57">
        <v>1087.0108288973754</v>
      </c>
      <c r="BA23" s="57">
        <v>98.210000991821289</v>
      </c>
      <c r="BB23" s="56">
        <v>9509.7499923706055</v>
      </c>
      <c r="BC23" s="57">
        <v>0</v>
      </c>
      <c r="BD23" s="57">
        <v>1167.5999908447266</v>
      </c>
      <c r="BE23" s="57">
        <v>3600</v>
      </c>
      <c r="BF23" s="57">
        <v>1593.5</v>
      </c>
      <c r="BG23" s="57">
        <v>100</v>
      </c>
      <c r="BH23" s="57">
        <v>1548.6500015258789</v>
      </c>
      <c r="BI23" s="57">
        <v>0</v>
      </c>
      <c r="BJ23" s="57">
        <v>0</v>
      </c>
      <c r="BK23" s="57">
        <v>1500</v>
      </c>
      <c r="BL23" s="56">
        <v>11653.001295605178</v>
      </c>
      <c r="BN23" s="55">
        <v>2040</v>
      </c>
      <c r="BO23" s="56"/>
      <c r="BP23" s="58"/>
      <c r="BQ23" s="58"/>
      <c r="BR23" s="56"/>
      <c r="BS23" s="58"/>
      <c r="BT23" s="58"/>
      <c r="BU23" s="56"/>
      <c r="BV23" s="58"/>
      <c r="BW23" s="58"/>
      <c r="BX23" s="58"/>
      <c r="BY23" s="58"/>
      <c r="BZ23" s="58"/>
      <c r="CA23" s="58"/>
      <c r="CB23" s="58"/>
      <c r="CC23" s="58"/>
      <c r="CD23" s="58"/>
      <c r="CE23" s="56"/>
      <c r="CG23" s="115" t="s">
        <v>100</v>
      </c>
    </row>
    <row r="24" spans="1:85" ht="13.15" hidden="1" customHeight="1" outlineLevel="1">
      <c r="A24" s="59">
        <v>2041</v>
      </c>
      <c r="B24" s="60">
        <v>0</v>
      </c>
      <c r="C24" s="60">
        <v>0</v>
      </c>
      <c r="D24" s="60">
        <v>0</v>
      </c>
      <c r="E24" s="60">
        <v>237</v>
      </c>
      <c r="F24" s="60">
        <v>274.49998855590826</v>
      </c>
      <c r="G24" s="60">
        <v>711</v>
      </c>
      <c r="H24" s="60">
        <v>1700</v>
      </c>
      <c r="I24" s="60">
        <v>400</v>
      </c>
      <c r="J24" s="60">
        <v>600</v>
      </c>
      <c r="K24" s="60">
        <v>0</v>
      </c>
      <c r="L24" s="60">
        <v>0</v>
      </c>
      <c r="M24" s="60">
        <v>900</v>
      </c>
      <c r="N24" s="60">
        <v>0</v>
      </c>
      <c r="O24" s="60">
        <v>0</v>
      </c>
      <c r="P24" s="60">
        <v>1592.6999816894531</v>
      </c>
      <c r="Q24" s="60">
        <v>0</v>
      </c>
      <c r="R24" s="60">
        <v>0</v>
      </c>
      <c r="S24" s="60">
        <v>0</v>
      </c>
      <c r="T24" s="60">
        <v>0</v>
      </c>
      <c r="U24" s="60">
        <v>100</v>
      </c>
      <c r="V24" s="60">
        <v>0</v>
      </c>
      <c r="W24" s="60">
        <v>0</v>
      </c>
      <c r="X24" s="60">
        <v>1100</v>
      </c>
      <c r="Y24" s="60">
        <v>500</v>
      </c>
      <c r="Z24" s="60">
        <v>0</v>
      </c>
      <c r="AA24" s="60">
        <v>0</v>
      </c>
      <c r="AB24" s="60">
        <v>0</v>
      </c>
      <c r="AC24" s="60">
        <v>1050</v>
      </c>
      <c r="AD24" s="60">
        <v>0</v>
      </c>
      <c r="AE24" s="60">
        <v>498.54999542236328</v>
      </c>
      <c r="AF24" s="60">
        <v>0</v>
      </c>
      <c r="AG24" s="60">
        <v>0</v>
      </c>
      <c r="AH24" s="60">
        <v>0</v>
      </c>
      <c r="AI24" s="60">
        <v>0</v>
      </c>
      <c r="AJ24" s="60">
        <v>0</v>
      </c>
      <c r="AK24" s="60">
        <v>18.54999923706055</v>
      </c>
      <c r="AL24" s="60">
        <v>76.30999755859375</v>
      </c>
      <c r="AM24" s="60">
        <v>404.90999734401703</v>
      </c>
      <c r="AN24" s="60">
        <v>0</v>
      </c>
      <c r="AO24" s="60">
        <v>366.544757</v>
      </c>
      <c r="AP24" s="60">
        <v>1066.338277034426</v>
      </c>
      <c r="AQ24" s="60">
        <v>211.21374899999998</v>
      </c>
      <c r="AR24" s="60">
        <v>79</v>
      </c>
      <c r="AS24" s="60">
        <v>25.60000038146973</v>
      </c>
      <c r="AT24" s="54"/>
      <c r="AU24" s="61">
        <v>2041</v>
      </c>
      <c r="AV24" s="62">
        <v>982.66850334401704</v>
      </c>
      <c r="AW24" s="63">
        <v>577.75850600000001</v>
      </c>
      <c r="AX24" s="63">
        <v>404.90999734401703</v>
      </c>
      <c r="AY24" s="62">
        <v>1265.7982742115501</v>
      </c>
      <c r="AZ24" s="63">
        <v>1163.8882762714866</v>
      </c>
      <c r="BA24" s="63">
        <v>101.90999794006348</v>
      </c>
      <c r="BB24" s="62">
        <v>9663.7499656677246</v>
      </c>
      <c r="BC24" s="63">
        <v>0</v>
      </c>
      <c r="BD24" s="63">
        <v>1222.4999885559082</v>
      </c>
      <c r="BE24" s="63">
        <v>3600</v>
      </c>
      <c r="BF24" s="63">
        <v>1592.6999816894531</v>
      </c>
      <c r="BG24" s="63">
        <v>100</v>
      </c>
      <c r="BH24" s="63">
        <v>1548.5499954223633</v>
      </c>
      <c r="BI24" s="63">
        <v>0</v>
      </c>
      <c r="BJ24" s="63">
        <v>0</v>
      </c>
      <c r="BK24" s="63">
        <v>1600</v>
      </c>
      <c r="BL24" s="62">
        <v>11912.216743223293</v>
      </c>
      <c r="BN24" s="61">
        <v>2041</v>
      </c>
      <c r="BO24" s="62"/>
      <c r="BP24" s="1"/>
      <c r="BQ24" s="1"/>
      <c r="BR24" s="62"/>
      <c r="BS24" s="1"/>
      <c r="BT24" s="1"/>
      <c r="BU24" s="62"/>
      <c r="BV24" s="1"/>
      <c r="BW24" s="1"/>
      <c r="BX24" s="1"/>
      <c r="BY24" s="1"/>
      <c r="BZ24" s="1"/>
      <c r="CA24" s="1"/>
      <c r="CB24" s="1"/>
      <c r="CC24" s="1"/>
      <c r="CD24" s="1"/>
      <c r="CE24" s="62"/>
      <c r="CG24" s="115" t="s">
        <v>100</v>
      </c>
    </row>
    <row r="25" spans="1:85" ht="13.15" hidden="1" customHeight="1" outlineLevel="1">
      <c r="A25" s="52">
        <v>2042</v>
      </c>
      <c r="B25" s="53">
        <v>0</v>
      </c>
      <c r="C25" s="53">
        <v>0</v>
      </c>
      <c r="D25" s="53">
        <v>0</v>
      </c>
      <c r="E25" s="53">
        <v>474</v>
      </c>
      <c r="F25" s="53">
        <v>311.09998703002935</v>
      </c>
      <c r="G25" s="53">
        <v>711</v>
      </c>
      <c r="H25" s="53">
        <v>1700</v>
      </c>
      <c r="I25" s="53">
        <v>400</v>
      </c>
      <c r="J25" s="53">
        <v>600</v>
      </c>
      <c r="K25" s="53">
        <v>0</v>
      </c>
      <c r="L25" s="53">
        <v>0</v>
      </c>
      <c r="M25" s="53">
        <v>900</v>
      </c>
      <c r="N25" s="53">
        <v>0</v>
      </c>
      <c r="O25" s="53">
        <v>0</v>
      </c>
      <c r="P25" s="53">
        <v>1591.9000244140625</v>
      </c>
      <c r="Q25" s="53">
        <v>0</v>
      </c>
      <c r="R25" s="53">
        <v>0</v>
      </c>
      <c r="S25" s="53">
        <v>0</v>
      </c>
      <c r="T25" s="53">
        <v>0</v>
      </c>
      <c r="U25" s="53">
        <v>100</v>
      </c>
      <c r="V25" s="53">
        <v>0</v>
      </c>
      <c r="W25" s="53">
        <v>0</v>
      </c>
      <c r="X25" s="53">
        <v>1100</v>
      </c>
      <c r="Y25" s="53">
        <v>500</v>
      </c>
      <c r="Z25" s="53">
        <v>0</v>
      </c>
      <c r="AA25" s="53">
        <v>0</v>
      </c>
      <c r="AB25" s="53">
        <v>0</v>
      </c>
      <c r="AC25" s="53">
        <v>1050</v>
      </c>
      <c r="AD25" s="53">
        <v>0</v>
      </c>
      <c r="AE25" s="53">
        <v>498.45000457763672</v>
      </c>
      <c r="AF25" s="53">
        <v>0</v>
      </c>
      <c r="AG25" s="53">
        <v>0</v>
      </c>
      <c r="AH25" s="53">
        <v>0</v>
      </c>
      <c r="AI25" s="53">
        <v>0</v>
      </c>
      <c r="AJ25" s="53">
        <v>0</v>
      </c>
      <c r="AK25" s="53">
        <v>19.440000534057621</v>
      </c>
      <c r="AL25" s="53">
        <v>79.980003356933594</v>
      </c>
      <c r="AM25" s="53">
        <v>405.22999942302704</v>
      </c>
      <c r="AN25" s="53">
        <v>0</v>
      </c>
      <c r="AO25" s="53">
        <v>381.38044400000001</v>
      </c>
      <c r="AP25" s="53">
        <v>1142.315724790006</v>
      </c>
      <c r="AQ25" s="53">
        <v>225.03197700000001</v>
      </c>
      <c r="AR25" s="53">
        <v>79</v>
      </c>
      <c r="AS25" s="53">
        <v>25.60000038146973</v>
      </c>
      <c r="AT25" s="54"/>
      <c r="AU25" s="55">
        <v>2042</v>
      </c>
      <c r="AV25" s="56">
        <v>1011.642420423027</v>
      </c>
      <c r="AW25" s="57">
        <v>606.41242099999999</v>
      </c>
      <c r="AX25" s="57">
        <v>405.22999942302704</v>
      </c>
      <c r="AY25" s="56">
        <v>1346.335729062467</v>
      </c>
      <c r="AZ25" s="57">
        <v>1240.7557253240636</v>
      </c>
      <c r="BA25" s="57">
        <v>105.58000373840332</v>
      </c>
      <c r="BB25" s="56">
        <v>9936.4500160217285</v>
      </c>
      <c r="BC25" s="57">
        <v>0</v>
      </c>
      <c r="BD25" s="57">
        <v>1496.0999870300293</v>
      </c>
      <c r="BE25" s="57">
        <v>3600</v>
      </c>
      <c r="BF25" s="57">
        <v>1591.9000244140625</v>
      </c>
      <c r="BG25" s="57">
        <v>100</v>
      </c>
      <c r="BH25" s="57">
        <v>1548.4500045776367</v>
      </c>
      <c r="BI25" s="57">
        <v>0</v>
      </c>
      <c r="BJ25" s="57">
        <v>0</v>
      </c>
      <c r="BK25" s="57">
        <v>1600</v>
      </c>
      <c r="BL25" s="56">
        <v>12294.428165507223</v>
      </c>
      <c r="BN25" s="55">
        <v>2042</v>
      </c>
      <c r="BO25" s="56"/>
      <c r="BP25" s="58"/>
      <c r="BQ25" s="58"/>
      <c r="BR25" s="56"/>
      <c r="BS25" s="58"/>
      <c r="BT25" s="58"/>
      <c r="BU25" s="56"/>
      <c r="BV25" s="58"/>
      <c r="BW25" s="58"/>
      <c r="BX25" s="58"/>
      <c r="BY25" s="58"/>
      <c r="BZ25" s="58"/>
      <c r="CA25" s="58"/>
      <c r="CB25" s="58"/>
      <c r="CC25" s="58"/>
      <c r="CD25" s="58"/>
      <c r="CE25" s="56"/>
      <c r="CG25" s="115" t="s">
        <v>100</v>
      </c>
    </row>
    <row r="26" spans="1:85" ht="13.15" hidden="1" customHeight="1" outlineLevel="1">
      <c r="A26" s="59">
        <v>2043</v>
      </c>
      <c r="B26" s="60">
        <v>0</v>
      </c>
      <c r="C26" s="60">
        <v>0</v>
      </c>
      <c r="D26" s="60">
        <v>0</v>
      </c>
      <c r="E26" s="60">
        <v>474</v>
      </c>
      <c r="F26" s="60">
        <v>311.09998703002935</v>
      </c>
      <c r="G26" s="60">
        <v>711</v>
      </c>
      <c r="H26" s="60">
        <v>1700</v>
      </c>
      <c r="I26" s="60">
        <v>400</v>
      </c>
      <c r="J26" s="60">
        <v>950</v>
      </c>
      <c r="K26" s="60">
        <v>0</v>
      </c>
      <c r="L26" s="60">
        <v>0</v>
      </c>
      <c r="M26" s="60">
        <v>900</v>
      </c>
      <c r="N26" s="60">
        <v>0</v>
      </c>
      <c r="O26" s="60">
        <v>0</v>
      </c>
      <c r="P26" s="60">
        <v>1591.099983215332</v>
      </c>
      <c r="Q26" s="60">
        <v>0</v>
      </c>
      <c r="R26" s="60">
        <v>0</v>
      </c>
      <c r="S26" s="60">
        <v>0</v>
      </c>
      <c r="T26" s="60">
        <v>0</v>
      </c>
      <c r="U26" s="60">
        <v>100</v>
      </c>
      <c r="V26" s="60">
        <v>0</v>
      </c>
      <c r="W26" s="60">
        <v>0</v>
      </c>
      <c r="X26" s="60">
        <v>1100</v>
      </c>
      <c r="Y26" s="60">
        <v>500</v>
      </c>
      <c r="Z26" s="60">
        <v>0</v>
      </c>
      <c r="AA26" s="60">
        <v>0</v>
      </c>
      <c r="AB26" s="60">
        <v>0</v>
      </c>
      <c r="AC26" s="60">
        <v>1050</v>
      </c>
      <c r="AD26" s="60">
        <v>0</v>
      </c>
      <c r="AE26" s="60">
        <v>498.34999847412109</v>
      </c>
      <c r="AF26" s="60">
        <v>0</v>
      </c>
      <c r="AG26" s="60">
        <v>0</v>
      </c>
      <c r="AH26" s="60">
        <v>0</v>
      </c>
      <c r="AI26" s="60">
        <v>0</v>
      </c>
      <c r="AJ26" s="60">
        <v>0</v>
      </c>
      <c r="AK26" s="60">
        <v>20.340000152587891</v>
      </c>
      <c r="AL26" s="60">
        <v>83.680000305175781</v>
      </c>
      <c r="AM26" s="60">
        <v>405.64999544620514</v>
      </c>
      <c r="AN26" s="60">
        <v>0</v>
      </c>
      <c r="AO26" s="60">
        <v>401.17813699999999</v>
      </c>
      <c r="AP26" s="60">
        <v>1224.0605660882529</v>
      </c>
      <c r="AQ26" s="60">
        <v>238.03904900000001</v>
      </c>
      <c r="AR26" s="60">
        <v>79</v>
      </c>
      <c r="AS26" s="60">
        <v>25.60000038146973</v>
      </c>
      <c r="AT26" s="54"/>
      <c r="AU26" s="61">
        <v>2043</v>
      </c>
      <c r="AV26" s="62">
        <v>1044.867181446205</v>
      </c>
      <c r="AW26" s="63">
        <v>639.21718599999997</v>
      </c>
      <c r="AX26" s="63">
        <v>405.64999544620514</v>
      </c>
      <c r="AY26" s="62">
        <v>1432.6805669274863</v>
      </c>
      <c r="AZ26" s="63">
        <v>1323.4005662408408</v>
      </c>
      <c r="BA26" s="63">
        <v>109.28000068664551</v>
      </c>
      <c r="BB26" s="62">
        <v>10285.549968719482</v>
      </c>
      <c r="BC26" s="63">
        <v>0</v>
      </c>
      <c r="BD26" s="63">
        <v>1496.0999870300293</v>
      </c>
      <c r="BE26" s="63">
        <v>3950</v>
      </c>
      <c r="BF26" s="63">
        <v>1591.099983215332</v>
      </c>
      <c r="BG26" s="63">
        <v>100</v>
      </c>
      <c r="BH26" s="63">
        <v>1548.3499984741211</v>
      </c>
      <c r="BI26" s="63">
        <v>0</v>
      </c>
      <c r="BJ26" s="63">
        <v>0</v>
      </c>
      <c r="BK26" s="63">
        <v>1600</v>
      </c>
      <c r="BL26" s="62">
        <v>12763.097717093173</v>
      </c>
      <c r="BN26" s="61">
        <v>2043</v>
      </c>
      <c r="BO26" s="62"/>
      <c r="BP26" s="1"/>
      <c r="BQ26" s="1"/>
      <c r="BR26" s="62"/>
      <c r="BS26" s="1"/>
      <c r="BT26" s="1"/>
      <c r="BU26" s="62"/>
      <c r="BV26" s="1"/>
      <c r="BW26" s="1"/>
      <c r="BX26" s="1"/>
      <c r="BY26" s="1"/>
      <c r="BZ26" s="1"/>
      <c r="CA26" s="1"/>
      <c r="CB26" s="1"/>
      <c r="CC26" s="1"/>
      <c r="CD26" s="1"/>
      <c r="CE26" s="62"/>
      <c r="CG26" s="115" t="s">
        <v>100</v>
      </c>
    </row>
    <row r="27" spans="1:85" ht="13.15" hidden="1" customHeight="1" outlineLevel="1">
      <c r="A27" s="52">
        <v>2044</v>
      </c>
      <c r="B27" s="53">
        <v>0</v>
      </c>
      <c r="C27" s="53">
        <v>0</v>
      </c>
      <c r="D27" s="53">
        <v>0</v>
      </c>
      <c r="E27" s="53">
        <v>474</v>
      </c>
      <c r="F27" s="53">
        <v>329.3999862670899</v>
      </c>
      <c r="G27" s="53">
        <v>711</v>
      </c>
      <c r="H27" s="53">
        <v>1700</v>
      </c>
      <c r="I27" s="53">
        <v>500</v>
      </c>
      <c r="J27" s="53">
        <v>950</v>
      </c>
      <c r="K27" s="53">
        <v>0</v>
      </c>
      <c r="L27" s="53">
        <v>0</v>
      </c>
      <c r="M27" s="53">
        <v>900</v>
      </c>
      <c r="N27" s="53">
        <v>0</v>
      </c>
      <c r="O27" s="53">
        <v>0</v>
      </c>
      <c r="P27" s="53">
        <v>1790.3000106811523</v>
      </c>
      <c r="Q27" s="53">
        <v>100</v>
      </c>
      <c r="R27" s="53">
        <v>0</v>
      </c>
      <c r="S27" s="53">
        <v>0</v>
      </c>
      <c r="T27" s="53">
        <v>0</v>
      </c>
      <c r="U27" s="53">
        <v>100</v>
      </c>
      <c r="V27" s="53">
        <v>0</v>
      </c>
      <c r="W27" s="53">
        <v>0</v>
      </c>
      <c r="X27" s="53">
        <v>1200</v>
      </c>
      <c r="Y27" s="53">
        <v>500</v>
      </c>
      <c r="Z27" s="53">
        <v>0</v>
      </c>
      <c r="AA27" s="53">
        <v>0</v>
      </c>
      <c r="AB27" s="53">
        <v>0</v>
      </c>
      <c r="AC27" s="53">
        <v>1050</v>
      </c>
      <c r="AD27" s="53">
        <v>0</v>
      </c>
      <c r="AE27" s="53">
        <v>498.25</v>
      </c>
      <c r="AF27" s="53">
        <v>0</v>
      </c>
      <c r="AG27" s="53">
        <v>0</v>
      </c>
      <c r="AH27" s="53">
        <v>0</v>
      </c>
      <c r="AI27" s="53">
        <v>0</v>
      </c>
      <c r="AJ27" s="53">
        <v>0</v>
      </c>
      <c r="AK27" s="53">
        <v>21.280000686645511</v>
      </c>
      <c r="AL27" s="53">
        <v>87.550003051757813</v>
      </c>
      <c r="AM27" s="53">
        <v>405.80000126361847</v>
      </c>
      <c r="AN27" s="53">
        <v>0</v>
      </c>
      <c r="AO27" s="53">
        <v>419.93942299999998</v>
      </c>
      <c r="AP27" s="53">
        <v>1305.8054073864989</v>
      </c>
      <c r="AQ27" s="53">
        <v>249.30925499999998</v>
      </c>
      <c r="AR27" s="53">
        <v>79</v>
      </c>
      <c r="AS27" s="53">
        <v>25.60000038146973</v>
      </c>
      <c r="AT27" s="54"/>
      <c r="AU27" s="55">
        <v>2044</v>
      </c>
      <c r="AV27" s="56">
        <v>1075.0486792636184</v>
      </c>
      <c r="AW27" s="57">
        <v>669.24867799999993</v>
      </c>
      <c r="AX27" s="57">
        <v>405.80000126361847</v>
      </c>
      <c r="AY27" s="56">
        <v>1519.235411506372</v>
      </c>
      <c r="AZ27" s="57">
        <v>1406.0854080731444</v>
      </c>
      <c r="BA27" s="57">
        <v>113.15000343322754</v>
      </c>
      <c r="BB27" s="56">
        <v>10802.949996948242</v>
      </c>
      <c r="BC27" s="57">
        <v>0</v>
      </c>
      <c r="BD27" s="57">
        <v>1514.3999862670898</v>
      </c>
      <c r="BE27" s="57">
        <v>4050</v>
      </c>
      <c r="BF27" s="57">
        <v>1890.3000106811523</v>
      </c>
      <c r="BG27" s="57">
        <v>100</v>
      </c>
      <c r="BH27" s="57">
        <v>1548.25</v>
      </c>
      <c r="BI27" s="57">
        <v>0</v>
      </c>
      <c r="BJ27" s="57">
        <v>0</v>
      </c>
      <c r="BK27" s="57">
        <v>1700</v>
      </c>
      <c r="BL27" s="56">
        <v>13397.234087718232</v>
      </c>
      <c r="BN27" s="55">
        <v>2044</v>
      </c>
      <c r="BO27" s="56"/>
      <c r="BP27" s="58"/>
      <c r="BQ27" s="58"/>
      <c r="BR27" s="56"/>
      <c r="BS27" s="58"/>
      <c r="BT27" s="58"/>
      <c r="BU27" s="56"/>
      <c r="BV27" s="58"/>
      <c r="BW27" s="58"/>
      <c r="BX27" s="58"/>
      <c r="BY27" s="58"/>
      <c r="BZ27" s="58"/>
      <c r="CA27" s="58"/>
      <c r="CB27" s="58"/>
      <c r="CC27" s="58"/>
      <c r="CD27" s="58"/>
      <c r="CE27" s="56"/>
      <c r="CG27" s="115" t="s">
        <v>100</v>
      </c>
    </row>
    <row r="28" spans="1:85" ht="13.15" hidden="1" customHeight="1" outlineLevel="1">
      <c r="A28" s="59">
        <v>2045</v>
      </c>
      <c r="B28" s="60">
        <v>0</v>
      </c>
      <c r="C28" s="60">
        <v>0</v>
      </c>
      <c r="D28" s="60">
        <v>0</v>
      </c>
      <c r="E28" s="60">
        <v>711</v>
      </c>
      <c r="F28" s="60">
        <v>365.99998474121099</v>
      </c>
      <c r="G28" s="60">
        <v>711</v>
      </c>
      <c r="H28" s="60">
        <v>1700</v>
      </c>
      <c r="I28" s="60">
        <v>500</v>
      </c>
      <c r="J28" s="60">
        <v>950</v>
      </c>
      <c r="K28" s="60">
        <v>0</v>
      </c>
      <c r="L28" s="60">
        <v>0</v>
      </c>
      <c r="M28" s="60">
        <v>900</v>
      </c>
      <c r="N28" s="60">
        <v>0</v>
      </c>
      <c r="O28" s="60">
        <v>0</v>
      </c>
      <c r="P28" s="60">
        <v>1889.3999938964844</v>
      </c>
      <c r="Q28" s="60">
        <v>499.94999694824219</v>
      </c>
      <c r="R28" s="60">
        <v>0</v>
      </c>
      <c r="S28" s="60">
        <v>0</v>
      </c>
      <c r="T28" s="60">
        <v>0</v>
      </c>
      <c r="U28" s="60">
        <v>100</v>
      </c>
      <c r="V28" s="60">
        <v>0</v>
      </c>
      <c r="W28" s="60">
        <v>0</v>
      </c>
      <c r="X28" s="60">
        <v>1200</v>
      </c>
      <c r="Y28" s="60">
        <v>500</v>
      </c>
      <c r="Z28" s="60">
        <v>0</v>
      </c>
      <c r="AA28" s="60">
        <v>0</v>
      </c>
      <c r="AB28" s="60">
        <v>0</v>
      </c>
      <c r="AC28" s="60">
        <v>1050</v>
      </c>
      <c r="AD28" s="60">
        <v>0</v>
      </c>
      <c r="AE28" s="60">
        <v>498.15000152587891</v>
      </c>
      <c r="AF28" s="60">
        <v>0</v>
      </c>
      <c r="AG28" s="60">
        <v>0</v>
      </c>
      <c r="AH28" s="60">
        <v>0</v>
      </c>
      <c r="AI28" s="60">
        <v>0</v>
      </c>
      <c r="AJ28" s="60">
        <v>0</v>
      </c>
      <c r="AK28" s="60">
        <v>22.260000228881839</v>
      </c>
      <c r="AL28" s="60">
        <v>91.599998474121094</v>
      </c>
      <c r="AM28" s="60">
        <v>404.92999994754791</v>
      </c>
      <c r="AN28" s="60">
        <v>0</v>
      </c>
      <c r="AO28" s="60">
        <v>436.93978399999997</v>
      </c>
      <c r="AP28" s="60">
        <v>1393.1203194741331</v>
      </c>
      <c r="AQ28" s="60">
        <v>258.13393600000001</v>
      </c>
      <c r="AR28" s="60">
        <v>79</v>
      </c>
      <c r="AS28" s="60">
        <v>25.60000038146973</v>
      </c>
      <c r="AT28" s="54"/>
      <c r="AU28" s="61">
        <v>2045</v>
      </c>
      <c r="AV28" s="62">
        <v>1100.0037199475478</v>
      </c>
      <c r="AW28" s="63">
        <v>695.07371999999998</v>
      </c>
      <c r="AX28" s="63">
        <v>404.92999994754791</v>
      </c>
      <c r="AY28" s="62">
        <v>1611.5803185586058</v>
      </c>
      <c r="AZ28" s="63">
        <v>1494.3803197030149</v>
      </c>
      <c r="BA28" s="63">
        <v>117.19999885559082</v>
      </c>
      <c r="BB28" s="62">
        <v>11575.499977111816</v>
      </c>
      <c r="BC28" s="63">
        <v>0</v>
      </c>
      <c r="BD28" s="63">
        <v>1787.9999847412109</v>
      </c>
      <c r="BE28" s="63">
        <v>4050</v>
      </c>
      <c r="BF28" s="63">
        <v>2389.3499908447266</v>
      </c>
      <c r="BG28" s="63">
        <v>100</v>
      </c>
      <c r="BH28" s="63">
        <v>1548.1500015258789</v>
      </c>
      <c r="BI28" s="63">
        <v>0</v>
      </c>
      <c r="BJ28" s="63">
        <v>0</v>
      </c>
      <c r="BK28" s="63">
        <v>1700</v>
      </c>
      <c r="BL28" s="62">
        <v>14287.084015617969</v>
      </c>
      <c r="BN28" s="61">
        <v>2045</v>
      </c>
      <c r="BO28" s="62">
        <v>546.93240236580641</v>
      </c>
      <c r="BP28" s="1">
        <v>469.14240299999994</v>
      </c>
      <c r="BQ28" s="1">
        <v>77.78999936580658</v>
      </c>
      <c r="BR28" s="62">
        <v>1177.0958109807818</v>
      </c>
      <c r="BS28" s="1">
        <v>1122.1158114385455</v>
      </c>
      <c r="BT28" s="1">
        <v>54.979999542236314</v>
      </c>
      <c r="BU28" s="62">
        <v>5587.1999855041504</v>
      </c>
      <c r="BV28" s="1">
        <v>0</v>
      </c>
      <c r="BW28" s="1">
        <v>948.89999008178711</v>
      </c>
      <c r="BX28" s="1">
        <v>2650</v>
      </c>
      <c r="BY28" s="1">
        <v>1289.7999954223633</v>
      </c>
      <c r="BZ28" s="1">
        <v>0</v>
      </c>
      <c r="CA28" s="1">
        <v>-1.5</v>
      </c>
      <c r="CB28" s="1">
        <v>0</v>
      </c>
      <c r="CC28" s="1">
        <v>0</v>
      </c>
      <c r="CD28" s="1">
        <v>700</v>
      </c>
      <c r="CE28" s="62">
        <v>7311.2281988507384</v>
      </c>
      <c r="CG28" s="115" t="s">
        <v>100</v>
      </c>
    </row>
    <row r="29" spans="1:85" ht="13.15" hidden="1" customHeight="1" outlineLevel="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N29" s="64" t="s">
        <v>144</v>
      </c>
      <c r="BO29" s="65">
        <v>1100.0037199475478</v>
      </c>
      <c r="BP29" s="65">
        <v>695.07371999999998</v>
      </c>
      <c r="BQ29" s="65">
        <v>404.92999994754791</v>
      </c>
      <c r="BR29" s="65">
        <v>1611.5803185586058</v>
      </c>
      <c r="BS29" s="65">
        <v>1494.3803197030149</v>
      </c>
      <c r="BT29" s="65">
        <v>117.19999885559082</v>
      </c>
      <c r="BU29" s="65">
        <v>11575.499977111816</v>
      </c>
      <c r="BV29" s="65">
        <v>0</v>
      </c>
      <c r="BW29" s="65">
        <v>1787.9999847412109</v>
      </c>
      <c r="BX29" s="65">
        <v>4050</v>
      </c>
      <c r="BY29" s="65">
        <v>2389.3499908447266</v>
      </c>
      <c r="BZ29" s="65">
        <v>100</v>
      </c>
      <c r="CA29" s="65">
        <v>1548.1500015258789</v>
      </c>
      <c r="CB29" s="65">
        <v>0</v>
      </c>
      <c r="CC29" s="65">
        <v>0</v>
      </c>
      <c r="CD29" s="65">
        <v>1700</v>
      </c>
      <c r="CE29" s="65">
        <v>14287.084015617969</v>
      </c>
      <c r="CG29" s="115" t="s">
        <v>100</v>
      </c>
    </row>
    <row r="30" spans="1:85" collapsed="1"/>
    <row r="32" spans="1:85">
      <c r="A32" s="31" t="s">
        <v>101</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3" t="s">
        <v>101</v>
      </c>
      <c r="AV32" s="33" t="s">
        <v>147</v>
      </c>
      <c r="AW32" s="32"/>
      <c r="AX32" s="32"/>
      <c r="AY32" s="32"/>
      <c r="AZ32" s="32"/>
      <c r="BA32" s="32"/>
      <c r="BB32" s="32"/>
      <c r="BC32" s="32"/>
      <c r="BD32" s="32"/>
      <c r="BE32" s="32"/>
      <c r="BF32" s="32"/>
      <c r="BG32" s="32"/>
      <c r="BH32" s="32"/>
      <c r="BI32" s="32"/>
      <c r="BJ32" s="32"/>
      <c r="BK32" s="32"/>
      <c r="BL32" s="32"/>
      <c r="BN32" s="33" t="s">
        <v>101</v>
      </c>
      <c r="BO32" s="33" t="s">
        <v>148</v>
      </c>
      <c r="BP32" s="32"/>
      <c r="BQ32" s="32"/>
      <c r="BR32" s="32"/>
      <c r="BS32" s="32"/>
      <c r="BT32" s="32"/>
      <c r="BU32" s="32"/>
      <c r="BV32" s="32"/>
      <c r="BW32" s="32"/>
      <c r="BX32" s="32"/>
      <c r="BY32" s="32"/>
      <c r="BZ32" s="32"/>
      <c r="CA32" s="32"/>
      <c r="CB32" s="32"/>
      <c r="CC32" s="32"/>
      <c r="CD32" s="32"/>
      <c r="CE32" s="32"/>
    </row>
    <row r="33" spans="1:85" ht="52.9" hidden="1" outlineLevel="2">
      <c r="A33" s="34" t="s">
        <v>150</v>
      </c>
      <c r="B33" s="35" t="s">
        <v>151</v>
      </c>
      <c r="C33" s="35" t="s">
        <v>152</v>
      </c>
      <c r="D33" s="35" t="s">
        <v>153</v>
      </c>
      <c r="E33" s="35" t="s">
        <v>154</v>
      </c>
      <c r="F33" s="35" t="s">
        <v>155</v>
      </c>
      <c r="G33" s="35" t="s">
        <v>156</v>
      </c>
      <c r="H33" s="36" t="s">
        <v>157</v>
      </c>
      <c r="I33" s="36" t="s">
        <v>158</v>
      </c>
      <c r="J33" s="36" t="s">
        <v>159</v>
      </c>
      <c r="K33" s="36" t="s">
        <v>160</v>
      </c>
      <c r="L33" s="36" t="s">
        <v>161</v>
      </c>
      <c r="M33" s="36" t="s">
        <v>162</v>
      </c>
      <c r="N33" s="36" t="s">
        <v>163</v>
      </c>
      <c r="O33" s="36" t="s">
        <v>164</v>
      </c>
      <c r="P33" s="37" t="s">
        <v>165</v>
      </c>
      <c r="Q33" s="37" t="s">
        <v>166</v>
      </c>
      <c r="R33" s="37" t="s">
        <v>167</v>
      </c>
      <c r="S33" s="37" t="s">
        <v>168</v>
      </c>
      <c r="T33" s="37" t="s">
        <v>169</v>
      </c>
      <c r="U33" s="38" t="s">
        <v>170</v>
      </c>
      <c r="V33" s="38" t="s">
        <v>171</v>
      </c>
      <c r="W33" s="39" t="s">
        <v>172</v>
      </c>
      <c r="X33" s="39" t="s">
        <v>173</v>
      </c>
      <c r="Y33" s="39" t="s">
        <v>174</v>
      </c>
      <c r="Z33" s="39" t="s">
        <v>175</v>
      </c>
      <c r="AA33" s="39" t="s">
        <v>176</v>
      </c>
      <c r="AB33" s="39" t="s">
        <v>135</v>
      </c>
      <c r="AC33" s="40" t="s">
        <v>177</v>
      </c>
      <c r="AD33" s="40" t="s">
        <v>178</v>
      </c>
      <c r="AE33" s="40" t="s">
        <v>179</v>
      </c>
      <c r="AF33" s="34" t="s">
        <v>142</v>
      </c>
      <c r="AG33" s="34" t="s">
        <v>58</v>
      </c>
      <c r="AH33" s="34" t="s">
        <v>180</v>
      </c>
      <c r="AI33" s="34" t="s">
        <v>181</v>
      </c>
      <c r="AJ33" s="34" t="s">
        <v>182</v>
      </c>
      <c r="AK33" s="34" t="s">
        <v>183</v>
      </c>
      <c r="AL33" s="34" t="s">
        <v>184</v>
      </c>
      <c r="AM33" s="41" t="s">
        <v>134</v>
      </c>
      <c r="AN33" s="41" t="s">
        <v>185</v>
      </c>
      <c r="AO33" s="41" t="s">
        <v>186</v>
      </c>
      <c r="AP33" s="41" t="s">
        <v>187</v>
      </c>
      <c r="AQ33" s="41" t="s">
        <v>188</v>
      </c>
      <c r="AR33" s="42" t="s">
        <v>189</v>
      </c>
      <c r="AS33" s="42" t="s">
        <v>190</v>
      </c>
      <c r="AT33" s="43"/>
      <c r="AU33" s="44" t="s">
        <v>191</v>
      </c>
      <c r="AV33" s="45" t="s">
        <v>192</v>
      </c>
      <c r="AW33" s="46" t="s">
        <v>133</v>
      </c>
      <c r="AX33" s="46" t="s">
        <v>134</v>
      </c>
      <c r="AY33" s="45" t="s">
        <v>193</v>
      </c>
      <c r="AZ33" s="44" t="s">
        <v>48</v>
      </c>
      <c r="BA33" s="44" t="s">
        <v>135</v>
      </c>
      <c r="BB33" s="47" t="s">
        <v>194</v>
      </c>
      <c r="BC33" s="44" t="s">
        <v>136</v>
      </c>
      <c r="BD33" s="44" t="s">
        <v>137</v>
      </c>
      <c r="BE33" s="44" t="s">
        <v>138</v>
      </c>
      <c r="BF33" s="44" t="s">
        <v>139</v>
      </c>
      <c r="BG33" s="44" t="s">
        <v>140</v>
      </c>
      <c r="BH33" s="44" t="s">
        <v>141</v>
      </c>
      <c r="BI33" s="44" t="s">
        <v>142</v>
      </c>
      <c r="BJ33" s="44" t="s">
        <v>58</v>
      </c>
      <c r="BK33" s="44" t="s">
        <v>143</v>
      </c>
      <c r="BL33" s="47" t="s">
        <v>144</v>
      </c>
      <c r="BN33" s="48" t="s">
        <v>191</v>
      </c>
      <c r="BO33" s="49" t="s">
        <v>192</v>
      </c>
      <c r="BP33" s="48" t="s">
        <v>133</v>
      </c>
      <c r="BQ33" s="48" t="s">
        <v>134</v>
      </c>
      <c r="BR33" s="49" t="s">
        <v>193</v>
      </c>
      <c r="BS33" s="50" t="s">
        <v>48</v>
      </c>
      <c r="BT33" s="50" t="s">
        <v>135</v>
      </c>
      <c r="BU33" s="51" t="s">
        <v>194</v>
      </c>
      <c r="BV33" s="50" t="s">
        <v>136</v>
      </c>
      <c r="BW33" s="50" t="s">
        <v>137</v>
      </c>
      <c r="BX33" s="50" t="s">
        <v>138</v>
      </c>
      <c r="BY33" s="50" t="s">
        <v>139</v>
      </c>
      <c r="BZ33" s="50" t="s">
        <v>140</v>
      </c>
      <c r="CA33" s="50" t="s">
        <v>141</v>
      </c>
      <c r="CB33" s="50" t="s">
        <v>142</v>
      </c>
      <c r="CC33" s="50" t="s">
        <v>58</v>
      </c>
      <c r="CD33" s="50" t="s">
        <v>143</v>
      </c>
      <c r="CE33" s="51" t="s">
        <v>144</v>
      </c>
    </row>
    <row r="34" spans="1:85" hidden="1" outlineLevel="2">
      <c r="A34" s="52">
        <v>2024</v>
      </c>
      <c r="B34" s="53">
        <v>0</v>
      </c>
      <c r="C34" s="53">
        <v>0</v>
      </c>
      <c r="D34" s="53">
        <v>0</v>
      </c>
      <c r="E34" s="53">
        <v>0</v>
      </c>
      <c r="F34" s="53">
        <v>0</v>
      </c>
      <c r="G34" s="53">
        <v>0</v>
      </c>
      <c r="H34" s="53">
        <v>100</v>
      </c>
      <c r="I34" s="53">
        <v>0</v>
      </c>
      <c r="J34" s="53">
        <v>0</v>
      </c>
      <c r="K34" s="53">
        <v>0</v>
      </c>
      <c r="L34" s="53">
        <v>0</v>
      </c>
      <c r="M34" s="53">
        <v>0</v>
      </c>
      <c r="N34" s="53">
        <v>0</v>
      </c>
      <c r="O34" s="53">
        <v>0</v>
      </c>
      <c r="P34" s="53">
        <v>0</v>
      </c>
      <c r="Q34" s="53">
        <v>0</v>
      </c>
      <c r="R34" s="53">
        <v>0</v>
      </c>
      <c r="S34" s="53">
        <v>0</v>
      </c>
      <c r="T34" s="53">
        <v>0</v>
      </c>
      <c r="U34" s="53">
        <v>0</v>
      </c>
      <c r="V34" s="53">
        <v>0</v>
      </c>
      <c r="W34" s="53">
        <v>0</v>
      </c>
      <c r="X34" s="53">
        <v>0</v>
      </c>
      <c r="Y34" s="53">
        <v>0</v>
      </c>
      <c r="Z34" s="53">
        <v>0</v>
      </c>
      <c r="AA34" s="53">
        <v>0</v>
      </c>
      <c r="AB34" s="53">
        <v>0</v>
      </c>
      <c r="AC34" s="53">
        <v>0</v>
      </c>
      <c r="AD34" s="53">
        <v>0</v>
      </c>
      <c r="AE34" s="53">
        <v>500</v>
      </c>
      <c r="AF34" s="53">
        <v>0</v>
      </c>
      <c r="AG34" s="53">
        <v>0</v>
      </c>
      <c r="AH34" s="53">
        <v>0</v>
      </c>
      <c r="AI34" s="53">
        <v>0</v>
      </c>
      <c r="AJ34" s="53">
        <v>0</v>
      </c>
      <c r="AK34" s="53">
        <v>3.9000000953674321</v>
      </c>
      <c r="AL34" s="53">
        <v>9.4099998474121094</v>
      </c>
      <c r="AM34" s="53">
        <v>69.419999569654465</v>
      </c>
      <c r="AN34" s="53">
        <v>1.0533302</v>
      </c>
      <c r="AO34" s="53">
        <v>14.2410956</v>
      </c>
      <c r="AP34" s="53">
        <v>38.045572555287997</v>
      </c>
      <c r="AQ34" s="53">
        <v>20.443192400000001</v>
      </c>
      <c r="AR34" s="53">
        <v>55</v>
      </c>
      <c r="AS34" s="53">
        <v>12</v>
      </c>
      <c r="AT34" s="54"/>
      <c r="AU34" s="55">
        <v>2024</v>
      </c>
      <c r="AV34" s="56">
        <v>105.15761776965446</v>
      </c>
      <c r="AW34" s="57">
        <v>35.7376182</v>
      </c>
      <c r="AX34" s="57">
        <v>69.419999569654465</v>
      </c>
      <c r="AY34" s="56">
        <v>118.35557249806754</v>
      </c>
      <c r="AZ34" s="57">
        <v>96.945572650655436</v>
      </c>
      <c r="BA34" s="57">
        <v>21.409999847412109</v>
      </c>
      <c r="BB34" s="56">
        <v>600</v>
      </c>
      <c r="BC34" s="57">
        <v>0</v>
      </c>
      <c r="BD34" s="57">
        <v>0</v>
      </c>
      <c r="BE34" s="57">
        <v>100</v>
      </c>
      <c r="BF34" s="57">
        <v>0</v>
      </c>
      <c r="BG34" s="57">
        <v>0</v>
      </c>
      <c r="BH34" s="57">
        <v>500</v>
      </c>
      <c r="BI34" s="57">
        <v>0</v>
      </c>
      <c r="BJ34" s="57">
        <v>0</v>
      </c>
      <c r="BK34" s="57">
        <v>0</v>
      </c>
      <c r="BL34" s="56">
        <v>823.51319026772194</v>
      </c>
      <c r="BN34" s="55">
        <v>2024</v>
      </c>
      <c r="BO34" s="56"/>
      <c r="BP34" s="58"/>
      <c r="BQ34" s="58"/>
      <c r="BR34" s="56"/>
      <c r="BS34" s="58"/>
      <c r="BT34" s="58"/>
      <c r="BU34" s="56"/>
      <c r="BV34" s="58"/>
      <c r="BW34" s="58"/>
      <c r="BX34" s="58"/>
      <c r="BY34" s="58"/>
      <c r="BZ34" s="58"/>
      <c r="CA34" s="58"/>
      <c r="CB34" s="58"/>
      <c r="CC34" s="58"/>
      <c r="CD34" s="58"/>
      <c r="CE34" s="56"/>
      <c r="CG34" s="115" t="s">
        <v>101</v>
      </c>
    </row>
    <row r="35" spans="1:85" hidden="1" outlineLevel="2">
      <c r="A35" s="59">
        <v>2025</v>
      </c>
      <c r="B35" s="60">
        <v>0</v>
      </c>
      <c r="C35" s="60">
        <v>0</v>
      </c>
      <c r="D35" s="60">
        <v>0</v>
      </c>
      <c r="E35" s="60">
        <v>0</v>
      </c>
      <c r="F35" s="60">
        <v>0</v>
      </c>
      <c r="G35" s="60">
        <v>237</v>
      </c>
      <c r="H35" s="60">
        <v>200</v>
      </c>
      <c r="I35" s="60">
        <v>0</v>
      </c>
      <c r="J35" s="60">
        <v>0</v>
      </c>
      <c r="K35" s="60">
        <v>0</v>
      </c>
      <c r="L35" s="60">
        <v>0</v>
      </c>
      <c r="M35" s="60">
        <v>0</v>
      </c>
      <c r="N35" s="60">
        <v>0</v>
      </c>
      <c r="O35" s="60">
        <v>0</v>
      </c>
      <c r="P35" s="60">
        <v>0</v>
      </c>
      <c r="Q35" s="60">
        <v>0</v>
      </c>
      <c r="R35" s="60">
        <v>0</v>
      </c>
      <c r="S35" s="60">
        <v>0</v>
      </c>
      <c r="T35" s="60">
        <v>0</v>
      </c>
      <c r="U35" s="60">
        <v>0</v>
      </c>
      <c r="V35" s="60">
        <v>0</v>
      </c>
      <c r="W35" s="60">
        <v>0</v>
      </c>
      <c r="X35" s="60">
        <v>100</v>
      </c>
      <c r="Y35" s="60">
        <v>0</v>
      </c>
      <c r="Z35" s="60">
        <v>0</v>
      </c>
      <c r="AA35" s="60">
        <v>0</v>
      </c>
      <c r="AB35" s="60">
        <v>0</v>
      </c>
      <c r="AC35" s="60">
        <v>300</v>
      </c>
      <c r="AD35" s="60">
        <v>0</v>
      </c>
      <c r="AE35" s="60">
        <v>499.89999389648438</v>
      </c>
      <c r="AF35" s="60">
        <v>0</v>
      </c>
      <c r="AG35" s="60">
        <v>0</v>
      </c>
      <c r="AH35" s="60">
        <v>0</v>
      </c>
      <c r="AI35" s="60">
        <v>0</v>
      </c>
      <c r="AJ35" s="60">
        <v>0</v>
      </c>
      <c r="AK35" s="60">
        <v>3.9000000953674321</v>
      </c>
      <c r="AL35" s="60">
        <v>14.27999973297119</v>
      </c>
      <c r="AM35" s="60">
        <v>131.25999987125397</v>
      </c>
      <c r="AN35" s="60">
        <v>2.1409940000000001</v>
      </c>
      <c r="AO35" s="60">
        <v>26.374985599999999</v>
      </c>
      <c r="AP35" s="60">
        <v>59.426396861328548</v>
      </c>
      <c r="AQ35" s="60">
        <v>41.8483029</v>
      </c>
      <c r="AR35" s="60">
        <v>79</v>
      </c>
      <c r="AS35" s="60">
        <v>25.60000038146973</v>
      </c>
      <c r="AT35" s="54"/>
      <c r="AU35" s="61">
        <v>2025</v>
      </c>
      <c r="AV35" s="62">
        <v>201.62428237125397</v>
      </c>
      <c r="AW35" s="63">
        <v>70.364282500000002</v>
      </c>
      <c r="AX35" s="63">
        <v>131.25999987125397</v>
      </c>
      <c r="AY35" s="62">
        <v>182.20639707113691</v>
      </c>
      <c r="AZ35" s="63">
        <v>142.32639695669599</v>
      </c>
      <c r="BA35" s="63">
        <v>39.880000114440918</v>
      </c>
      <c r="BB35" s="62">
        <v>1336.8999938964844</v>
      </c>
      <c r="BC35" s="63">
        <v>0</v>
      </c>
      <c r="BD35" s="63">
        <v>237</v>
      </c>
      <c r="BE35" s="63">
        <v>200</v>
      </c>
      <c r="BF35" s="63">
        <v>0</v>
      </c>
      <c r="BG35" s="63">
        <v>0</v>
      </c>
      <c r="BH35" s="63">
        <v>799.89999389648438</v>
      </c>
      <c r="BI35" s="63">
        <v>0</v>
      </c>
      <c r="BJ35" s="63">
        <v>0</v>
      </c>
      <c r="BK35" s="63">
        <v>100</v>
      </c>
      <c r="BL35" s="62">
        <v>1720.7306733388752</v>
      </c>
      <c r="BN35" s="61">
        <v>2025</v>
      </c>
      <c r="BO35" s="62">
        <v>201.62428237125397</v>
      </c>
      <c r="BP35" s="1">
        <v>70.364282500000002</v>
      </c>
      <c r="BQ35" s="1">
        <v>131.25999987125397</v>
      </c>
      <c r="BR35" s="62">
        <v>182.20639707113691</v>
      </c>
      <c r="BS35" s="1">
        <v>142.32639695669599</v>
      </c>
      <c r="BT35" s="1">
        <v>39.880000114440918</v>
      </c>
      <c r="BU35" s="62">
        <v>1336.8999938964844</v>
      </c>
      <c r="BV35" s="1">
        <v>0</v>
      </c>
      <c r="BW35" s="1">
        <v>237</v>
      </c>
      <c r="BX35" s="1">
        <v>200</v>
      </c>
      <c r="BY35" s="1">
        <v>0</v>
      </c>
      <c r="BZ35" s="1">
        <v>0</v>
      </c>
      <c r="CA35" s="1">
        <v>799.89999389648438</v>
      </c>
      <c r="CB35" s="1">
        <v>0</v>
      </c>
      <c r="CC35" s="1">
        <v>0</v>
      </c>
      <c r="CD35" s="1">
        <v>100</v>
      </c>
      <c r="CE35" s="62">
        <v>1720.7306733388752</v>
      </c>
      <c r="CG35" s="115" t="s">
        <v>101</v>
      </c>
    </row>
    <row r="36" spans="1:85" hidden="1" outlineLevel="2">
      <c r="A36" s="52">
        <v>2026</v>
      </c>
      <c r="B36" s="53">
        <v>0</v>
      </c>
      <c r="C36" s="53">
        <v>0</v>
      </c>
      <c r="D36" s="53">
        <v>0</v>
      </c>
      <c r="E36" s="53">
        <v>0</v>
      </c>
      <c r="F36" s="53">
        <v>0</v>
      </c>
      <c r="G36" s="53">
        <v>237</v>
      </c>
      <c r="H36" s="53">
        <v>200</v>
      </c>
      <c r="I36" s="53">
        <v>0</v>
      </c>
      <c r="J36" s="53">
        <v>0</v>
      </c>
      <c r="K36" s="53">
        <v>0</v>
      </c>
      <c r="L36" s="53">
        <v>0</v>
      </c>
      <c r="M36" s="53">
        <v>0</v>
      </c>
      <c r="N36" s="53">
        <v>0</v>
      </c>
      <c r="O36" s="53">
        <v>0</v>
      </c>
      <c r="P36" s="53">
        <v>0</v>
      </c>
      <c r="Q36" s="53">
        <v>0</v>
      </c>
      <c r="R36" s="53">
        <v>0</v>
      </c>
      <c r="S36" s="53">
        <v>0</v>
      </c>
      <c r="T36" s="53">
        <v>0</v>
      </c>
      <c r="U36" s="53">
        <v>100</v>
      </c>
      <c r="V36" s="53">
        <v>0</v>
      </c>
      <c r="W36" s="53">
        <v>0</v>
      </c>
      <c r="X36" s="53">
        <v>800</v>
      </c>
      <c r="Y36" s="53">
        <v>0</v>
      </c>
      <c r="Z36" s="53">
        <v>0</v>
      </c>
      <c r="AA36" s="53">
        <v>0</v>
      </c>
      <c r="AB36" s="53">
        <v>0</v>
      </c>
      <c r="AC36" s="53">
        <v>600</v>
      </c>
      <c r="AD36" s="53">
        <v>0</v>
      </c>
      <c r="AE36" s="53">
        <v>499.80000305175781</v>
      </c>
      <c r="AF36" s="53">
        <v>0</v>
      </c>
      <c r="AG36" s="53">
        <v>0</v>
      </c>
      <c r="AH36" s="53">
        <v>0</v>
      </c>
      <c r="AI36" s="53">
        <v>0</v>
      </c>
      <c r="AJ36" s="53">
        <v>0</v>
      </c>
      <c r="AK36" s="53">
        <v>3.9000000953674321</v>
      </c>
      <c r="AL36" s="53">
        <v>18.110000610351559</v>
      </c>
      <c r="AM36" s="53">
        <v>198.40000009536743</v>
      </c>
      <c r="AN36" s="53">
        <v>3.2801581</v>
      </c>
      <c r="AO36" s="53">
        <v>50.051728099999998</v>
      </c>
      <c r="AP36" s="53">
        <v>80.807221167369093</v>
      </c>
      <c r="AQ36" s="53">
        <v>63.915164200000007</v>
      </c>
      <c r="AR36" s="53">
        <v>79</v>
      </c>
      <c r="AS36" s="53">
        <v>25.60000038146973</v>
      </c>
      <c r="AT36" s="54"/>
      <c r="AU36" s="55">
        <v>2026</v>
      </c>
      <c r="AV36" s="56">
        <v>315.64705049536747</v>
      </c>
      <c r="AW36" s="57">
        <v>117.24705040000001</v>
      </c>
      <c r="AX36" s="57">
        <v>198.40000009536743</v>
      </c>
      <c r="AY36" s="56">
        <v>207.41722225455783</v>
      </c>
      <c r="AZ36" s="57">
        <v>163.70722126273654</v>
      </c>
      <c r="BA36" s="57">
        <v>43.710000991821289</v>
      </c>
      <c r="BB36" s="56">
        <v>2436.8000030517578</v>
      </c>
      <c r="BC36" s="57">
        <v>0</v>
      </c>
      <c r="BD36" s="57">
        <v>237</v>
      </c>
      <c r="BE36" s="57">
        <v>200</v>
      </c>
      <c r="BF36" s="57">
        <v>0</v>
      </c>
      <c r="BG36" s="57">
        <v>100</v>
      </c>
      <c r="BH36" s="57">
        <v>1099.8000030517578</v>
      </c>
      <c r="BI36" s="57">
        <v>0</v>
      </c>
      <c r="BJ36" s="57">
        <v>0</v>
      </c>
      <c r="BK36" s="57">
        <v>800</v>
      </c>
      <c r="BL36" s="56">
        <v>2959.8642758016831</v>
      </c>
      <c r="BN36" s="55">
        <v>2026</v>
      </c>
      <c r="BO36" s="56"/>
      <c r="BP36" s="58"/>
      <c r="BQ36" s="58"/>
      <c r="BR36" s="56"/>
      <c r="BS36" s="58"/>
      <c r="BT36" s="58"/>
      <c r="BU36" s="56"/>
      <c r="BV36" s="58"/>
      <c r="BW36" s="58"/>
      <c r="BX36" s="58"/>
      <c r="BY36" s="58"/>
      <c r="BZ36" s="58"/>
      <c r="CA36" s="58"/>
      <c r="CB36" s="58"/>
      <c r="CC36" s="58"/>
      <c r="CD36" s="58"/>
      <c r="CE36" s="56"/>
      <c r="CG36" s="115" t="s">
        <v>101</v>
      </c>
    </row>
    <row r="37" spans="1:85" hidden="1" outlineLevel="2">
      <c r="A37" s="59">
        <v>2027</v>
      </c>
      <c r="B37" s="60">
        <v>0</v>
      </c>
      <c r="C37" s="60">
        <v>0</v>
      </c>
      <c r="D37" s="60">
        <v>0</v>
      </c>
      <c r="E37" s="60">
        <v>0</v>
      </c>
      <c r="F37" s="60">
        <v>0</v>
      </c>
      <c r="G37" s="60">
        <v>474</v>
      </c>
      <c r="H37" s="60">
        <v>500</v>
      </c>
      <c r="I37" s="60">
        <v>0</v>
      </c>
      <c r="J37" s="60">
        <v>0</v>
      </c>
      <c r="K37" s="60">
        <v>0</v>
      </c>
      <c r="L37" s="60">
        <v>0</v>
      </c>
      <c r="M37" s="60">
        <v>0</v>
      </c>
      <c r="N37" s="60">
        <v>0</v>
      </c>
      <c r="O37" s="60">
        <v>0</v>
      </c>
      <c r="P37" s="60">
        <v>100</v>
      </c>
      <c r="Q37" s="60">
        <v>0</v>
      </c>
      <c r="R37" s="60">
        <v>0</v>
      </c>
      <c r="S37" s="60">
        <v>0</v>
      </c>
      <c r="T37" s="60">
        <v>0</v>
      </c>
      <c r="U37" s="60">
        <v>100</v>
      </c>
      <c r="V37" s="60">
        <v>0</v>
      </c>
      <c r="W37" s="60">
        <v>0</v>
      </c>
      <c r="X37" s="60">
        <v>1000</v>
      </c>
      <c r="Y37" s="60">
        <v>0</v>
      </c>
      <c r="Z37" s="60">
        <v>0</v>
      </c>
      <c r="AA37" s="60">
        <v>0</v>
      </c>
      <c r="AB37" s="60">
        <v>0</v>
      </c>
      <c r="AC37" s="60">
        <v>750</v>
      </c>
      <c r="AD37" s="60">
        <v>0</v>
      </c>
      <c r="AE37" s="60">
        <v>499.69999694824219</v>
      </c>
      <c r="AF37" s="60">
        <v>0</v>
      </c>
      <c r="AG37" s="60">
        <v>0</v>
      </c>
      <c r="AH37" s="60">
        <v>0</v>
      </c>
      <c r="AI37" s="60">
        <v>0</v>
      </c>
      <c r="AJ37" s="60">
        <v>0</v>
      </c>
      <c r="AK37" s="60">
        <v>3.9000000953674321</v>
      </c>
      <c r="AL37" s="60">
        <v>24.719999313354489</v>
      </c>
      <c r="AM37" s="60">
        <v>241.09999978542328</v>
      </c>
      <c r="AN37" s="60">
        <v>4.4193221999999999</v>
      </c>
      <c r="AO37" s="60">
        <v>64.249858200000006</v>
      </c>
      <c r="AP37" s="60">
        <v>121.26733986062111</v>
      </c>
      <c r="AQ37" s="60">
        <v>87.208105700000004</v>
      </c>
      <c r="AR37" s="60">
        <v>79</v>
      </c>
      <c r="AS37" s="60">
        <v>25.60000038146973</v>
      </c>
      <c r="AT37" s="54"/>
      <c r="AU37" s="61">
        <v>2027</v>
      </c>
      <c r="AV37" s="62">
        <v>396.97728588542327</v>
      </c>
      <c r="AW37" s="63">
        <v>155.87728609999999</v>
      </c>
      <c r="AX37" s="63">
        <v>241.09999978542328</v>
      </c>
      <c r="AY37" s="62">
        <v>254.48733965081277</v>
      </c>
      <c r="AZ37" s="63">
        <v>204.16733995598855</v>
      </c>
      <c r="BA37" s="63">
        <v>50.319999694824219</v>
      </c>
      <c r="BB37" s="62">
        <v>3423.6999969482422</v>
      </c>
      <c r="BC37" s="63">
        <v>0</v>
      </c>
      <c r="BD37" s="63">
        <v>474</v>
      </c>
      <c r="BE37" s="63">
        <v>500</v>
      </c>
      <c r="BF37" s="63">
        <v>100</v>
      </c>
      <c r="BG37" s="63">
        <v>100</v>
      </c>
      <c r="BH37" s="63">
        <v>1249.6999969482422</v>
      </c>
      <c r="BI37" s="63">
        <v>0</v>
      </c>
      <c r="BJ37" s="63">
        <v>0</v>
      </c>
      <c r="BK37" s="63">
        <v>1000</v>
      </c>
      <c r="BL37" s="62">
        <v>4075.1646224844781</v>
      </c>
      <c r="BN37" s="61">
        <v>2027</v>
      </c>
      <c r="BO37" s="62"/>
      <c r="BP37" s="1"/>
      <c r="BQ37" s="1"/>
      <c r="BR37" s="62"/>
      <c r="BS37" s="1"/>
      <c r="BT37" s="1"/>
      <c r="BU37" s="62"/>
      <c r="BV37" s="1"/>
      <c r="BW37" s="1"/>
      <c r="BX37" s="1"/>
      <c r="BY37" s="1"/>
      <c r="BZ37" s="1"/>
      <c r="CA37" s="1"/>
      <c r="CB37" s="1"/>
      <c r="CC37" s="1"/>
      <c r="CD37" s="1"/>
      <c r="CE37" s="62"/>
      <c r="CG37" s="115" t="s">
        <v>101</v>
      </c>
    </row>
    <row r="38" spans="1:85" hidden="1" outlineLevel="2">
      <c r="A38" s="52">
        <v>2028</v>
      </c>
      <c r="B38" s="53">
        <v>0</v>
      </c>
      <c r="C38" s="53">
        <v>0</v>
      </c>
      <c r="D38" s="53">
        <v>0</v>
      </c>
      <c r="E38" s="53">
        <v>0</v>
      </c>
      <c r="F38" s="53">
        <v>0</v>
      </c>
      <c r="G38" s="53">
        <v>711</v>
      </c>
      <c r="H38" s="53">
        <v>500</v>
      </c>
      <c r="I38" s="53">
        <v>0</v>
      </c>
      <c r="J38" s="53">
        <v>0</v>
      </c>
      <c r="K38" s="53">
        <v>0</v>
      </c>
      <c r="L38" s="53">
        <v>0</v>
      </c>
      <c r="M38" s="53">
        <v>0</v>
      </c>
      <c r="N38" s="53">
        <v>0</v>
      </c>
      <c r="O38" s="53">
        <v>0</v>
      </c>
      <c r="P38" s="53">
        <v>99.949996948242188</v>
      </c>
      <c r="Q38" s="53">
        <v>0</v>
      </c>
      <c r="R38" s="53">
        <v>0</v>
      </c>
      <c r="S38" s="53">
        <v>0</v>
      </c>
      <c r="T38" s="53">
        <v>0</v>
      </c>
      <c r="U38" s="53">
        <v>100</v>
      </c>
      <c r="V38" s="53">
        <v>0</v>
      </c>
      <c r="W38" s="53">
        <v>0</v>
      </c>
      <c r="X38" s="53">
        <v>1100</v>
      </c>
      <c r="Y38" s="53">
        <v>0</v>
      </c>
      <c r="Z38" s="53">
        <v>0</v>
      </c>
      <c r="AA38" s="53">
        <v>0</v>
      </c>
      <c r="AB38" s="53">
        <v>0</v>
      </c>
      <c r="AC38" s="53">
        <v>900</v>
      </c>
      <c r="AD38" s="53">
        <v>0</v>
      </c>
      <c r="AE38" s="53">
        <v>499.60000610351563</v>
      </c>
      <c r="AF38" s="53">
        <v>0</v>
      </c>
      <c r="AG38" s="53">
        <v>0</v>
      </c>
      <c r="AH38" s="53">
        <v>0</v>
      </c>
      <c r="AI38" s="53">
        <v>0</v>
      </c>
      <c r="AJ38" s="53">
        <v>0</v>
      </c>
      <c r="AK38" s="53">
        <v>6.9000000953674316</v>
      </c>
      <c r="AL38" s="53">
        <v>28.389999389648441</v>
      </c>
      <c r="AM38" s="53">
        <v>284.59000539779663</v>
      </c>
      <c r="AN38" s="53">
        <v>5.575653</v>
      </c>
      <c r="AO38" s="53">
        <v>77.881466000000003</v>
      </c>
      <c r="AP38" s="53">
        <v>161.72745855387299</v>
      </c>
      <c r="AQ38" s="53">
        <v>111.47092499999999</v>
      </c>
      <c r="AR38" s="53">
        <v>79</v>
      </c>
      <c r="AS38" s="53">
        <v>25.60000038146973</v>
      </c>
      <c r="AT38" s="54"/>
      <c r="AU38" s="55">
        <v>2028</v>
      </c>
      <c r="AV38" s="56">
        <v>479.51804939779663</v>
      </c>
      <c r="AW38" s="57">
        <v>194.928044</v>
      </c>
      <c r="AX38" s="57">
        <v>284.59000539779663</v>
      </c>
      <c r="AY38" s="56">
        <v>301.61745842035862</v>
      </c>
      <c r="AZ38" s="57">
        <v>247.62745864924042</v>
      </c>
      <c r="BA38" s="57">
        <v>53.989999771118171</v>
      </c>
      <c r="BB38" s="56">
        <v>3910.5500030517578</v>
      </c>
      <c r="BC38" s="57">
        <v>0</v>
      </c>
      <c r="BD38" s="57">
        <v>711</v>
      </c>
      <c r="BE38" s="57">
        <v>500</v>
      </c>
      <c r="BF38" s="57">
        <v>99.949996948242188</v>
      </c>
      <c r="BG38" s="57">
        <v>100</v>
      </c>
      <c r="BH38" s="57">
        <v>1399.6000061035156</v>
      </c>
      <c r="BI38" s="57">
        <v>0</v>
      </c>
      <c r="BJ38" s="57">
        <v>0</v>
      </c>
      <c r="BK38" s="57">
        <v>1100</v>
      </c>
      <c r="BL38" s="56">
        <v>4691.6855108699128</v>
      </c>
      <c r="BN38" s="55">
        <v>2028</v>
      </c>
      <c r="BO38" s="56"/>
      <c r="BP38" s="58"/>
      <c r="BQ38" s="58"/>
      <c r="BR38" s="56"/>
      <c r="BS38" s="58"/>
      <c r="BT38" s="58"/>
      <c r="BU38" s="56"/>
      <c r="BV38" s="58"/>
      <c r="BW38" s="58"/>
      <c r="BX38" s="58"/>
      <c r="BY38" s="58"/>
      <c r="BZ38" s="58"/>
      <c r="CA38" s="58"/>
      <c r="CB38" s="58"/>
      <c r="CC38" s="58"/>
      <c r="CD38" s="58"/>
      <c r="CE38" s="56"/>
      <c r="CG38" s="115" t="s">
        <v>101</v>
      </c>
    </row>
    <row r="39" spans="1:85" hidden="1" outlineLevel="2">
      <c r="A39" s="59">
        <v>2029</v>
      </c>
      <c r="B39" s="60">
        <v>0</v>
      </c>
      <c r="C39" s="60">
        <v>0</v>
      </c>
      <c r="D39" s="60">
        <v>0</v>
      </c>
      <c r="E39" s="60">
        <v>0</v>
      </c>
      <c r="F39" s="60">
        <v>0</v>
      </c>
      <c r="G39" s="60">
        <v>711</v>
      </c>
      <c r="H39" s="60">
        <v>800</v>
      </c>
      <c r="I39" s="60">
        <v>0</v>
      </c>
      <c r="J39" s="60">
        <v>300</v>
      </c>
      <c r="K39" s="60">
        <v>0</v>
      </c>
      <c r="L39" s="60">
        <v>0</v>
      </c>
      <c r="M39" s="60">
        <v>100</v>
      </c>
      <c r="N39" s="60">
        <v>0</v>
      </c>
      <c r="O39" s="60">
        <v>0</v>
      </c>
      <c r="P39" s="60">
        <v>499.90000152587891</v>
      </c>
      <c r="Q39" s="60">
        <v>0</v>
      </c>
      <c r="R39" s="60">
        <v>0</v>
      </c>
      <c r="S39" s="60">
        <v>0</v>
      </c>
      <c r="T39" s="60">
        <v>0</v>
      </c>
      <c r="U39" s="60">
        <v>100</v>
      </c>
      <c r="V39" s="60">
        <v>0</v>
      </c>
      <c r="W39" s="60">
        <v>0</v>
      </c>
      <c r="X39" s="60">
        <v>1100</v>
      </c>
      <c r="Y39" s="60">
        <v>0</v>
      </c>
      <c r="Z39" s="60">
        <v>0</v>
      </c>
      <c r="AA39" s="60">
        <v>0</v>
      </c>
      <c r="AB39" s="60">
        <v>0</v>
      </c>
      <c r="AC39" s="60">
        <v>900</v>
      </c>
      <c r="AD39" s="60">
        <v>0</v>
      </c>
      <c r="AE39" s="60">
        <v>499.5</v>
      </c>
      <c r="AF39" s="60">
        <v>0</v>
      </c>
      <c r="AG39" s="60">
        <v>0</v>
      </c>
      <c r="AH39" s="60">
        <v>0</v>
      </c>
      <c r="AI39" s="60">
        <v>0</v>
      </c>
      <c r="AJ39" s="60">
        <v>0</v>
      </c>
      <c r="AK39" s="60">
        <v>8.8999996185302734</v>
      </c>
      <c r="AL39" s="60">
        <v>31.739999771118161</v>
      </c>
      <c r="AM39" s="60">
        <v>297.31000208854675</v>
      </c>
      <c r="AN39" s="60">
        <v>6.9399290000000002</v>
      </c>
      <c r="AO39" s="60">
        <v>115.38244400000001</v>
      </c>
      <c r="AP39" s="60">
        <v>223.04598359990609</v>
      </c>
      <c r="AQ39" s="60">
        <v>136.221239</v>
      </c>
      <c r="AR39" s="60">
        <v>79</v>
      </c>
      <c r="AS39" s="60">
        <v>25.60000038146973</v>
      </c>
      <c r="AT39" s="54"/>
      <c r="AU39" s="61">
        <v>2029</v>
      </c>
      <c r="AV39" s="62">
        <v>555.85361408854669</v>
      </c>
      <c r="AW39" s="63">
        <v>258.543612</v>
      </c>
      <c r="AX39" s="63">
        <v>297.31000208854675</v>
      </c>
      <c r="AY39" s="62">
        <v>368.28598337102426</v>
      </c>
      <c r="AZ39" s="63">
        <v>310.94598321843637</v>
      </c>
      <c r="BA39" s="63">
        <v>57.340000152587891</v>
      </c>
      <c r="BB39" s="62">
        <v>5010.4000015258789</v>
      </c>
      <c r="BC39" s="63">
        <v>0</v>
      </c>
      <c r="BD39" s="63">
        <v>711</v>
      </c>
      <c r="BE39" s="63">
        <v>1200</v>
      </c>
      <c r="BF39" s="63">
        <v>499.90000152587891</v>
      </c>
      <c r="BG39" s="63">
        <v>100</v>
      </c>
      <c r="BH39" s="63">
        <v>1399.5</v>
      </c>
      <c r="BI39" s="63">
        <v>0</v>
      </c>
      <c r="BJ39" s="63">
        <v>0</v>
      </c>
      <c r="BK39" s="63">
        <v>1100</v>
      </c>
      <c r="BL39" s="62">
        <v>5934.5395989854496</v>
      </c>
      <c r="BN39" s="61">
        <v>2029</v>
      </c>
      <c r="BO39" s="62"/>
      <c r="BP39" s="1"/>
      <c r="BQ39" s="1"/>
      <c r="BR39" s="62"/>
      <c r="BS39" s="1"/>
      <c r="BT39" s="1"/>
      <c r="BU39" s="62"/>
      <c r="BV39" s="1"/>
      <c r="BW39" s="1"/>
      <c r="BX39" s="1"/>
      <c r="BY39" s="1"/>
      <c r="BZ39" s="1"/>
      <c r="CA39" s="1"/>
      <c r="CB39" s="1"/>
      <c r="CC39" s="1"/>
      <c r="CD39" s="1"/>
      <c r="CE39" s="62"/>
      <c r="CG39" s="115" t="s">
        <v>101</v>
      </c>
    </row>
    <row r="40" spans="1:85" hidden="1" outlineLevel="2">
      <c r="A40" s="52">
        <v>2030</v>
      </c>
      <c r="B40" s="53">
        <v>0</v>
      </c>
      <c r="C40" s="53">
        <v>0</v>
      </c>
      <c r="D40" s="53">
        <v>0</v>
      </c>
      <c r="E40" s="53">
        <v>0</v>
      </c>
      <c r="F40" s="53">
        <v>0</v>
      </c>
      <c r="G40" s="53">
        <v>711</v>
      </c>
      <c r="H40" s="53">
        <v>800</v>
      </c>
      <c r="I40" s="53">
        <v>0</v>
      </c>
      <c r="J40" s="53">
        <v>300</v>
      </c>
      <c r="K40" s="53">
        <v>0</v>
      </c>
      <c r="L40" s="53">
        <v>0</v>
      </c>
      <c r="M40" s="53">
        <v>100</v>
      </c>
      <c r="N40" s="53">
        <v>0</v>
      </c>
      <c r="O40" s="53">
        <v>0</v>
      </c>
      <c r="P40" s="53">
        <v>1099.6499862670898</v>
      </c>
      <c r="Q40" s="53">
        <v>0</v>
      </c>
      <c r="R40" s="53">
        <v>0</v>
      </c>
      <c r="S40" s="53">
        <v>0</v>
      </c>
      <c r="T40" s="53">
        <v>0</v>
      </c>
      <c r="U40" s="53">
        <v>100</v>
      </c>
      <c r="V40" s="53">
        <v>0</v>
      </c>
      <c r="W40" s="53">
        <v>0</v>
      </c>
      <c r="X40" s="53">
        <v>1700</v>
      </c>
      <c r="Y40" s="53">
        <v>0</v>
      </c>
      <c r="Z40" s="53">
        <v>0</v>
      </c>
      <c r="AA40" s="53">
        <v>0</v>
      </c>
      <c r="AB40" s="53">
        <v>0</v>
      </c>
      <c r="AC40" s="53">
        <v>900</v>
      </c>
      <c r="AD40" s="53">
        <v>0</v>
      </c>
      <c r="AE40" s="53">
        <v>499.39999389648438</v>
      </c>
      <c r="AF40" s="53">
        <v>0</v>
      </c>
      <c r="AG40" s="53">
        <v>0</v>
      </c>
      <c r="AH40" s="53">
        <v>0</v>
      </c>
      <c r="AI40" s="53">
        <v>0</v>
      </c>
      <c r="AJ40" s="53">
        <v>0</v>
      </c>
      <c r="AK40" s="53">
        <v>8.8999996185302734</v>
      </c>
      <c r="AL40" s="53">
        <v>36.619998931884773</v>
      </c>
      <c r="AM40" s="53">
        <v>310.84000015258789</v>
      </c>
      <c r="AN40" s="53">
        <v>8.3042049999999996</v>
      </c>
      <c r="AO40" s="53">
        <v>131.83969400000001</v>
      </c>
      <c r="AP40" s="53">
        <v>284.36450864593922</v>
      </c>
      <c r="AQ40" s="53">
        <v>163.58311999999998</v>
      </c>
      <c r="AR40" s="53">
        <v>79</v>
      </c>
      <c r="AS40" s="53">
        <v>25.60000038146973</v>
      </c>
      <c r="AT40" s="54"/>
      <c r="AU40" s="55">
        <v>2030</v>
      </c>
      <c r="AV40" s="56">
        <v>614.56701915258782</v>
      </c>
      <c r="AW40" s="57">
        <v>303.72701899999998</v>
      </c>
      <c r="AX40" s="57">
        <v>310.84000015258789</v>
      </c>
      <c r="AY40" s="56">
        <v>434.48450757782399</v>
      </c>
      <c r="AZ40" s="57">
        <v>372.2645082644695</v>
      </c>
      <c r="BA40" s="57">
        <v>62.219999313354506</v>
      </c>
      <c r="BB40" s="56">
        <v>6210.0499801635742</v>
      </c>
      <c r="BC40" s="57">
        <v>0</v>
      </c>
      <c r="BD40" s="57">
        <v>711</v>
      </c>
      <c r="BE40" s="57">
        <v>1200</v>
      </c>
      <c r="BF40" s="57">
        <v>1099.6499862670898</v>
      </c>
      <c r="BG40" s="57">
        <v>100</v>
      </c>
      <c r="BH40" s="57">
        <v>1399.3999938964844</v>
      </c>
      <c r="BI40" s="57">
        <v>0</v>
      </c>
      <c r="BJ40" s="57">
        <v>0</v>
      </c>
      <c r="BK40" s="57">
        <v>1700</v>
      </c>
      <c r="BL40" s="56">
        <v>7259.101506893986</v>
      </c>
      <c r="BN40" s="55">
        <v>2030</v>
      </c>
      <c r="BO40" s="56">
        <v>412.94273678133385</v>
      </c>
      <c r="BP40" s="58">
        <v>233.36273649999998</v>
      </c>
      <c r="BQ40" s="58">
        <v>179.58000028133392</v>
      </c>
      <c r="BR40" s="56">
        <v>252.27811050668709</v>
      </c>
      <c r="BS40" s="58">
        <v>229.93811130777351</v>
      </c>
      <c r="BT40" s="58">
        <v>22.339999198913588</v>
      </c>
      <c r="BU40" s="56">
        <v>4873.1499862670898</v>
      </c>
      <c r="BV40" s="58">
        <v>0</v>
      </c>
      <c r="BW40" s="58">
        <v>474</v>
      </c>
      <c r="BX40" s="58">
        <v>1000</v>
      </c>
      <c r="BY40" s="58">
        <v>1099.6499862670898</v>
      </c>
      <c r="BZ40" s="58">
        <v>100</v>
      </c>
      <c r="CA40" s="58">
        <v>599.5</v>
      </c>
      <c r="CB40" s="58">
        <v>0</v>
      </c>
      <c r="CC40" s="58">
        <v>0</v>
      </c>
      <c r="CD40" s="58">
        <v>1600</v>
      </c>
      <c r="CE40" s="56">
        <v>5538.3708335551109</v>
      </c>
      <c r="CG40" s="115" t="s">
        <v>101</v>
      </c>
    </row>
    <row r="41" spans="1:85" hidden="1" outlineLevel="2">
      <c r="A41" s="59">
        <v>2031</v>
      </c>
      <c r="B41" s="60">
        <v>0</v>
      </c>
      <c r="C41" s="60">
        <v>0</v>
      </c>
      <c r="D41" s="60">
        <v>0</v>
      </c>
      <c r="E41" s="60">
        <v>0</v>
      </c>
      <c r="F41" s="60">
        <v>0</v>
      </c>
      <c r="G41" s="60">
        <v>711</v>
      </c>
      <c r="H41" s="60">
        <v>800</v>
      </c>
      <c r="I41" s="60">
        <v>0</v>
      </c>
      <c r="J41" s="60">
        <v>300</v>
      </c>
      <c r="K41" s="60">
        <v>0</v>
      </c>
      <c r="L41" s="60">
        <v>0</v>
      </c>
      <c r="M41" s="60">
        <v>200</v>
      </c>
      <c r="N41" s="60">
        <v>0</v>
      </c>
      <c r="O41" s="60">
        <v>0</v>
      </c>
      <c r="P41" s="60">
        <v>1099.0999908447266</v>
      </c>
      <c r="Q41" s="60">
        <v>0</v>
      </c>
      <c r="R41" s="60">
        <v>0</v>
      </c>
      <c r="S41" s="60">
        <v>0</v>
      </c>
      <c r="T41" s="60">
        <v>0</v>
      </c>
      <c r="U41" s="60">
        <v>100</v>
      </c>
      <c r="V41" s="60">
        <v>0</v>
      </c>
      <c r="W41" s="60">
        <v>0</v>
      </c>
      <c r="X41" s="60">
        <v>1700</v>
      </c>
      <c r="Y41" s="60">
        <v>0</v>
      </c>
      <c r="Z41" s="60">
        <v>0</v>
      </c>
      <c r="AA41" s="60">
        <v>0</v>
      </c>
      <c r="AB41" s="60">
        <v>0</v>
      </c>
      <c r="AC41" s="60">
        <v>900</v>
      </c>
      <c r="AD41" s="60">
        <v>0</v>
      </c>
      <c r="AE41" s="60">
        <v>499.30000305175781</v>
      </c>
      <c r="AF41" s="60">
        <v>0</v>
      </c>
      <c r="AG41" s="60">
        <v>0</v>
      </c>
      <c r="AH41" s="60">
        <v>0</v>
      </c>
      <c r="AI41" s="60">
        <v>0</v>
      </c>
      <c r="AJ41" s="60">
        <v>0</v>
      </c>
      <c r="AK41" s="60">
        <v>9.7200002670288086</v>
      </c>
      <c r="AL41" s="60">
        <v>39.990001678466797</v>
      </c>
      <c r="AM41" s="60">
        <v>324.03000116348267</v>
      </c>
      <c r="AN41" s="60">
        <v>9.6684809999999999</v>
      </c>
      <c r="AO41" s="60">
        <v>148.12393700000001</v>
      </c>
      <c r="AP41" s="60">
        <v>351.50843736546011</v>
      </c>
      <c r="AQ41" s="60">
        <v>192.47739899999999</v>
      </c>
      <c r="AR41" s="60">
        <v>79</v>
      </c>
      <c r="AS41" s="60">
        <v>25.60000038146973</v>
      </c>
      <c r="AT41" s="54"/>
      <c r="AU41" s="61">
        <v>2031</v>
      </c>
      <c r="AV41" s="62">
        <v>674.29981816348266</v>
      </c>
      <c r="AW41" s="63">
        <v>350.26981699999999</v>
      </c>
      <c r="AX41" s="63">
        <v>324.03000116348267</v>
      </c>
      <c r="AY41" s="62">
        <v>505.81843969242544</v>
      </c>
      <c r="AZ41" s="63">
        <v>440.22843763248892</v>
      </c>
      <c r="BA41" s="63">
        <v>65.590002059936523</v>
      </c>
      <c r="BB41" s="62">
        <v>6309.3999938964844</v>
      </c>
      <c r="BC41" s="63">
        <v>0</v>
      </c>
      <c r="BD41" s="63">
        <v>711</v>
      </c>
      <c r="BE41" s="63">
        <v>1300</v>
      </c>
      <c r="BF41" s="63">
        <v>1099.0999908447266</v>
      </c>
      <c r="BG41" s="63">
        <v>100</v>
      </c>
      <c r="BH41" s="63">
        <v>1399.3000030517578</v>
      </c>
      <c r="BI41" s="63">
        <v>0</v>
      </c>
      <c r="BJ41" s="63">
        <v>0</v>
      </c>
      <c r="BK41" s="63">
        <v>1700</v>
      </c>
      <c r="BL41" s="62">
        <v>7489.5182517523926</v>
      </c>
      <c r="BN41" s="61">
        <v>2031</v>
      </c>
      <c r="BO41" s="62"/>
      <c r="BP41" s="1"/>
      <c r="BQ41" s="1"/>
      <c r="BR41" s="62"/>
      <c r="BS41" s="1"/>
      <c r="BT41" s="1"/>
      <c r="BU41" s="62"/>
      <c r="BV41" s="1"/>
      <c r="BW41" s="1"/>
      <c r="BX41" s="1"/>
      <c r="BY41" s="1"/>
      <c r="BZ41" s="1"/>
      <c r="CA41" s="1"/>
      <c r="CB41" s="1"/>
      <c r="CC41" s="1"/>
      <c r="CD41" s="1"/>
      <c r="CE41" s="62"/>
      <c r="CG41" s="115" t="s">
        <v>101</v>
      </c>
    </row>
    <row r="42" spans="1:85" hidden="1" outlineLevel="2">
      <c r="A42" s="52">
        <v>2032</v>
      </c>
      <c r="B42" s="53">
        <v>0</v>
      </c>
      <c r="C42" s="53">
        <v>0</v>
      </c>
      <c r="D42" s="53">
        <v>0</v>
      </c>
      <c r="E42" s="53">
        <v>0</v>
      </c>
      <c r="F42" s="53">
        <v>0</v>
      </c>
      <c r="G42" s="53">
        <v>711</v>
      </c>
      <c r="H42" s="53">
        <v>800</v>
      </c>
      <c r="I42" s="53">
        <v>0</v>
      </c>
      <c r="J42" s="53">
        <v>300</v>
      </c>
      <c r="K42" s="53">
        <v>0</v>
      </c>
      <c r="L42" s="53">
        <v>0</v>
      </c>
      <c r="M42" s="53">
        <v>300</v>
      </c>
      <c r="N42" s="53">
        <v>0</v>
      </c>
      <c r="O42" s="53">
        <v>0</v>
      </c>
      <c r="P42" s="53">
        <v>1098.5500030517578</v>
      </c>
      <c r="Q42" s="53">
        <v>0</v>
      </c>
      <c r="R42" s="53">
        <v>0</v>
      </c>
      <c r="S42" s="53">
        <v>0</v>
      </c>
      <c r="T42" s="53">
        <v>0</v>
      </c>
      <c r="U42" s="53">
        <v>100</v>
      </c>
      <c r="V42" s="53">
        <v>0</v>
      </c>
      <c r="W42" s="53">
        <v>0</v>
      </c>
      <c r="X42" s="53">
        <v>1700</v>
      </c>
      <c r="Y42" s="53">
        <v>0</v>
      </c>
      <c r="Z42" s="53">
        <v>0</v>
      </c>
      <c r="AA42" s="53">
        <v>0</v>
      </c>
      <c r="AB42" s="53">
        <v>0</v>
      </c>
      <c r="AC42" s="53">
        <v>900</v>
      </c>
      <c r="AD42" s="53">
        <v>0</v>
      </c>
      <c r="AE42" s="53">
        <v>499.19999694824219</v>
      </c>
      <c r="AF42" s="53">
        <v>0</v>
      </c>
      <c r="AG42" s="53">
        <v>0</v>
      </c>
      <c r="AH42" s="53">
        <v>0</v>
      </c>
      <c r="AI42" s="53">
        <v>0</v>
      </c>
      <c r="AJ42" s="53">
        <v>0</v>
      </c>
      <c r="AK42" s="53">
        <v>10.590000152587891</v>
      </c>
      <c r="AL42" s="53">
        <v>43.580001831054688</v>
      </c>
      <c r="AM42" s="53">
        <v>336.29999923706055</v>
      </c>
      <c r="AN42" s="53">
        <v>10.717923000000001</v>
      </c>
      <c r="AO42" s="53">
        <v>200.929247</v>
      </c>
      <c r="AP42" s="53">
        <v>418.652366084981</v>
      </c>
      <c r="AQ42" s="53">
        <v>221.22237700000005</v>
      </c>
      <c r="AR42" s="53">
        <v>79</v>
      </c>
      <c r="AS42" s="53">
        <v>25.60000038146973</v>
      </c>
      <c r="AT42" s="54"/>
      <c r="AU42" s="55">
        <v>2032</v>
      </c>
      <c r="AV42" s="56">
        <v>769.16954623706056</v>
      </c>
      <c r="AW42" s="57">
        <v>432.86954700000007</v>
      </c>
      <c r="AX42" s="57">
        <v>336.29999923706055</v>
      </c>
      <c r="AY42" s="56">
        <v>577.42236845009324</v>
      </c>
      <c r="AZ42" s="57">
        <v>508.24236623756889</v>
      </c>
      <c r="BA42" s="57">
        <v>69.180002212524414</v>
      </c>
      <c r="BB42" s="56">
        <v>6408.75</v>
      </c>
      <c r="BC42" s="57">
        <v>0</v>
      </c>
      <c r="BD42" s="57">
        <v>711</v>
      </c>
      <c r="BE42" s="57">
        <v>1400</v>
      </c>
      <c r="BF42" s="57">
        <v>1098.5500030517578</v>
      </c>
      <c r="BG42" s="57">
        <v>100</v>
      </c>
      <c r="BH42" s="57">
        <v>1399.1999969482422</v>
      </c>
      <c r="BI42" s="57">
        <v>0</v>
      </c>
      <c r="BJ42" s="57">
        <v>0</v>
      </c>
      <c r="BK42" s="57">
        <v>1700</v>
      </c>
      <c r="BL42" s="56">
        <v>7755.3419146871538</v>
      </c>
      <c r="BN42" s="55">
        <v>2032</v>
      </c>
      <c r="BO42" s="56"/>
      <c r="BP42" s="58"/>
      <c r="BQ42" s="58"/>
      <c r="BR42" s="56"/>
      <c r="BS42" s="58"/>
      <c r="BT42" s="58"/>
      <c r="BU42" s="56"/>
      <c r="BV42" s="58"/>
      <c r="BW42" s="58"/>
      <c r="BX42" s="58"/>
      <c r="BY42" s="58"/>
      <c r="BZ42" s="58"/>
      <c r="CA42" s="58"/>
      <c r="CB42" s="58"/>
      <c r="CC42" s="58"/>
      <c r="CD42" s="58"/>
      <c r="CE42" s="56"/>
      <c r="CG42" s="115" t="s">
        <v>101</v>
      </c>
    </row>
    <row r="43" spans="1:85" hidden="1" outlineLevel="2">
      <c r="A43" s="59">
        <v>2033</v>
      </c>
      <c r="B43" s="60">
        <v>0</v>
      </c>
      <c r="C43" s="60">
        <v>0</v>
      </c>
      <c r="D43" s="60">
        <v>0</v>
      </c>
      <c r="E43" s="60">
        <v>0</v>
      </c>
      <c r="F43" s="60">
        <v>0</v>
      </c>
      <c r="G43" s="60">
        <v>711</v>
      </c>
      <c r="H43" s="60">
        <v>800</v>
      </c>
      <c r="I43" s="60">
        <v>0</v>
      </c>
      <c r="J43" s="60">
        <v>300</v>
      </c>
      <c r="K43" s="60">
        <v>0</v>
      </c>
      <c r="L43" s="60">
        <v>0</v>
      </c>
      <c r="M43" s="60">
        <v>300</v>
      </c>
      <c r="N43" s="60">
        <v>0</v>
      </c>
      <c r="O43" s="60">
        <v>0</v>
      </c>
      <c r="P43" s="60">
        <v>1598</v>
      </c>
      <c r="Q43" s="60">
        <v>0</v>
      </c>
      <c r="R43" s="60">
        <v>0</v>
      </c>
      <c r="S43" s="60">
        <v>0</v>
      </c>
      <c r="T43" s="60">
        <v>0</v>
      </c>
      <c r="U43" s="60">
        <v>100</v>
      </c>
      <c r="V43" s="60">
        <v>0</v>
      </c>
      <c r="W43" s="60">
        <v>0</v>
      </c>
      <c r="X43" s="60">
        <v>1700</v>
      </c>
      <c r="Y43" s="60">
        <v>0</v>
      </c>
      <c r="Z43" s="60">
        <v>0</v>
      </c>
      <c r="AA43" s="60">
        <v>0</v>
      </c>
      <c r="AB43" s="60">
        <v>0</v>
      </c>
      <c r="AC43" s="60">
        <v>1050</v>
      </c>
      <c r="AD43" s="60">
        <v>0</v>
      </c>
      <c r="AE43" s="60">
        <v>499.10000610351563</v>
      </c>
      <c r="AF43" s="60">
        <v>0</v>
      </c>
      <c r="AG43" s="60">
        <v>0</v>
      </c>
      <c r="AH43" s="60">
        <v>0</v>
      </c>
      <c r="AI43" s="60">
        <v>0</v>
      </c>
      <c r="AJ43" s="60">
        <v>0</v>
      </c>
      <c r="AK43" s="60">
        <v>11.47000026702881</v>
      </c>
      <c r="AL43" s="60">
        <v>47.200000762939453</v>
      </c>
      <c r="AM43" s="60">
        <v>346.43999838829041</v>
      </c>
      <c r="AN43" s="60">
        <v>10.717923000000001</v>
      </c>
      <c r="AO43" s="60">
        <v>219.51485700000001</v>
      </c>
      <c r="AP43" s="60">
        <v>489.51080342847717</v>
      </c>
      <c r="AQ43" s="60">
        <v>250.58448800000002</v>
      </c>
      <c r="AR43" s="60">
        <v>79</v>
      </c>
      <c r="AS43" s="60">
        <v>25.60000038146973</v>
      </c>
      <c r="AT43" s="54"/>
      <c r="AU43" s="61">
        <v>2033</v>
      </c>
      <c r="AV43" s="62">
        <v>827.25726638829042</v>
      </c>
      <c r="AW43" s="63">
        <v>480.81726800000001</v>
      </c>
      <c r="AX43" s="63">
        <v>346.43999838829041</v>
      </c>
      <c r="AY43" s="62">
        <v>652.78080483991516</v>
      </c>
      <c r="AZ43" s="63">
        <v>579.98080369550598</v>
      </c>
      <c r="BA43" s="63">
        <v>72.80000114440918</v>
      </c>
      <c r="BB43" s="62">
        <v>7058.1000061035156</v>
      </c>
      <c r="BC43" s="63">
        <v>0</v>
      </c>
      <c r="BD43" s="63">
        <v>711</v>
      </c>
      <c r="BE43" s="63">
        <v>1400</v>
      </c>
      <c r="BF43" s="63">
        <v>1598</v>
      </c>
      <c r="BG43" s="63">
        <v>100</v>
      </c>
      <c r="BH43" s="63">
        <v>1549.1000061035156</v>
      </c>
      <c r="BI43" s="63">
        <v>0</v>
      </c>
      <c r="BJ43" s="63">
        <v>0</v>
      </c>
      <c r="BK43" s="63">
        <v>1700</v>
      </c>
      <c r="BL43" s="62">
        <v>8538.1380773317214</v>
      </c>
      <c r="BN43" s="61">
        <v>2033</v>
      </c>
      <c r="BO43" s="62"/>
      <c r="BP43" s="1"/>
      <c r="BQ43" s="1"/>
      <c r="BR43" s="62"/>
      <c r="BS43" s="1"/>
      <c r="BT43" s="1"/>
      <c r="BU43" s="62"/>
      <c r="BV43" s="1"/>
      <c r="BW43" s="1"/>
      <c r="BX43" s="1"/>
      <c r="BY43" s="1"/>
      <c r="BZ43" s="1"/>
      <c r="CA43" s="1"/>
      <c r="CB43" s="1"/>
      <c r="CC43" s="1"/>
      <c r="CD43" s="1"/>
      <c r="CE43" s="62"/>
      <c r="CG43" s="115" t="s">
        <v>101</v>
      </c>
    </row>
    <row r="44" spans="1:85" hidden="1" outlineLevel="2">
      <c r="A44" s="52">
        <v>2034</v>
      </c>
      <c r="B44" s="53">
        <v>0</v>
      </c>
      <c r="C44" s="53">
        <v>0</v>
      </c>
      <c r="D44" s="53">
        <v>0</v>
      </c>
      <c r="E44" s="53">
        <v>0</v>
      </c>
      <c r="F44" s="53">
        <v>0</v>
      </c>
      <c r="G44" s="53">
        <v>711</v>
      </c>
      <c r="H44" s="53">
        <v>800</v>
      </c>
      <c r="I44" s="53">
        <v>0</v>
      </c>
      <c r="J44" s="53">
        <v>300</v>
      </c>
      <c r="K44" s="53">
        <v>0</v>
      </c>
      <c r="L44" s="53">
        <v>0</v>
      </c>
      <c r="M44" s="53">
        <v>300</v>
      </c>
      <c r="N44" s="53">
        <v>0</v>
      </c>
      <c r="O44" s="53">
        <v>0</v>
      </c>
      <c r="P44" s="53">
        <v>1597.2000045776367</v>
      </c>
      <c r="Q44" s="53">
        <v>0</v>
      </c>
      <c r="R44" s="53">
        <v>0</v>
      </c>
      <c r="S44" s="53">
        <v>0</v>
      </c>
      <c r="T44" s="53">
        <v>0</v>
      </c>
      <c r="U44" s="53">
        <v>100</v>
      </c>
      <c r="V44" s="53">
        <v>0</v>
      </c>
      <c r="W44" s="53">
        <v>0</v>
      </c>
      <c r="X44" s="53">
        <v>1700</v>
      </c>
      <c r="Y44" s="53">
        <v>0</v>
      </c>
      <c r="Z44" s="53">
        <v>0</v>
      </c>
      <c r="AA44" s="53">
        <v>0</v>
      </c>
      <c r="AB44" s="53">
        <v>0</v>
      </c>
      <c r="AC44" s="53">
        <v>1200</v>
      </c>
      <c r="AD44" s="53">
        <v>0</v>
      </c>
      <c r="AE44" s="53">
        <v>499</v>
      </c>
      <c r="AF44" s="53">
        <v>0</v>
      </c>
      <c r="AG44" s="53">
        <v>0</v>
      </c>
      <c r="AH44" s="53">
        <v>0</v>
      </c>
      <c r="AI44" s="53">
        <v>0</v>
      </c>
      <c r="AJ44" s="53">
        <v>0</v>
      </c>
      <c r="AK44" s="53">
        <v>12.35000038146973</v>
      </c>
      <c r="AL44" s="53">
        <v>50.830001831054688</v>
      </c>
      <c r="AM44" s="53">
        <v>349.90999519824982</v>
      </c>
      <c r="AN44" s="53">
        <v>10.717923000000001</v>
      </c>
      <c r="AO44" s="53">
        <v>238.569873</v>
      </c>
      <c r="AP44" s="53">
        <v>560.36924077197341</v>
      </c>
      <c r="AQ44" s="53">
        <v>262.13045899999997</v>
      </c>
      <c r="AR44" s="53">
        <v>79</v>
      </c>
      <c r="AS44" s="53">
        <v>25.60000038146973</v>
      </c>
      <c r="AT44" s="54"/>
      <c r="AU44" s="55">
        <v>2034</v>
      </c>
      <c r="AV44" s="56">
        <v>861.32825019824986</v>
      </c>
      <c r="AW44" s="57">
        <v>511.41825499999999</v>
      </c>
      <c r="AX44" s="57">
        <v>349.90999519824982</v>
      </c>
      <c r="AY44" s="56">
        <v>728.14924336596755</v>
      </c>
      <c r="AZ44" s="57">
        <v>651.71924115344314</v>
      </c>
      <c r="BA44" s="57">
        <v>76.430002212524414</v>
      </c>
      <c r="BB44" s="56">
        <v>7207.2000045776367</v>
      </c>
      <c r="BC44" s="57">
        <v>0</v>
      </c>
      <c r="BD44" s="57">
        <v>711</v>
      </c>
      <c r="BE44" s="57">
        <v>1400</v>
      </c>
      <c r="BF44" s="57">
        <v>1597.2000045776367</v>
      </c>
      <c r="BG44" s="57">
        <v>100</v>
      </c>
      <c r="BH44" s="57">
        <v>1699</v>
      </c>
      <c r="BI44" s="57">
        <v>0</v>
      </c>
      <c r="BJ44" s="57">
        <v>0</v>
      </c>
      <c r="BK44" s="57">
        <v>1700</v>
      </c>
      <c r="BL44" s="56">
        <v>8796.6774981418548</v>
      </c>
      <c r="BN44" s="55">
        <v>2034</v>
      </c>
      <c r="BO44" s="56"/>
      <c r="BP44" s="58"/>
      <c r="BQ44" s="58"/>
      <c r="BR44" s="56"/>
      <c r="BS44" s="58"/>
      <c r="BT44" s="58"/>
      <c r="BU44" s="56"/>
      <c r="BV44" s="58"/>
      <c r="BW44" s="58"/>
      <c r="BX44" s="58"/>
      <c r="BY44" s="58"/>
      <c r="BZ44" s="58"/>
      <c r="CA44" s="58"/>
      <c r="CB44" s="58"/>
      <c r="CC44" s="58"/>
      <c r="CD44" s="58"/>
      <c r="CE44" s="56"/>
      <c r="CG44" s="115" t="s">
        <v>101</v>
      </c>
    </row>
    <row r="45" spans="1:85" hidden="1" outlineLevel="2">
      <c r="A45" s="59">
        <v>2035</v>
      </c>
      <c r="B45" s="60">
        <v>0</v>
      </c>
      <c r="C45" s="60">
        <v>0</v>
      </c>
      <c r="D45" s="60">
        <v>0</v>
      </c>
      <c r="E45" s="60">
        <v>0</v>
      </c>
      <c r="F45" s="60">
        <v>0</v>
      </c>
      <c r="G45" s="60">
        <v>711</v>
      </c>
      <c r="H45" s="60">
        <v>800</v>
      </c>
      <c r="I45" s="60">
        <v>0</v>
      </c>
      <c r="J45" s="60">
        <v>400</v>
      </c>
      <c r="K45" s="60">
        <v>0</v>
      </c>
      <c r="L45" s="60">
        <v>0</v>
      </c>
      <c r="M45" s="60">
        <v>500</v>
      </c>
      <c r="N45" s="60">
        <v>0</v>
      </c>
      <c r="O45" s="60">
        <v>0</v>
      </c>
      <c r="P45" s="60">
        <v>1696.3999938964844</v>
      </c>
      <c r="Q45" s="60">
        <v>0</v>
      </c>
      <c r="R45" s="60">
        <v>0</v>
      </c>
      <c r="S45" s="60">
        <v>0</v>
      </c>
      <c r="T45" s="60">
        <v>0</v>
      </c>
      <c r="U45" s="60">
        <v>100</v>
      </c>
      <c r="V45" s="60">
        <v>0</v>
      </c>
      <c r="W45" s="60">
        <v>0</v>
      </c>
      <c r="X45" s="60">
        <v>1700</v>
      </c>
      <c r="Y45" s="60">
        <v>0</v>
      </c>
      <c r="Z45" s="60">
        <v>0</v>
      </c>
      <c r="AA45" s="60">
        <v>0</v>
      </c>
      <c r="AB45" s="60">
        <v>0</v>
      </c>
      <c r="AC45" s="60">
        <v>1200</v>
      </c>
      <c r="AD45" s="60">
        <v>0</v>
      </c>
      <c r="AE45" s="60">
        <v>498.89999389648438</v>
      </c>
      <c r="AF45" s="60">
        <v>0</v>
      </c>
      <c r="AG45" s="60">
        <v>0</v>
      </c>
      <c r="AH45" s="60">
        <v>0</v>
      </c>
      <c r="AI45" s="60">
        <v>0</v>
      </c>
      <c r="AJ45" s="60">
        <v>0</v>
      </c>
      <c r="AK45" s="60">
        <v>13.239999771118161</v>
      </c>
      <c r="AL45" s="60">
        <v>54.470001220703118</v>
      </c>
      <c r="AM45" s="60">
        <v>354.04999911785126</v>
      </c>
      <c r="AN45" s="60">
        <v>10.717923000000001</v>
      </c>
      <c r="AO45" s="60">
        <v>258.28604999999999</v>
      </c>
      <c r="AP45" s="60">
        <v>631.33850343142001</v>
      </c>
      <c r="AQ45" s="60">
        <v>274.608724</v>
      </c>
      <c r="AR45" s="60">
        <v>79</v>
      </c>
      <c r="AS45" s="60">
        <v>25.60000038146973</v>
      </c>
      <c r="AT45" s="54"/>
      <c r="AU45" s="61">
        <v>2035</v>
      </c>
      <c r="AV45" s="62">
        <v>897.66269611785128</v>
      </c>
      <c r="AW45" s="63">
        <v>543.61269700000003</v>
      </c>
      <c r="AX45" s="63">
        <v>354.04999911785126</v>
      </c>
      <c r="AY45" s="62">
        <v>803.64850480471102</v>
      </c>
      <c r="AZ45" s="63">
        <v>723.57850320253817</v>
      </c>
      <c r="BA45" s="63">
        <v>80.070001602172852</v>
      </c>
      <c r="BB45" s="62">
        <v>7606.2999877929688</v>
      </c>
      <c r="BC45" s="63">
        <v>0</v>
      </c>
      <c r="BD45" s="63">
        <v>711</v>
      </c>
      <c r="BE45" s="63">
        <v>1700</v>
      </c>
      <c r="BF45" s="63">
        <v>1696.3999938964844</v>
      </c>
      <c r="BG45" s="63">
        <v>100</v>
      </c>
      <c r="BH45" s="63">
        <v>1698.8999938964844</v>
      </c>
      <c r="BI45" s="63">
        <v>0</v>
      </c>
      <c r="BJ45" s="63">
        <v>0</v>
      </c>
      <c r="BK45" s="63">
        <v>1700</v>
      </c>
      <c r="BL45" s="62">
        <v>9307.6111887155312</v>
      </c>
      <c r="BN45" s="61">
        <v>2035</v>
      </c>
      <c r="BO45" s="62"/>
      <c r="BP45" s="1"/>
      <c r="BQ45" s="1"/>
      <c r="BR45" s="62"/>
      <c r="BS45" s="1"/>
      <c r="BT45" s="1"/>
      <c r="BU45" s="62"/>
      <c r="BV45" s="1"/>
      <c r="BW45" s="1"/>
      <c r="BX45" s="1"/>
      <c r="BY45" s="1"/>
      <c r="BZ45" s="1"/>
      <c r="CA45" s="1"/>
      <c r="CB45" s="1"/>
      <c r="CC45" s="1"/>
      <c r="CD45" s="1"/>
      <c r="CE45" s="62"/>
      <c r="CG45" s="115" t="s">
        <v>101</v>
      </c>
    </row>
    <row r="46" spans="1:85" hidden="1" outlineLevel="2">
      <c r="A46" s="52">
        <v>2036</v>
      </c>
      <c r="B46" s="53">
        <v>0</v>
      </c>
      <c r="C46" s="53">
        <v>0</v>
      </c>
      <c r="D46" s="53">
        <v>0</v>
      </c>
      <c r="E46" s="53">
        <v>0</v>
      </c>
      <c r="F46" s="53">
        <v>0</v>
      </c>
      <c r="G46" s="53">
        <v>711</v>
      </c>
      <c r="H46" s="53">
        <v>800</v>
      </c>
      <c r="I46" s="53">
        <v>0</v>
      </c>
      <c r="J46" s="53">
        <v>500</v>
      </c>
      <c r="K46" s="53">
        <v>0</v>
      </c>
      <c r="L46" s="53">
        <v>0</v>
      </c>
      <c r="M46" s="53">
        <v>700</v>
      </c>
      <c r="N46" s="53">
        <v>0</v>
      </c>
      <c r="O46" s="53">
        <v>0</v>
      </c>
      <c r="P46" s="53">
        <v>1695.5499801635742</v>
      </c>
      <c r="Q46" s="53">
        <v>0</v>
      </c>
      <c r="R46" s="53">
        <v>0</v>
      </c>
      <c r="S46" s="53">
        <v>0</v>
      </c>
      <c r="T46" s="53">
        <v>0</v>
      </c>
      <c r="U46" s="53">
        <v>100</v>
      </c>
      <c r="V46" s="53">
        <v>0</v>
      </c>
      <c r="W46" s="53">
        <v>0</v>
      </c>
      <c r="X46" s="53">
        <v>1700</v>
      </c>
      <c r="Y46" s="53">
        <v>0</v>
      </c>
      <c r="Z46" s="53">
        <v>0</v>
      </c>
      <c r="AA46" s="53">
        <v>0</v>
      </c>
      <c r="AB46" s="53">
        <v>0</v>
      </c>
      <c r="AC46" s="53">
        <v>1200</v>
      </c>
      <c r="AD46" s="53">
        <v>0</v>
      </c>
      <c r="AE46" s="53">
        <v>498.80000305175781</v>
      </c>
      <c r="AF46" s="53">
        <v>0</v>
      </c>
      <c r="AG46" s="53">
        <v>0</v>
      </c>
      <c r="AH46" s="53">
        <v>0</v>
      </c>
      <c r="AI46" s="53">
        <v>0</v>
      </c>
      <c r="AJ46" s="53">
        <v>0</v>
      </c>
      <c r="AK46" s="53">
        <v>14.11999988555908</v>
      </c>
      <c r="AL46" s="53">
        <v>58.099998474121087</v>
      </c>
      <c r="AM46" s="53">
        <v>357.56000292301178</v>
      </c>
      <c r="AN46" s="53">
        <v>10.717923000000001</v>
      </c>
      <c r="AO46" s="53">
        <v>277.04538300000002</v>
      </c>
      <c r="AP46" s="53">
        <v>702.30776609086661</v>
      </c>
      <c r="AQ46" s="53">
        <v>291.28439800000001</v>
      </c>
      <c r="AR46" s="53">
        <v>79</v>
      </c>
      <c r="AS46" s="53">
        <v>25.60000038146973</v>
      </c>
      <c r="AT46" s="54"/>
      <c r="AU46" s="55">
        <v>2036</v>
      </c>
      <c r="AV46" s="56">
        <v>936.60770692301185</v>
      </c>
      <c r="AW46" s="57">
        <v>579.04770400000007</v>
      </c>
      <c r="AX46" s="57">
        <v>357.56000292301178</v>
      </c>
      <c r="AY46" s="56">
        <v>879.12776483201651</v>
      </c>
      <c r="AZ46" s="57">
        <v>795.42776597642569</v>
      </c>
      <c r="BA46" s="57">
        <v>83.69999885559082</v>
      </c>
      <c r="BB46" s="56">
        <v>7905.349983215332</v>
      </c>
      <c r="BC46" s="57">
        <v>0</v>
      </c>
      <c r="BD46" s="57">
        <v>711</v>
      </c>
      <c r="BE46" s="57">
        <v>2000</v>
      </c>
      <c r="BF46" s="57">
        <v>1695.5499801635742</v>
      </c>
      <c r="BG46" s="57">
        <v>100</v>
      </c>
      <c r="BH46" s="57">
        <v>1698.8000030517578</v>
      </c>
      <c r="BI46" s="57">
        <v>0</v>
      </c>
      <c r="BJ46" s="57">
        <v>0</v>
      </c>
      <c r="BK46" s="57">
        <v>1700</v>
      </c>
      <c r="BL46" s="56">
        <v>9721.0854549703599</v>
      </c>
      <c r="BN46" s="55">
        <v>2036</v>
      </c>
      <c r="BO46" s="56"/>
      <c r="BP46" s="58"/>
      <c r="BQ46" s="58"/>
      <c r="BR46" s="56"/>
      <c r="BS46" s="58"/>
      <c r="BT46" s="58"/>
      <c r="BU46" s="56"/>
      <c r="BV46" s="58"/>
      <c r="BW46" s="58"/>
      <c r="BX46" s="58"/>
      <c r="BY46" s="58"/>
      <c r="BZ46" s="58"/>
      <c r="CA46" s="58"/>
      <c r="CB46" s="58"/>
      <c r="CC46" s="58"/>
      <c r="CD46" s="58"/>
      <c r="CE46" s="56"/>
      <c r="CG46" s="115" t="s">
        <v>101</v>
      </c>
    </row>
    <row r="47" spans="1:85" hidden="1" outlineLevel="2">
      <c r="A47" s="59">
        <v>2037</v>
      </c>
      <c r="B47" s="60">
        <v>0</v>
      </c>
      <c r="C47" s="60">
        <v>0</v>
      </c>
      <c r="D47" s="60">
        <v>0</v>
      </c>
      <c r="E47" s="60">
        <v>0</v>
      </c>
      <c r="F47" s="60">
        <v>0</v>
      </c>
      <c r="G47" s="60">
        <v>711</v>
      </c>
      <c r="H47" s="60">
        <v>800</v>
      </c>
      <c r="I47" s="60">
        <v>0</v>
      </c>
      <c r="J47" s="60">
        <v>600</v>
      </c>
      <c r="K47" s="60">
        <v>0</v>
      </c>
      <c r="L47" s="60">
        <v>0</v>
      </c>
      <c r="M47" s="60">
        <v>700</v>
      </c>
      <c r="N47" s="60">
        <v>0</v>
      </c>
      <c r="O47" s="60">
        <v>0</v>
      </c>
      <c r="P47" s="60">
        <v>1694.7000198364258</v>
      </c>
      <c r="Q47" s="60">
        <v>0</v>
      </c>
      <c r="R47" s="60">
        <v>0</v>
      </c>
      <c r="S47" s="60">
        <v>0</v>
      </c>
      <c r="T47" s="60">
        <v>0</v>
      </c>
      <c r="U47" s="60">
        <v>100</v>
      </c>
      <c r="V47" s="60">
        <v>0</v>
      </c>
      <c r="W47" s="60">
        <v>0</v>
      </c>
      <c r="X47" s="60">
        <v>1700</v>
      </c>
      <c r="Y47" s="60">
        <v>0</v>
      </c>
      <c r="Z47" s="60">
        <v>0</v>
      </c>
      <c r="AA47" s="60">
        <v>0</v>
      </c>
      <c r="AB47" s="60">
        <v>0</v>
      </c>
      <c r="AC47" s="60">
        <v>1200</v>
      </c>
      <c r="AD47" s="60">
        <v>0</v>
      </c>
      <c r="AE47" s="60">
        <v>498.69999694824219</v>
      </c>
      <c r="AF47" s="60">
        <v>0</v>
      </c>
      <c r="AG47" s="60">
        <v>0</v>
      </c>
      <c r="AH47" s="60">
        <v>0</v>
      </c>
      <c r="AI47" s="60">
        <v>0</v>
      </c>
      <c r="AJ47" s="60">
        <v>0</v>
      </c>
      <c r="AK47" s="60">
        <v>15.010000228881839</v>
      </c>
      <c r="AL47" s="60">
        <v>61.759998321533203</v>
      </c>
      <c r="AM47" s="60">
        <v>359.93000185489655</v>
      </c>
      <c r="AN47" s="60">
        <v>10.717923000000001</v>
      </c>
      <c r="AO47" s="60">
        <v>294.53497199999998</v>
      </c>
      <c r="AP47" s="60">
        <v>773.53780368399657</v>
      </c>
      <c r="AQ47" s="60">
        <v>313.39162899999997</v>
      </c>
      <c r="AR47" s="60">
        <v>79</v>
      </c>
      <c r="AS47" s="60">
        <v>25.60000038146973</v>
      </c>
      <c r="AT47" s="54"/>
      <c r="AU47" s="61">
        <v>2037</v>
      </c>
      <c r="AV47" s="62">
        <v>978.57452585489648</v>
      </c>
      <c r="AW47" s="63">
        <v>618.64452399999993</v>
      </c>
      <c r="AX47" s="63">
        <v>359.93000185489655</v>
      </c>
      <c r="AY47" s="62">
        <v>954.90780261588134</v>
      </c>
      <c r="AZ47" s="63">
        <v>867.54780391287841</v>
      </c>
      <c r="BA47" s="63">
        <v>87.35999870300293</v>
      </c>
      <c r="BB47" s="62">
        <v>8004.400016784668</v>
      </c>
      <c r="BC47" s="63">
        <v>0</v>
      </c>
      <c r="BD47" s="63">
        <v>711</v>
      </c>
      <c r="BE47" s="63">
        <v>2100</v>
      </c>
      <c r="BF47" s="63">
        <v>1694.7000198364258</v>
      </c>
      <c r="BG47" s="63">
        <v>100</v>
      </c>
      <c r="BH47" s="63">
        <v>1698.6999969482422</v>
      </c>
      <c r="BI47" s="63">
        <v>0</v>
      </c>
      <c r="BJ47" s="63">
        <v>0</v>
      </c>
      <c r="BK47" s="63">
        <v>1700</v>
      </c>
      <c r="BL47" s="62">
        <v>9937.8823452554461</v>
      </c>
      <c r="BN47" s="61">
        <v>2037</v>
      </c>
      <c r="BO47" s="62"/>
      <c r="BP47" s="1"/>
      <c r="BQ47" s="1"/>
      <c r="BR47" s="62"/>
      <c r="BS47" s="1"/>
      <c r="BT47" s="1"/>
      <c r="BU47" s="62"/>
      <c r="BV47" s="1"/>
      <c r="BW47" s="1"/>
      <c r="BX47" s="1"/>
      <c r="BY47" s="1"/>
      <c r="BZ47" s="1"/>
      <c r="CA47" s="1"/>
      <c r="CB47" s="1"/>
      <c r="CC47" s="1"/>
      <c r="CD47" s="1"/>
      <c r="CE47" s="62"/>
      <c r="CG47" s="115" t="s">
        <v>101</v>
      </c>
    </row>
    <row r="48" spans="1:85" hidden="1" outlineLevel="2">
      <c r="A48" s="52">
        <v>2038</v>
      </c>
      <c r="B48" s="53">
        <v>0</v>
      </c>
      <c r="C48" s="53">
        <v>0</v>
      </c>
      <c r="D48" s="53">
        <v>0</v>
      </c>
      <c r="E48" s="53">
        <v>0</v>
      </c>
      <c r="F48" s="53">
        <v>18.29999923706055</v>
      </c>
      <c r="G48" s="53">
        <v>711</v>
      </c>
      <c r="H48" s="53">
        <v>1000</v>
      </c>
      <c r="I48" s="53">
        <v>200</v>
      </c>
      <c r="J48" s="53">
        <v>700</v>
      </c>
      <c r="K48" s="53">
        <v>0</v>
      </c>
      <c r="L48" s="53">
        <v>0</v>
      </c>
      <c r="M48" s="53">
        <v>700</v>
      </c>
      <c r="N48" s="53">
        <v>0</v>
      </c>
      <c r="O48" s="53">
        <v>0</v>
      </c>
      <c r="P48" s="53">
        <v>2193.8499984741211</v>
      </c>
      <c r="Q48" s="53">
        <v>0</v>
      </c>
      <c r="R48" s="53">
        <v>0</v>
      </c>
      <c r="S48" s="53">
        <v>0</v>
      </c>
      <c r="T48" s="53">
        <v>0</v>
      </c>
      <c r="U48" s="53">
        <v>100</v>
      </c>
      <c r="V48" s="53">
        <v>0</v>
      </c>
      <c r="W48" s="53">
        <v>0</v>
      </c>
      <c r="X48" s="53">
        <v>1700</v>
      </c>
      <c r="Y48" s="53">
        <v>0</v>
      </c>
      <c r="Z48" s="53">
        <v>0</v>
      </c>
      <c r="AA48" s="53">
        <v>0</v>
      </c>
      <c r="AB48" s="53">
        <v>0</v>
      </c>
      <c r="AC48" s="53">
        <v>1200</v>
      </c>
      <c r="AD48" s="53">
        <v>0</v>
      </c>
      <c r="AE48" s="53">
        <v>498.60000610351563</v>
      </c>
      <c r="AF48" s="53">
        <v>0</v>
      </c>
      <c r="AG48" s="53">
        <v>0</v>
      </c>
      <c r="AH48" s="53">
        <v>0</v>
      </c>
      <c r="AI48" s="53">
        <v>0</v>
      </c>
      <c r="AJ48" s="53">
        <v>0</v>
      </c>
      <c r="AK48" s="53">
        <v>15.88000011444092</v>
      </c>
      <c r="AL48" s="53">
        <v>65.339996337890625</v>
      </c>
      <c r="AM48" s="53">
        <v>365.95000302791595</v>
      </c>
      <c r="AN48" s="53">
        <v>10.717923000000001</v>
      </c>
      <c r="AO48" s="53">
        <v>312.89791300000002</v>
      </c>
      <c r="AP48" s="53">
        <v>844.76784127712642</v>
      </c>
      <c r="AQ48" s="53">
        <v>334.09438</v>
      </c>
      <c r="AR48" s="53">
        <v>79</v>
      </c>
      <c r="AS48" s="53">
        <v>25.60000038146973</v>
      </c>
      <c r="AT48" s="54"/>
      <c r="AU48" s="55">
        <v>2038</v>
      </c>
      <c r="AV48" s="56">
        <v>1023.6602190279159</v>
      </c>
      <c r="AW48" s="57">
        <v>657.71021599999995</v>
      </c>
      <c r="AX48" s="57">
        <v>365.95000302791595</v>
      </c>
      <c r="AY48" s="56">
        <v>1030.5878381109278</v>
      </c>
      <c r="AZ48" s="57">
        <v>939.64784139156734</v>
      </c>
      <c r="BA48" s="57">
        <v>90.939996719360352</v>
      </c>
      <c r="BB48" s="56">
        <v>9021.7500038146973</v>
      </c>
      <c r="BC48" s="57">
        <v>0</v>
      </c>
      <c r="BD48" s="57">
        <v>729.29999923706055</v>
      </c>
      <c r="BE48" s="57">
        <v>2600</v>
      </c>
      <c r="BF48" s="57">
        <v>2193.8499984741211</v>
      </c>
      <c r="BG48" s="57">
        <v>100</v>
      </c>
      <c r="BH48" s="57">
        <v>1698.6000061035156</v>
      </c>
      <c r="BI48" s="57">
        <v>0</v>
      </c>
      <c r="BJ48" s="57">
        <v>0</v>
      </c>
      <c r="BK48" s="57">
        <v>1700</v>
      </c>
      <c r="BL48" s="56">
        <v>11075.998060953541</v>
      </c>
      <c r="BN48" s="55">
        <v>2038</v>
      </c>
      <c r="BO48" s="56"/>
      <c r="BP48" s="58"/>
      <c r="BQ48" s="58"/>
      <c r="BR48" s="56"/>
      <c r="BS48" s="58"/>
      <c r="BT48" s="58"/>
      <c r="BU48" s="56"/>
      <c r="BV48" s="58"/>
      <c r="BW48" s="58"/>
      <c r="BX48" s="58"/>
      <c r="BY48" s="58"/>
      <c r="BZ48" s="58"/>
      <c r="CA48" s="58"/>
      <c r="CB48" s="58"/>
      <c r="CC48" s="58"/>
      <c r="CD48" s="58"/>
      <c r="CE48" s="56"/>
      <c r="CG48" s="115" t="s">
        <v>101</v>
      </c>
    </row>
    <row r="49" spans="1:85" hidden="1" outlineLevel="2">
      <c r="A49" s="59">
        <v>2039</v>
      </c>
      <c r="B49" s="60">
        <v>0</v>
      </c>
      <c r="C49" s="60">
        <v>0</v>
      </c>
      <c r="D49" s="60">
        <v>0</v>
      </c>
      <c r="E49" s="60">
        <v>0</v>
      </c>
      <c r="F49" s="60">
        <v>91.499996185302749</v>
      </c>
      <c r="G49" s="60">
        <v>711</v>
      </c>
      <c r="H49" s="60">
        <v>1000</v>
      </c>
      <c r="I49" s="60">
        <v>200</v>
      </c>
      <c r="J49" s="60">
        <v>700</v>
      </c>
      <c r="K49" s="60">
        <v>0</v>
      </c>
      <c r="L49" s="60">
        <v>0</v>
      </c>
      <c r="M49" s="60">
        <v>700</v>
      </c>
      <c r="N49" s="60">
        <v>0</v>
      </c>
      <c r="O49" s="60">
        <v>0</v>
      </c>
      <c r="P49" s="60">
        <v>2192.7499923706055</v>
      </c>
      <c r="Q49" s="60">
        <v>0</v>
      </c>
      <c r="R49" s="60">
        <v>0</v>
      </c>
      <c r="S49" s="60">
        <v>0</v>
      </c>
      <c r="T49" s="60">
        <v>0</v>
      </c>
      <c r="U49" s="60">
        <v>100</v>
      </c>
      <c r="V49" s="60">
        <v>0</v>
      </c>
      <c r="W49" s="60">
        <v>0</v>
      </c>
      <c r="X49" s="60">
        <v>1700</v>
      </c>
      <c r="Y49" s="60">
        <v>0</v>
      </c>
      <c r="Z49" s="60">
        <v>0</v>
      </c>
      <c r="AA49" s="60">
        <v>0</v>
      </c>
      <c r="AB49" s="60">
        <v>0</v>
      </c>
      <c r="AC49" s="60">
        <v>1200</v>
      </c>
      <c r="AD49" s="60">
        <v>0</v>
      </c>
      <c r="AE49" s="60">
        <v>498.5</v>
      </c>
      <c r="AF49" s="60">
        <v>0</v>
      </c>
      <c r="AG49" s="60">
        <v>0</v>
      </c>
      <c r="AH49" s="60">
        <v>0</v>
      </c>
      <c r="AI49" s="60">
        <v>0</v>
      </c>
      <c r="AJ49" s="60">
        <v>0</v>
      </c>
      <c r="AK49" s="60">
        <v>16.760000228881839</v>
      </c>
      <c r="AL49" s="60">
        <v>68.959999084472656</v>
      </c>
      <c r="AM49" s="60">
        <v>365.41000068187714</v>
      </c>
      <c r="AN49" s="60">
        <v>10.717923000000001</v>
      </c>
      <c r="AO49" s="60">
        <v>331.41053299999999</v>
      </c>
      <c r="AP49" s="60">
        <v>917.56433527798572</v>
      </c>
      <c r="AQ49" s="60">
        <v>354.32209099999994</v>
      </c>
      <c r="AR49" s="60">
        <v>79</v>
      </c>
      <c r="AS49" s="60">
        <v>25.60000038146973</v>
      </c>
      <c r="AT49" s="54"/>
      <c r="AU49" s="61">
        <v>2039</v>
      </c>
      <c r="AV49" s="62">
        <v>1061.8605476818771</v>
      </c>
      <c r="AW49" s="63">
        <v>696.45054699999991</v>
      </c>
      <c r="AX49" s="63">
        <v>365.41000068187714</v>
      </c>
      <c r="AY49" s="62">
        <v>1107.8843349728099</v>
      </c>
      <c r="AZ49" s="63">
        <v>1013.3243355068676</v>
      </c>
      <c r="BA49" s="63">
        <v>94.559999465942383</v>
      </c>
      <c r="BB49" s="62">
        <v>9093.7499885559082</v>
      </c>
      <c r="BC49" s="63">
        <v>0</v>
      </c>
      <c r="BD49" s="63">
        <v>802.49999618530273</v>
      </c>
      <c r="BE49" s="63">
        <v>2600</v>
      </c>
      <c r="BF49" s="63">
        <v>2192.7499923706055</v>
      </c>
      <c r="BG49" s="63">
        <v>100</v>
      </c>
      <c r="BH49" s="63">
        <v>1698.5</v>
      </c>
      <c r="BI49" s="63">
        <v>0</v>
      </c>
      <c r="BJ49" s="63">
        <v>0</v>
      </c>
      <c r="BK49" s="63">
        <v>1700</v>
      </c>
      <c r="BL49" s="62">
        <v>11263.494871210594</v>
      </c>
      <c r="BN49" s="61">
        <v>2039</v>
      </c>
      <c r="BO49" s="62"/>
      <c r="BP49" s="1"/>
      <c r="BQ49" s="1"/>
      <c r="BR49" s="62"/>
      <c r="BS49" s="1"/>
      <c r="BT49" s="1"/>
      <c r="BU49" s="62"/>
      <c r="BV49" s="1"/>
      <c r="BW49" s="1"/>
      <c r="BX49" s="1"/>
      <c r="BY49" s="1"/>
      <c r="BZ49" s="1"/>
      <c r="CA49" s="1"/>
      <c r="CB49" s="1"/>
      <c r="CC49" s="1"/>
      <c r="CD49" s="1"/>
      <c r="CE49" s="62"/>
      <c r="CG49" s="115" t="s">
        <v>101</v>
      </c>
    </row>
    <row r="50" spans="1:85" hidden="1" outlineLevel="2">
      <c r="A50" s="52">
        <v>2040</v>
      </c>
      <c r="B50" s="53">
        <v>0</v>
      </c>
      <c r="C50" s="53">
        <v>0</v>
      </c>
      <c r="D50" s="53">
        <v>0</v>
      </c>
      <c r="E50" s="53">
        <v>0</v>
      </c>
      <c r="F50" s="53">
        <v>329.3999862670899</v>
      </c>
      <c r="G50" s="53">
        <v>711</v>
      </c>
      <c r="H50" s="53">
        <v>1100</v>
      </c>
      <c r="I50" s="53">
        <v>200</v>
      </c>
      <c r="J50" s="53">
        <v>800</v>
      </c>
      <c r="K50" s="53">
        <v>0</v>
      </c>
      <c r="L50" s="53">
        <v>0</v>
      </c>
      <c r="M50" s="53">
        <v>700</v>
      </c>
      <c r="N50" s="53">
        <v>0</v>
      </c>
      <c r="O50" s="53">
        <v>0</v>
      </c>
      <c r="P50" s="53">
        <v>2191.6500015258789</v>
      </c>
      <c r="Q50" s="53">
        <v>0</v>
      </c>
      <c r="R50" s="53">
        <v>0</v>
      </c>
      <c r="S50" s="53">
        <v>0</v>
      </c>
      <c r="T50" s="53">
        <v>0</v>
      </c>
      <c r="U50" s="53">
        <v>100</v>
      </c>
      <c r="V50" s="53">
        <v>0</v>
      </c>
      <c r="W50" s="53">
        <v>0</v>
      </c>
      <c r="X50" s="53">
        <v>1700</v>
      </c>
      <c r="Y50" s="53">
        <v>0</v>
      </c>
      <c r="Z50" s="53">
        <v>0</v>
      </c>
      <c r="AA50" s="53">
        <v>0</v>
      </c>
      <c r="AB50" s="53">
        <v>0</v>
      </c>
      <c r="AC50" s="53">
        <v>1200</v>
      </c>
      <c r="AD50" s="53">
        <v>0</v>
      </c>
      <c r="AE50" s="53">
        <v>498.39999389648438</v>
      </c>
      <c r="AF50" s="53">
        <v>0</v>
      </c>
      <c r="AG50" s="53">
        <v>0</v>
      </c>
      <c r="AH50" s="53">
        <v>0</v>
      </c>
      <c r="AI50" s="53">
        <v>0</v>
      </c>
      <c r="AJ50" s="53">
        <v>0</v>
      </c>
      <c r="AK50" s="53">
        <v>17.64999961853027</v>
      </c>
      <c r="AL50" s="53">
        <v>72.610000610351563</v>
      </c>
      <c r="AM50" s="53">
        <v>364.99999916553497</v>
      </c>
      <c r="AN50" s="53">
        <v>10.717923000000001</v>
      </c>
      <c r="AO50" s="53">
        <v>350.07590800000003</v>
      </c>
      <c r="AP50" s="53">
        <v>990.36082927884513</v>
      </c>
      <c r="AQ50" s="53">
        <v>372.92925400000001</v>
      </c>
      <c r="AR50" s="53">
        <v>79</v>
      </c>
      <c r="AS50" s="53">
        <v>25.60000038146973</v>
      </c>
      <c r="AT50" s="54"/>
      <c r="AU50" s="55">
        <v>2040</v>
      </c>
      <c r="AV50" s="56">
        <v>1098.7230841655351</v>
      </c>
      <c r="AW50" s="57">
        <v>733.72308500000008</v>
      </c>
      <c r="AX50" s="57">
        <v>364.99999916553497</v>
      </c>
      <c r="AY50" s="56">
        <v>1185.2208298891967</v>
      </c>
      <c r="AZ50" s="57">
        <v>1087.0108288973754</v>
      </c>
      <c r="BA50" s="57">
        <v>98.210000991821289</v>
      </c>
      <c r="BB50" s="56">
        <v>9530.4499816894531</v>
      </c>
      <c r="BC50" s="57">
        <v>0</v>
      </c>
      <c r="BD50" s="57">
        <v>1040.3999862670898</v>
      </c>
      <c r="BE50" s="57">
        <v>2800</v>
      </c>
      <c r="BF50" s="57">
        <v>2191.6500015258789</v>
      </c>
      <c r="BG50" s="57">
        <v>100</v>
      </c>
      <c r="BH50" s="57">
        <v>1698.3999938964844</v>
      </c>
      <c r="BI50" s="57">
        <v>0</v>
      </c>
      <c r="BJ50" s="57">
        <v>0</v>
      </c>
      <c r="BK50" s="57">
        <v>1700</v>
      </c>
      <c r="BL50" s="56">
        <v>11814.393895744186</v>
      </c>
      <c r="BN50" s="55">
        <v>2040</v>
      </c>
      <c r="BO50" s="56"/>
      <c r="BP50" s="58"/>
      <c r="BQ50" s="58"/>
      <c r="BR50" s="56"/>
      <c r="BS50" s="58"/>
      <c r="BT50" s="58"/>
      <c r="BU50" s="56"/>
      <c r="BV50" s="58"/>
      <c r="BW50" s="58"/>
      <c r="BX50" s="58"/>
      <c r="BY50" s="58"/>
      <c r="BZ50" s="58"/>
      <c r="CA50" s="58"/>
      <c r="CB50" s="58"/>
      <c r="CC50" s="58"/>
      <c r="CD50" s="58"/>
      <c r="CE50" s="56"/>
      <c r="CG50" s="115" t="s">
        <v>101</v>
      </c>
    </row>
    <row r="51" spans="1:85" hidden="1" outlineLevel="2">
      <c r="A51" s="59">
        <v>2041</v>
      </c>
      <c r="B51" s="60">
        <v>0</v>
      </c>
      <c r="C51" s="60">
        <v>0</v>
      </c>
      <c r="D51" s="60">
        <v>0</v>
      </c>
      <c r="E51" s="60">
        <v>0</v>
      </c>
      <c r="F51" s="60">
        <v>384.29998397827154</v>
      </c>
      <c r="G51" s="60">
        <v>711</v>
      </c>
      <c r="H51" s="60">
        <v>1100</v>
      </c>
      <c r="I51" s="60">
        <v>200</v>
      </c>
      <c r="J51" s="60">
        <v>900</v>
      </c>
      <c r="K51" s="60">
        <v>0</v>
      </c>
      <c r="L51" s="60">
        <v>0</v>
      </c>
      <c r="M51" s="60">
        <v>700</v>
      </c>
      <c r="N51" s="60">
        <v>0</v>
      </c>
      <c r="O51" s="60">
        <v>0</v>
      </c>
      <c r="P51" s="60">
        <v>2190.5499725341797</v>
      </c>
      <c r="Q51" s="60">
        <v>0</v>
      </c>
      <c r="R51" s="60">
        <v>0</v>
      </c>
      <c r="S51" s="60">
        <v>0</v>
      </c>
      <c r="T51" s="60">
        <v>0</v>
      </c>
      <c r="U51" s="60">
        <v>100</v>
      </c>
      <c r="V51" s="60">
        <v>0</v>
      </c>
      <c r="W51" s="60">
        <v>0</v>
      </c>
      <c r="X51" s="60">
        <v>1700</v>
      </c>
      <c r="Y51" s="60">
        <v>0</v>
      </c>
      <c r="Z51" s="60">
        <v>0</v>
      </c>
      <c r="AA51" s="60">
        <v>0</v>
      </c>
      <c r="AB51" s="60">
        <v>0</v>
      </c>
      <c r="AC51" s="60">
        <v>1200</v>
      </c>
      <c r="AD51" s="60">
        <v>0</v>
      </c>
      <c r="AE51" s="60">
        <v>498.30000305175781</v>
      </c>
      <c r="AF51" s="60">
        <v>0</v>
      </c>
      <c r="AG51" s="60">
        <v>0</v>
      </c>
      <c r="AH51" s="60">
        <v>0</v>
      </c>
      <c r="AI51" s="60">
        <v>0</v>
      </c>
      <c r="AJ51" s="60">
        <v>0</v>
      </c>
      <c r="AK51" s="60">
        <v>18.54999923706055</v>
      </c>
      <c r="AL51" s="60">
        <v>76.30999755859375</v>
      </c>
      <c r="AM51" s="60">
        <v>364.0099960565567</v>
      </c>
      <c r="AN51" s="60">
        <v>10.717923000000001</v>
      </c>
      <c r="AO51" s="60">
        <v>366.544757</v>
      </c>
      <c r="AP51" s="60">
        <v>1066.338277034426</v>
      </c>
      <c r="AQ51" s="60">
        <v>387.11934299999996</v>
      </c>
      <c r="AR51" s="60">
        <v>79</v>
      </c>
      <c r="AS51" s="60">
        <v>25.60000038146973</v>
      </c>
      <c r="AT51" s="54"/>
      <c r="AU51" s="61">
        <v>2041</v>
      </c>
      <c r="AV51" s="62">
        <v>1128.3920190565566</v>
      </c>
      <c r="AW51" s="63">
        <v>764.38202299999989</v>
      </c>
      <c r="AX51" s="63">
        <v>364.0099960565567</v>
      </c>
      <c r="AY51" s="62">
        <v>1265.7982742115501</v>
      </c>
      <c r="AZ51" s="63">
        <v>1163.8882762714866</v>
      </c>
      <c r="BA51" s="63">
        <v>101.90999794006348</v>
      </c>
      <c r="BB51" s="62">
        <v>9684.149959564209</v>
      </c>
      <c r="BC51" s="63">
        <v>0</v>
      </c>
      <c r="BD51" s="63">
        <v>1095.2999839782715</v>
      </c>
      <c r="BE51" s="63">
        <v>2900</v>
      </c>
      <c r="BF51" s="63">
        <v>2190.5499725341797</v>
      </c>
      <c r="BG51" s="63">
        <v>100</v>
      </c>
      <c r="BH51" s="63">
        <v>1698.3000030517578</v>
      </c>
      <c r="BI51" s="63">
        <v>0</v>
      </c>
      <c r="BJ51" s="63">
        <v>0</v>
      </c>
      <c r="BK51" s="63">
        <v>1700</v>
      </c>
      <c r="BL51" s="62">
        <v>12078.340252832317</v>
      </c>
      <c r="BN51" s="61">
        <v>2041</v>
      </c>
      <c r="BO51" s="62"/>
      <c r="BP51" s="1"/>
      <c r="BQ51" s="1"/>
      <c r="BR51" s="62"/>
      <c r="BS51" s="1"/>
      <c r="BT51" s="1"/>
      <c r="BU51" s="62"/>
      <c r="BV51" s="1"/>
      <c r="BW51" s="1"/>
      <c r="BX51" s="1"/>
      <c r="BY51" s="1"/>
      <c r="BZ51" s="1"/>
      <c r="CA51" s="1"/>
      <c r="CB51" s="1"/>
      <c r="CC51" s="1"/>
      <c r="CD51" s="1"/>
      <c r="CE51" s="62"/>
      <c r="CG51" s="115" t="s">
        <v>101</v>
      </c>
    </row>
    <row r="52" spans="1:85" hidden="1" outlineLevel="2">
      <c r="A52" s="52">
        <v>2042</v>
      </c>
      <c r="B52" s="53">
        <v>0</v>
      </c>
      <c r="C52" s="53">
        <v>0</v>
      </c>
      <c r="D52" s="53">
        <v>0</v>
      </c>
      <c r="E52" s="53">
        <v>237</v>
      </c>
      <c r="F52" s="53">
        <v>384.29998397827154</v>
      </c>
      <c r="G52" s="53">
        <v>711</v>
      </c>
      <c r="H52" s="53">
        <v>1100</v>
      </c>
      <c r="I52" s="53">
        <v>300</v>
      </c>
      <c r="J52" s="53">
        <v>900</v>
      </c>
      <c r="K52" s="53">
        <v>0</v>
      </c>
      <c r="L52" s="53">
        <v>0</v>
      </c>
      <c r="M52" s="53">
        <v>700</v>
      </c>
      <c r="N52" s="53">
        <v>0</v>
      </c>
      <c r="O52" s="53">
        <v>0</v>
      </c>
      <c r="P52" s="53">
        <v>2189.4500350952148</v>
      </c>
      <c r="Q52" s="53">
        <v>0</v>
      </c>
      <c r="R52" s="53">
        <v>0</v>
      </c>
      <c r="S52" s="53">
        <v>0</v>
      </c>
      <c r="T52" s="53">
        <v>0</v>
      </c>
      <c r="U52" s="53">
        <v>100</v>
      </c>
      <c r="V52" s="53">
        <v>0</v>
      </c>
      <c r="W52" s="53">
        <v>0</v>
      </c>
      <c r="X52" s="53">
        <v>1700</v>
      </c>
      <c r="Y52" s="53">
        <v>0</v>
      </c>
      <c r="Z52" s="53">
        <v>0</v>
      </c>
      <c r="AA52" s="53">
        <v>0</v>
      </c>
      <c r="AB52" s="53">
        <v>0</v>
      </c>
      <c r="AC52" s="53">
        <v>1200</v>
      </c>
      <c r="AD52" s="53">
        <v>0</v>
      </c>
      <c r="AE52" s="53">
        <v>498.19999694824219</v>
      </c>
      <c r="AF52" s="53">
        <v>0</v>
      </c>
      <c r="AG52" s="53">
        <v>0</v>
      </c>
      <c r="AH52" s="53">
        <v>0</v>
      </c>
      <c r="AI52" s="53">
        <v>0</v>
      </c>
      <c r="AJ52" s="53">
        <v>0</v>
      </c>
      <c r="AK52" s="53">
        <v>19.440000534057621</v>
      </c>
      <c r="AL52" s="53">
        <v>79.980003356933594</v>
      </c>
      <c r="AM52" s="53">
        <v>362.92999923229218</v>
      </c>
      <c r="AN52" s="53">
        <v>10.717923000000001</v>
      </c>
      <c r="AO52" s="53">
        <v>381.38044400000001</v>
      </c>
      <c r="AP52" s="53">
        <v>1142.315724790006</v>
      </c>
      <c r="AQ52" s="53">
        <v>413.25145100000003</v>
      </c>
      <c r="AR52" s="53">
        <v>79</v>
      </c>
      <c r="AS52" s="53">
        <v>25.60000038146973</v>
      </c>
      <c r="AT52" s="54"/>
      <c r="AU52" s="55">
        <v>2042</v>
      </c>
      <c r="AV52" s="56">
        <v>1168.2798172322923</v>
      </c>
      <c r="AW52" s="57">
        <v>805.34981800000003</v>
      </c>
      <c r="AX52" s="57">
        <v>362.92999923229218</v>
      </c>
      <c r="AY52" s="56">
        <v>1346.335729062467</v>
      </c>
      <c r="AZ52" s="57">
        <v>1240.7557253240636</v>
      </c>
      <c r="BA52" s="57">
        <v>105.58000373840332</v>
      </c>
      <c r="BB52" s="56">
        <v>10019.950016021729</v>
      </c>
      <c r="BC52" s="57">
        <v>0</v>
      </c>
      <c r="BD52" s="57">
        <v>1332.2999839782715</v>
      </c>
      <c r="BE52" s="57">
        <v>3000</v>
      </c>
      <c r="BF52" s="57">
        <v>2189.4500350952148</v>
      </c>
      <c r="BG52" s="57">
        <v>100</v>
      </c>
      <c r="BH52" s="57">
        <v>1698.1999969482422</v>
      </c>
      <c r="BI52" s="57">
        <v>0</v>
      </c>
      <c r="BJ52" s="57">
        <v>0</v>
      </c>
      <c r="BK52" s="57">
        <v>1700</v>
      </c>
      <c r="BL52" s="56">
        <v>12534.565562316488</v>
      </c>
      <c r="BN52" s="55">
        <v>2042</v>
      </c>
      <c r="BO52" s="56"/>
      <c r="BP52" s="58"/>
      <c r="BQ52" s="58"/>
      <c r="BR52" s="56"/>
      <c r="BS52" s="58"/>
      <c r="BT52" s="58"/>
      <c r="BU52" s="56"/>
      <c r="BV52" s="58"/>
      <c r="BW52" s="58"/>
      <c r="BX52" s="58"/>
      <c r="BY52" s="58"/>
      <c r="BZ52" s="58"/>
      <c r="CA52" s="58"/>
      <c r="CB52" s="58"/>
      <c r="CC52" s="58"/>
      <c r="CD52" s="58"/>
      <c r="CE52" s="56"/>
      <c r="CG52" s="115" t="s">
        <v>101</v>
      </c>
    </row>
    <row r="53" spans="1:85" hidden="1" outlineLevel="2">
      <c r="A53" s="59">
        <v>2043</v>
      </c>
      <c r="B53" s="60">
        <v>0</v>
      </c>
      <c r="C53" s="60">
        <v>0</v>
      </c>
      <c r="D53" s="60">
        <v>0</v>
      </c>
      <c r="E53" s="60">
        <v>237</v>
      </c>
      <c r="F53" s="60">
        <v>384.29998397827154</v>
      </c>
      <c r="G53" s="60">
        <v>711</v>
      </c>
      <c r="H53" s="60">
        <v>1100</v>
      </c>
      <c r="I53" s="60">
        <v>300</v>
      </c>
      <c r="J53" s="60">
        <v>1250</v>
      </c>
      <c r="K53" s="60">
        <v>0</v>
      </c>
      <c r="L53" s="60">
        <v>0</v>
      </c>
      <c r="M53" s="60">
        <v>700</v>
      </c>
      <c r="N53" s="60">
        <v>0</v>
      </c>
      <c r="O53" s="60">
        <v>0</v>
      </c>
      <c r="P53" s="60">
        <v>2188.3499984741211</v>
      </c>
      <c r="Q53" s="60">
        <v>0</v>
      </c>
      <c r="R53" s="60">
        <v>0</v>
      </c>
      <c r="S53" s="60">
        <v>0</v>
      </c>
      <c r="T53" s="60">
        <v>0</v>
      </c>
      <c r="U53" s="60">
        <v>100</v>
      </c>
      <c r="V53" s="60">
        <v>0</v>
      </c>
      <c r="W53" s="60">
        <v>0</v>
      </c>
      <c r="X53" s="60">
        <v>1700</v>
      </c>
      <c r="Y53" s="60">
        <v>0</v>
      </c>
      <c r="Z53" s="60">
        <v>0</v>
      </c>
      <c r="AA53" s="60">
        <v>0</v>
      </c>
      <c r="AB53" s="60">
        <v>0</v>
      </c>
      <c r="AC53" s="60">
        <v>1200</v>
      </c>
      <c r="AD53" s="60">
        <v>0</v>
      </c>
      <c r="AE53" s="60">
        <v>498.10000610351563</v>
      </c>
      <c r="AF53" s="60">
        <v>0</v>
      </c>
      <c r="AG53" s="60">
        <v>0</v>
      </c>
      <c r="AH53" s="60">
        <v>0</v>
      </c>
      <c r="AI53" s="60">
        <v>0</v>
      </c>
      <c r="AJ53" s="60">
        <v>0</v>
      </c>
      <c r="AK53" s="60">
        <v>20.340000152587891</v>
      </c>
      <c r="AL53" s="60">
        <v>83.680000305175781</v>
      </c>
      <c r="AM53" s="60">
        <v>362.18999636173248</v>
      </c>
      <c r="AN53" s="60">
        <v>10.717923000000001</v>
      </c>
      <c r="AO53" s="60">
        <v>401.17813699999999</v>
      </c>
      <c r="AP53" s="60">
        <v>1224.0605660882529</v>
      </c>
      <c r="AQ53" s="60">
        <v>437.99065700000006</v>
      </c>
      <c r="AR53" s="60">
        <v>79</v>
      </c>
      <c r="AS53" s="60">
        <v>25.60000038146973</v>
      </c>
      <c r="AT53" s="54"/>
      <c r="AU53" s="61">
        <v>2043</v>
      </c>
      <c r="AV53" s="62">
        <v>1212.0767133617326</v>
      </c>
      <c r="AW53" s="63">
        <v>849.88671700000009</v>
      </c>
      <c r="AX53" s="63">
        <v>362.18999636173248</v>
      </c>
      <c r="AY53" s="62">
        <v>1432.6805669274863</v>
      </c>
      <c r="AZ53" s="63">
        <v>1323.4005662408408</v>
      </c>
      <c r="BA53" s="63">
        <v>109.28000068664551</v>
      </c>
      <c r="BB53" s="62">
        <v>10368.749988555908</v>
      </c>
      <c r="BC53" s="63">
        <v>0</v>
      </c>
      <c r="BD53" s="63">
        <v>1332.2999839782715</v>
      </c>
      <c r="BE53" s="63">
        <v>3350</v>
      </c>
      <c r="BF53" s="63">
        <v>2188.3499984741211</v>
      </c>
      <c r="BG53" s="63">
        <v>100</v>
      </c>
      <c r="BH53" s="63">
        <v>1698.1000061035156</v>
      </c>
      <c r="BI53" s="63">
        <v>0</v>
      </c>
      <c r="BJ53" s="63">
        <v>0</v>
      </c>
      <c r="BK53" s="63">
        <v>1700</v>
      </c>
      <c r="BL53" s="62">
        <v>13013.507268845127</v>
      </c>
      <c r="BN53" s="61">
        <v>2043</v>
      </c>
      <c r="BO53" s="62"/>
      <c r="BP53" s="1"/>
      <c r="BQ53" s="1"/>
      <c r="BR53" s="62"/>
      <c r="BS53" s="1"/>
      <c r="BT53" s="1"/>
      <c r="BU53" s="62"/>
      <c r="BV53" s="1"/>
      <c r="BW53" s="1"/>
      <c r="BX53" s="1"/>
      <c r="BY53" s="1"/>
      <c r="BZ53" s="1"/>
      <c r="CA53" s="1"/>
      <c r="CB53" s="1"/>
      <c r="CC53" s="1"/>
      <c r="CD53" s="1"/>
      <c r="CE53" s="62"/>
      <c r="CG53" s="115" t="s">
        <v>101</v>
      </c>
    </row>
    <row r="54" spans="1:85" hidden="1" outlineLevel="2">
      <c r="A54" s="52">
        <v>2044</v>
      </c>
      <c r="B54" s="53">
        <v>0</v>
      </c>
      <c r="C54" s="53">
        <v>0</v>
      </c>
      <c r="D54" s="53">
        <v>0</v>
      </c>
      <c r="E54" s="53">
        <v>237</v>
      </c>
      <c r="F54" s="53">
        <v>402.59998321533209</v>
      </c>
      <c r="G54" s="53">
        <v>711</v>
      </c>
      <c r="H54" s="53">
        <v>1200</v>
      </c>
      <c r="I54" s="53">
        <v>300</v>
      </c>
      <c r="J54" s="53">
        <v>1250</v>
      </c>
      <c r="K54" s="53">
        <v>0</v>
      </c>
      <c r="L54" s="53">
        <v>0</v>
      </c>
      <c r="M54" s="53">
        <v>700</v>
      </c>
      <c r="N54" s="53">
        <v>0</v>
      </c>
      <c r="O54" s="53">
        <v>0</v>
      </c>
      <c r="P54" s="53">
        <v>2187.2499923706055</v>
      </c>
      <c r="Q54" s="53">
        <v>100</v>
      </c>
      <c r="R54" s="53">
        <v>0</v>
      </c>
      <c r="S54" s="53">
        <v>0</v>
      </c>
      <c r="T54" s="53">
        <v>0</v>
      </c>
      <c r="U54" s="53">
        <v>100</v>
      </c>
      <c r="V54" s="53">
        <v>0</v>
      </c>
      <c r="W54" s="53">
        <v>0</v>
      </c>
      <c r="X54" s="53">
        <v>1700</v>
      </c>
      <c r="Y54" s="53">
        <v>0</v>
      </c>
      <c r="Z54" s="53">
        <v>0</v>
      </c>
      <c r="AA54" s="53">
        <v>0</v>
      </c>
      <c r="AB54" s="53">
        <v>0</v>
      </c>
      <c r="AC54" s="53">
        <v>1200</v>
      </c>
      <c r="AD54" s="53">
        <v>0</v>
      </c>
      <c r="AE54" s="53">
        <v>498</v>
      </c>
      <c r="AF54" s="53">
        <v>0</v>
      </c>
      <c r="AG54" s="53">
        <v>0</v>
      </c>
      <c r="AH54" s="53">
        <v>0</v>
      </c>
      <c r="AI54" s="53">
        <v>0</v>
      </c>
      <c r="AJ54" s="53">
        <v>0</v>
      </c>
      <c r="AK54" s="53">
        <v>21.280000686645511</v>
      </c>
      <c r="AL54" s="53">
        <v>87.550003051757813</v>
      </c>
      <c r="AM54" s="53">
        <v>361.36000144481659</v>
      </c>
      <c r="AN54" s="53">
        <v>10.717923000000001</v>
      </c>
      <c r="AO54" s="53">
        <v>419.93942299999998</v>
      </c>
      <c r="AP54" s="53">
        <v>1305.8054073864989</v>
      </c>
      <c r="AQ54" s="53">
        <v>459.06219299999992</v>
      </c>
      <c r="AR54" s="53">
        <v>79</v>
      </c>
      <c r="AS54" s="53">
        <v>25.60000038146973</v>
      </c>
      <c r="AT54" s="54"/>
      <c r="AU54" s="55">
        <v>2044</v>
      </c>
      <c r="AV54" s="56">
        <v>1251.0795404448165</v>
      </c>
      <c r="AW54" s="57">
        <v>889.71953899999994</v>
      </c>
      <c r="AX54" s="57">
        <v>361.36000144481659</v>
      </c>
      <c r="AY54" s="56">
        <v>1519.235411506372</v>
      </c>
      <c r="AZ54" s="57">
        <v>1406.0854080731444</v>
      </c>
      <c r="BA54" s="57">
        <v>113.15000343322754</v>
      </c>
      <c r="BB54" s="56">
        <v>10585.849975585938</v>
      </c>
      <c r="BC54" s="57">
        <v>0</v>
      </c>
      <c r="BD54" s="57">
        <v>1350.599983215332</v>
      </c>
      <c r="BE54" s="57">
        <v>3450</v>
      </c>
      <c r="BF54" s="57">
        <v>2287.2499923706055</v>
      </c>
      <c r="BG54" s="57">
        <v>100</v>
      </c>
      <c r="BH54" s="57">
        <v>1698</v>
      </c>
      <c r="BI54" s="57">
        <v>0</v>
      </c>
      <c r="BJ54" s="57">
        <v>0</v>
      </c>
      <c r="BK54" s="57">
        <v>1700</v>
      </c>
      <c r="BL54" s="56">
        <v>13356.164927537126</v>
      </c>
      <c r="BN54" s="55">
        <v>2044</v>
      </c>
      <c r="BO54" s="56"/>
      <c r="BP54" s="58"/>
      <c r="BQ54" s="58"/>
      <c r="BR54" s="56"/>
      <c r="BS54" s="58"/>
      <c r="BT54" s="58"/>
      <c r="BU54" s="56"/>
      <c r="BV54" s="58"/>
      <c r="BW54" s="58"/>
      <c r="BX54" s="58"/>
      <c r="BY54" s="58"/>
      <c r="BZ54" s="58"/>
      <c r="CA54" s="58"/>
      <c r="CB54" s="58"/>
      <c r="CC54" s="58"/>
      <c r="CD54" s="58"/>
      <c r="CE54" s="56"/>
      <c r="CG54" s="115" t="s">
        <v>101</v>
      </c>
    </row>
    <row r="55" spans="1:85" hidden="1" outlineLevel="2">
      <c r="A55" s="59">
        <v>2045</v>
      </c>
      <c r="B55" s="60">
        <v>0</v>
      </c>
      <c r="C55" s="60">
        <v>0</v>
      </c>
      <c r="D55" s="60">
        <v>0</v>
      </c>
      <c r="E55" s="60">
        <v>237</v>
      </c>
      <c r="F55" s="60">
        <v>750.29996871948254</v>
      </c>
      <c r="G55" s="60">
        <v>711</v>
      </c>
      <c r="H55" s="60">
        <v>1200</v>
      </c>
      <c r="I55" s="60">
        <v>300</v>
      </c>
      <c r="J55" s="60">
        <v>1250</v>
      </c>
      <c r="K55" s="60">
        <v>0</v>
      </c>
      <c r="L55" s="60">
        <v>0</v>
      </c>
      <c r="M55" s="60">
        <v>700</v>
      </c>
      <c r="N55" s="60">
        <v>0</v>
      </c>
      <c r="O55" s="60">
        <v>0</v>
      </c>
      <c r="P55" s="60">
        <v>2186.1500015258789</v>
      </c>
      <c r="Q55" s="60">
        <v>99.949996948242188</v>
      </c>
      <c r="R55" s="60">
        <v>0</v>
      </c>
      <c r="S55" s="60">
        <v>0</v>
      </c>
      <c r="T55" s="60">
        <v>0</v>
      </c>
      <c r="U55" s="60">
        <v>100</v>
      </c>
      <c r="V55" s="60">
        <v>0</v>
      </c>
      <c r="W55" s="60">
        <v>0</v>
      </c>
      <c r="X55" s="60">
        <v>1700</v>
      </c>
      <c r="Y55" s="60">
        <v>0</v>
      </c>
      <c r="Z55" s="60">
        <v>0</v>
      </c>
      <c r="AA55" s="60">
        <v>0</v>
      </c>
      <c r="AB55" s="60">
        <v>0</v>
      </c>
      <c r="AC55" s="60">
        <v>1200</v>
      </c>
      <c r="AD55" s="60">
        <v>0</v>
      </c>
      <c r="AE55" s="60">
        <v>497.91999816894531</v>
      </c>
      <c r="AF55" s="60">
        <v>0</v>
      </c>
      <c r="AG55" s="60">
        <v>0</v>
      </c>
      <c r="AH55" s="60">
        <v>0</v>
      </c>
      <c r="AI55" s="60">
        <v>0</v>
      </c>
      <c r="AJ55" s="60">
        <v>0</v>
      </c>
      <c r="AK55" s="60">
        <v>22.260000228881839</v>
      </c>
      <c r="AL55" s="60">
        <v>91.599998474121094</v>
      </c>
      <c r="AM55" s="60">
        <v>360.05999863147736</v>
      </c>
      <c r="AN55" s="60">
        <v>10.717923000000001</v>
      </c>
      <c r="AO55" s="60">
        <v>436.93978399999997</v>
      </c>
      <c r="AP55" s="60">
        <v>1393.1203194741331</v>
      </c>
      <c r="AQ55" s="60">
        <v>475.03166699999997</v>
      </c>
      <c r="AR55" s="60">
        <v>79</v>
      </c>
      <c r="AS55" s="60">
        <v>25.60000038146973</v>
      </c>
      <c r="AT55" s="54"/>
      <c r="AU55" s="61">
        <v>2045</v>
      </c>
      <c r="AV55" s="62">
        <v>1282.7493726314774</v>
      </c>
      <c r="AW55" s="63">
        <v>922.68937399999993</v>
      </c>
      <c r="AX55" s="63">
        <v>360.05999863147736</v>
      </c>
      <c r="AY55" s="62">
        <v>1611.5803185586058</v>
      </c>
      <c r="AZ55" s="63">
        <v>1494.3803197030149</v>
      </c>
      <c r="BA55" s="63">
        <v>117.19999885559082</v>
      </c>
      <c r="BB55" s="62">
        <v>10932.319965362549</v>
      </c>
      <c r="BC55" s="63">
        <v>0</v>
      </c>
      <c r="BD55" s="63">
        <v>1698.2999687194824</v>
      </c>
      <c r="BE55" s="63">
        <v>3450</v>
      </c>
      <c r="BF55" s="63">
        <v>2286.0999984741211</v>
      </c>
      <c r="BG55" s="63">
        <v>100</v>
      </c>
      <c r="BH55" s="63">
        <v>1697.9199981689453</v>
      </c>
      <c r="BI55" s="63">
        <v>0</v>
      </c>
      <c r="BJ55" s="63">
        <v>0</v>
      </c>
      <c r="BK55" s="63">
        <v>1700</v>
      </c>
      <c r="BL55" s="62">
        <v>13826.649656552632</v>
      </c>
      <c r="BN55" s="61">
        <v>2045</v>
      </c>
      <c r="BO55" s="62">
        <v>668.18235347888958</v>
      </c>
      <c r="BP55" s="1">
        <v>618.96235499999989</v>
      </c>
      <c r="BQ55" s="1">
        <v>49.219998478889465</v>
      </c>
      <c r="BR55" s="62">
        <v>1177.0958109807818</v>
      </c>
      <c r="BS55" s="1">
        <v>1122.1158114385455</v>
      </c>
      <c r="BT55" s="1">
        <v>54.979999542236314</v>
      </c>
      <c r="BU55" s="62">
        <v>4722.2699851989746</v>
      </c>
      <c r="BV55" s="1">
        <v>0</v>
      </c>
      <c r="BW55" s="1">
        <v>987.29996871948242</v>
      </c>
      <c r="BX55" s="1">
        <v>2250</v>
      </c>
      <c r="BY55" s="1">
        <v>1186.4500122070313</v>
      </c>
      <c r="BZ55" s="1">
        <v>0</v>
      </c>
      <c r="CA55" s="1">
        <v>298.52000427246094</v>
      </c>
      <c r="CB55" s="1">
        <v>0</v>
      </c>
      <c r="CC55" s="1">
        <v>0</v>
      </c>
      <c r="CD55" s="1">
        <v>0</v>
      </c>
      <c r="CE55" s="62">
        <v>6567.5481496586463</v>
      </c>
      <c r="CG55" s="115" t="s">
        <v>101</v>
      </c>
    </row>
    <row r="56" spans="1:85" hidden="1" outlineLevel="2">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N56" s="64" t="s">
        <v>144</v>
      </c>
      <c r="BO56" s="65">
        <v>1282.7493726314774</v>
      </c>
      <c r="BP56" s="65">
        <v>922.68937399999982</v>
      </c>
      <c r="BQ56" s="65">
        <v>360.05999863147736</v>
      </c>
      <c r="BR56" s="65">
        <v>1611.5803185586058</v>
      </c>
      <c r="BS56" s="65">
        <v>1494.3803197030149</v>
      </c>
      <c r="BT56" s="65">
        <v>117.19999885559082</v>
      </c>
      <c r="BU56" s="65">
        <v>10932.319965362549</v>
      </c>
      <c r="BV56" s="65">
        <v>0</v>
      </c>
      <c r="BW56" s="65">
        <v>1698.2999687194824</v>
      </c>
      <c r="BX56" s="65">
        <v>3450</v>
      </c>
      <c r="BY56" s="65">
        <v>2286.0999984741211</v>
      </c>
      <c r="BZ56" s="65">
        <v>100</v>
      </c>
      <c r="CA56" s="65">
        <v>1697.9199981689453</v>
      </c>
      <c r="CB56" s="65">
        <v>0</v>
      </c>
      <c r="CC56" s="65">
        <v>0</v>
      </c>
      <c r="CD56" s="65">
        <v>1700</v>
      </c>
      <c r="CE56" s="65">
        <v>13826.649656552632</v>
      </c>
      <c r="CG56" s="115" t="s">
        <v>101</v>
      </c>
    </row>
    <row r="57" spans="1:85" collapsed="1">
      <c r="BN57" s="66"/>
      <c r="BO57" s="67"/>
      <c r="BP57" s="67"/>
      <c r="BQ57" s="67"/>
      <c r="BR57" s="67"/>
      <c r="BS57" s="67"/>
      <c r="BT57" s="67"/>
      <c r="BU57" s="67"/>
      <c r="BV57" s="67"/>
      <c r="BW57" s="67"/>
      <c r="BX57" s="67"/>
      <c r="BY57" s="67"/>
      <c r="BZ57" s="67"/>
      <c r="CA57" s="67"/>
      <c r="CB57" s="67"/>
      <c r="CC57" s="67"/>
      <c r="CD57" s="67"/>
      <c r="CE57" s="67"/>
    </row>
    <row r="58" spans="1:85">
      <c r="BN58" s="66"/>
      <c r="BO58" s="67"/>
      <c r="BP58" s="67"/>
      <c r="BQ58" s="67"/>
      <c r="BR58" s="67"/>
      <c r="BS58" s="67"/>
      <c r="BT58" s="67"/>
      <c r="BU58" s="67"/>
      <c r="BV58" s="67"/>
      <c r="BW58" s="67"/>
      <c r="BX58" s="67"/>
      <c r="BY58" s="67"/>
      <c r="BZ58" s="67"/>
      <c r="CA58" s="67"/>
      <c r="CB58" s="67"/>
      <c r="CC58" s="67"/>
      <c r="CD58" s="67"/>
      <c r="CE58" s="67"/>
    </row>
    <row r="59" spans="1:85">
      <c r="A59" s="68" t="s">
        <v>102</v>
      </c>
      <c r="B59" s="69"/>
      <c r="C59" s="69"/>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3" t="s">
        <v>102</v>
      </c>
      <c r="AV59" s="33" t="s">
        <v>147</v>
      </c>
      <c r="AW59" s="32"/>
      <c r="AX59" s="32"/>
      <c r="AY59" s="32"/>
      <c r="AZ59" s="32"/>
      <c r="BA59" s="32"/>
      <c r="BB59" s="32"/>
      <c r="BC59" s="32"/>
      <c r="BD59" s="32"/>
      <c r="BE59" s="32"/>
      <c r="BF59" s="32"/>
      <c r="BG59" s="32"/>
      <c r="BH59" s="32"/>
      <c r="BI59" s="32"/>
      <c r="BJ59" s="32"/>
      <c r="BK59" s="32"/>
      <c r="BL59" s="32"/>
      <c r="BN59" s="33" t="s">
        <v>102</v>
      </c>
      <c r="BO59" s="33" t="s">
        <v>148</v>
      </c>
      <c r="BP59" s="32"/>
      <c r="BQ59" s="32"/>
      <c r="BR59" s="32"/>
      <c r="BS59" s="32"/>
      <c r="BT59" s="32"/>
      <c r="BU59" s="32"/>
      <c r="BV59" s="32"/>
      <c r="BW59" s="32"/>
      <c r="BX59" s="32"/>
      <c r="BY59" s="32"/>
      <c r="BZ59" s="32"/>
      <c r="CA59" s="32"/>
      <c r="CB59" s="32"/>
      <c r="CC59" s="32"/>
      <c r="CD59" s="32"/>
      <c r="CE59" s="32"/>
    </row>
    <row r="60" spans="1:85" ht="52.9" hidden="1" outlineLevel="1">
      <c r="A60" s="34" t="s">
        <v>150</v>
      </c>
      <c r="B60" s="35" t="s">
        <v>151</v>
      </c>
      <c r="C60" s="35" t="s">
        <v>152</v>
      </c>
      <c r="D60" s="35" t="s">
        <v>153</v>
      </c>
      <c r="E60" s="35" t="s">
        <v>154</v>
      </c>
      <c r="F60" s="35" t="s">
        <v>155</v>
      </c>
      <c r="G60" s="35" t="s">
        <v>156</v>
      </c>
      <c r="H60" s="36" t="s">
        <v>157</v>
      </c>
      <c r="I60" s="36" t="s">
        <v>158</v>
      </c>
      <c r="J60" s="36" t="s">
        <v>159</v>
      </c>
      <c r="K60" s="36" t="s">
        <v>160</v>
      </c>
      <c r="L60" s="36" t="s">
        <v>161</v>
      </c>
      <c r="M60" s="36" t="s">
        <v>162</v>
      </c>
      <c r="N60" s="36" t="s">
        <v>163</v>
      </c>
      <c r="O60" s="36" t="s">
        <v>164</v>
      </c>
      <c r="P60" s="37" t="s">
        <v>165</v>
      </c>
      <c r="Q60" s="37" t="s">
        <v>166</v>
      </c>
      <c r="R60" s="37" t="s">
        <v>167</v>
      </c>
      <c r="S60" s="37" t="s">
        <v>168</v>
      </c>
      <c r="T60" s="37" t="s">
        <v>169</v>
      </c>
      <c r="U60" s="38" t="s">
        <v>170</v>
      </c>
      <c r="V60" s="38" t="s">
        <v>171</v>
      </c>
      <c r="W60" s="39" t="s">
        <v>172</v>
      </c>
      <c r="X60" s="39" t="s">
        <v>173</v>
      </c>
      <c r="Y60" s="39" t="s">
        <v>174</v>
      </c>
      <c r="Z60" s="39" t="s">
        <v>175</v>
      </c>
      <c r="AA60" s="39" t="s">
        <v>176</v>
      </c>
      <c r="AB60" s="39" t="s">
        <v>135</v>
      </c>
      <c r="AC60" s="40" t="s">
        <v>177</v>
      </c>
      <c r="AD60" s="40" t="s">
        <v>178</v>
      </c>
      <c r="AE60" s="40" t="s">
        <v>179</v>
      </c>
      <c r="AF60" s="34" t="s">
        <v>142</v>
      </c>
      <c r="AG60" s="34" t="s">
        <v>58</v>
      </c>
      <c r="AH60" s="34" t="s">
        <v>180</v>
      </c>
      <c r="AI60" s="34" t="s">
        <v>181</v>
      </c>
      <c r="AJ60" s="34" t="s">
        <v>182</v>
      </c>
      <c r="AK60" s="34" t="s">
        <v>183</v>
      </c>
      <c r="AL60" s="34" t="s">
        <v>184</v>
      </c>
      <c r="AM60" s="41" t="s">
        <v>134</v>
      </c>
      <c r="AN60" s="41" t="s">
        <v>185</v>
      </c>
      <c r="AO60" s="41" t="s">
        <v>186</v>
      </c>
      <c r="AP60" s="41" t="s">
        <v>187</v>
      </c>
      <c r="AQ60" s="41" t="s">
        <v>188</v>
      </c>
      <c r="AR60" s="42" t="s">
        <v>189</v>
      </c>
      <c r="AS60" s="42" t="s">
        <v>190</v>
      </c>
      <c r="AT60" s="43"/>
      <c r="AU60" s="44" t="s">
        <v>191</v>
      </c>
      <c r="AV60" s="45" t="s">
        <v>192</v>
      </c>
      <c r="AW60" s="46" t="s">
        <v>133</v>
      </c>
      <c r="AX60" s="46" t="s">
        <v>134</v>
      </c>
      <c r="AY60" s="45" t="s">
        <v>193</v>
      </c>
      <c r="AZ60" s="44" t="s">
        <v>48</v>
      </c>
      <c r="BA60" s="44" t="s">
        <v>135</v>
      </c>
      <c r="BB60" s="47" t="s">
        <v>194</v>
      </c>
      <c r="BC60" s="44" t="s">
        <v>136</v>
      </c>
      <c r="BD60" s="44" t="s">
        <v>137</v>
      </c>
      <c r="BE60" s="44" t="s">
        <v>138</v>
      </c>
      <c r="BF60" s="44" t="s">
        <v>139</v>
      </c>
      <c r="BG60" s="44" t="s">
        <v>140</v>
      </c>
      <c r="BH60" s="44" t="s">
        <v>141</v>
      </c>
      <c r="BI60" s="44" t="s">
        <v>142</v>
      </c>
      <c r="BJ60" s="44" t="s">
        <v>58</v>
      </c>
      <c r="BK60" s="44" t="s">
        <v>143</v>
      </c>
      <c r="BL60" s="47" t="s">
        <v>144</v>
      </c>
      <c r="BN60" s="48" t="s">
        <v>191</v>
      </c>
      <c r="BO60" s="49" t="s">
        <v>192</v>
      </c>
      <c r="BP60" s="48" t="s">
        <v>133</v>
      </c>
      <c r="BQ60" s="48" t="s">
        <v>134</v>
      </c>
      <c r="BR60" s="49" t="s">
        <v>193</v>
      </c>
      <c r="BS60" s="50" t="s">
        <v>48</v>
      </c>
      <c r="BT60" s="50" t="s">
        <v>135</v>
      </c>
      <c r="BU60" s="51" t="s">
        <v>194</v>
      </c>
      <c r="BV60" s="50" t="s">
        <v>136</v>
      </c>
      <c r="BW60" s="50" t="s">
        <v>137</v>
      </c>
      <c r="BX60" s="50" t="s">
        <v>138</v>
      </c>
      <c r="BY60" s="50" t="s">
        <v>139</v>
      </c>
      <c r="BZ60" s="50" t="s">
        <v>140</v>
      </c>
      <c r="CA60" s="50" t="s">
        <v>141</v>
      </c>
      <c r="CB60" s="50" t="s">
        <v>142</v>
      </c>
      <c r="CC60" s="50" t="s">
        <v>58</v>
      </c>
      <c r="CD60" s="50" t="s">
        <v>143</v>
      </c>
      <c r="CE60" s="51" t="s">
        <v>144</v>
      </c>
    </row>
    <row r="61" spans="1:85" hidden="1" outlineLevel="1">
      <c r="A61" s="52">
        <v>2024</v>
      </c>
      <c r="B61" s="53">
        <v>0</v>
      </c>
      <c r="C61" s="53">
        <v>0</v>
      </c>
      <c r="D61" s="53">
        <v>0</v>
      </c>
      <c r="E61" s="53">
        <v>0</v>
      </c>
      <c r="F61" s="53">
        <v>0</v>
      </c>
      <c r="G61" s="53">
        <v>0</v>
      </c>
      <c r="H61" s="53">
        <v>0</v>
      </c>
      <c r="I61" s="53">
        <v>100</v>
      </c>
      <c r="J61" s="53">
        <v>100</v>
      </c>
      <c r="K61" s="53">
        <v>0</v>
      </c>
      <c r="L61" s="53">
        <v>0</v>
      </c>
      <c r="M61" s="53">
        <v>0</v>
      </c>
      <c r="N61" s="53">
        <v>0</v>
      </c>
      <c r="O61" s="53">
        <v>0</v>
      </c>
      <c r="P61" s="53">
        <v>200</v>
      </c>
      <c r="Q61" s="53">
        <v>0</v>
      </c>
      <c r="R61" s="53">
        <v>0</v>
      </c>
      <c r="S61" s="53">
        <v>0</v>
      </c>
      <c r="T61" s="53">
        <v>0</v>
      </c>
      <c r="U61" s="53">
        <v>0</v>
      </c>
      <c r="V61" s="53">
        <v>0</v>
      </c>
      <c r="W61" s="53">
        <v>0</v>
      </c>
      <c r="X61" s="53">
        <v>0</v>
      </c>
      <c r="Y61" s="53">
        <v>0</v>
      </c>
      <c r="Z61" s="53">
        <v>0</v>
      </c>
      <c r="AA61" s="53">
        <v>0</v>
      </c>
      <c r="AB61" s="53">
        <v>0</v>
      </c>
      <c r="AC61" s="53">
        <v>0</v>
      </c>
      <c r="AD61" s="53">
        <v>150</v>
      </c>
      <c r="AE61" s="53">
        <v>0</v>
      </c>
      <c r="AF61" s="53">
        <v>0</v>
      </c>
      <c r="AG61" s="53">
        <v>0</v>
      </c>
      <c r="AH61" s="53">
        <v>0</v>
      </c>
      <c r="AI61" s="53">
        <v>0</v>
      </c>
      <c r="AJ61" s="53">
        <v>0</v>
      </c>
      <c r="AK61" s="53">
        <v>3.9000000953674321</v>
      </c>
      <c r="AL61" s="53">
        <v>9.4099998474121094</v>
      </c>
      <c r="AM61" s="53">
        <v>69.419999569654465</v>
      </c>
      <c r="AN61" s="53">
        <v>1.0533302</v>
      </c>
      <c r="AO61" s="53">
        <v>14.2410956</v>
      </c>
      <c r="AP61" s="53">
        <v>38.045572555287997</v>
      </c>
      <c r="AQ61" s="53">
        <v>18.0493247</v>
      </c>
      <c r="AR61" s="53">
        <v>55</v>
      </c>
      <c r="AS61" s="53">
        <v>12</v>
      </c>
      <c r="AT61" s="54"/>
      <c r="AU61" s="55">
        <v>2024</v>
      </c>
      <c r="AV61" s="56">
        <v>102.76375006965446</v>
      </c>
      <c r="AW61" s="57">
        <v>33.343750499999999</v>
      </c>
      <c r="AX61" s="57">
        <v>69.419999569654465</v>
      </c>
      <c r="AY61" s="56">
        <v>118.35557249806754</v>
      </c>
      <c r="AZ61" s="57">
        <v>96.945572650655436</v>
      </c>
      <c r="BA61" s="57">
        <v>21.409999847412109</v>
      </c>
      <c r="BB61" s="56">
        <v>550</v>
      </c>
      <c r="BC61" s="57">
        <v>0</v>
      </c>
      <c r="BD61" s="57">
        <v>0</v>
      </c>
      <c r="BE61" s="57">
        <v>200</v>
      </c>
      <c r="BF61" s="57">
        <v>200</v>
      </c>
      <c r="BG61" s="57">
        <v>0</v>
      </c>
      <c r="BH61" s="57">
        <v>150</v>
      </c>
      <c r="BI61" s="57">
        <v>0</v>
      </c>
      <c r="BJ61" s="57">
        <v>0</v>
      </c>
      <c r="BK61" s="57">
        <v>0</v>
      </c>
      <c r="BL61" s="56">
        <v>771.11932256772207</v>
      </c>
      <c r="BN61" s="55">
        <v>2024</v>
      </c>
      <c r="BO61" s="56"/>
      <c r="BP61" s="58"/>
      <c r="BQ61" s="58"/>
      <c r="BR61" s="56"/>
      <c r="BS61" s="58"/>
      <c r="BT61" s="58"/>
      <c r="BU61" s="56"/>
      <c r="BV61" s="58"/>
      <c r="BW61" s="58"/>
      <c r="BX61" s="58"/>
      <c r="BY61" s="58"/>
      <c r="BZ61" s="58"/>
      <c r="CA61" s="58"/>
      <c r="CB61" s="58"/>
      <c r="CC61" s="58"/>
      <c r="CD61" s="58"/>
      <c r="CE61" s="56"/>
      <c r="CG61" s="115" t="s">
        <v>102</v>
      </c>
    </row>
    <row r="62" spans="1:85" hidden="1" outlineLevel="1">
      <c r="A62" s="59">
        <v>2025</v>
      </c>
      <c r="B62" s="60">
        <v>0</v>
      </c>
      <c r="C62" s="60">
        <v>0</v>
      </c>
      <c r="D62" s="60">
        <v>0</v>
      </c>
      <c r="E62" s="60">
        <v>0</v>
      </c>
      <c r="F62" s="60">
        <v>0</v>
      </c>
      <c r="G62" s="60">
        <v>0</v>
      </c>
      <c r="H62" s="60">
        <v>400</v>
      </c>
      <c r="I62" s="60">
        <v>100</v>
      </c>
      <c r="J62" s="60">
        <v>100</v>
      </c>
      <c r="K62" s="60">
        <v>0</v>
      </c>
      <c r="L62" s="60">
        <v>0</v>
      </c>
      <c r="M62" s="60">
        <v>0</v>
      </c>
      <c r="N62" s="60">
        <v>0</v>
      </c>
      <c r="O62" s="60">
        <v>0</v>
      </c>
      <c r="P62" s="60">
        <v>199.89999389648438</v>
      </c>
      <c r="Q62" s="60">
        <v>0</v>
      </c>
      <c r="R62" s="60">
        <v>0</v>
      </c>
      <c r="S62" s="60">
        <v>0</v>
      </c>
      <c r="T62" s="60">
        <v>0</v>
      </c>
      <c r="U62" s="60">
        <v>0</v>
      </c>
      <c r="V62" s="60">
        <v>0</v>
      </c>
      <c r="W62" s="60">
        <v>0</v>
      </c>
      <c r="X62" s="60">
        <v>300</v>
      </c>
      <c r="Y62" s="60">
        <v>0</v>
      </c>
      <c r="Z62" s="60">
        <v>0</v>
      </c>
      <c r="AA62" s="60">
        <v>0</v>
      </c>
      <c r="AB62" s="60">
        <v>0</v>
      </c>
      <c r="AC62" s="60">
        <v>600</v>
      </c>
      <c r="AD62" s="60">
        <v>149.94999694824219</v>
      </c>
      <c r="AE62" s="60">
        <v>0</v>
      </c>
      <c r="AF62" s="60">
        <v>0</v>
      </c>
      <c r="AG62" s="60">
        <v>0</v>
      </c>
      <c r="AH62" s="60">
        <v>0</v>
      </c>
      <c r="AI62" s="60">
        <v>0</v>
      </c>
      <c r="AJ62" s="60">
        <v>0</v>
      </c>
      <c r="AK62" s="60">
        <v>3.9000000953674321</v>
      </c>
      <c r="AL62" s="60">
        <v>14.27999973297119</v>
      </c>
      <c r="AM62" s="60">
        <v>131.25999987125397</v>
      </c>
      <c r="AN62" s="60">
        <v>2.1409940000000001</v>
      </c>
      <c r="AO62" s="60">
        <v>26.374985599999999</v>
      </c>
      <c r="AP62" s="60">
        <v>59.426396861328548</v>
      </c>
      <c r="AQ62" s="60">
        <v>36.7946174</v>
      </c>
      <c r="AR62" s="60">
        <v>79</v>
      </c>
      <c r="AS62" s="60">
        <v>25.60000038146973</v>
      </c>
      <c r="AT62" s="54"/>
      <c r="AU62" s="61">
        <v>2025</v>
      </c>
      <c r="AV62" s="62">
        <v>196.57059687125397</v>
      </c>
      <c r="AW62" s="63">
        <v>65.310597000000001</v>
      </c>
      <c r="AX62" s="63">
        <v>131.25999987125397</v>
      </c>
      <c r="AY62" s="62">
        <v>182.20639707113691</v>
      </c>
      <c r="AZ62" s="63">
        <v>142.32639695669599</v>
      </c>
      <c r="BA62" s="63">
        <v>39.880000114440918</v>
      </c>
      <c r="BB62" s="62">
        <v>1849.8499908447266</v>
      </c>
      <c r="BC62" s="63">
        <v>0</v>
      </c>
      <c r="BD62" s="63">
        <v>0</v>
      </c>
      <c r="BE62" s="63">
        <v>600</v>
      </c>
      <c r="BF62" s="63">
        <v>199.89999389648438</v>
      </c>
      <c r="BG62" s="63">
        <v>0</v>
      </c>
      <c r="BH62" s="63">
        <v>749.94999694824219</v>
      </c>
      <c r="BI62" s="63">
        <v>0</v>
      </c>
      <c r="BJ62" s="63">
        <v>0</v>
      </c>
      <c r="BK62" s="63">
        <v>300</v>
      </c>
      <c r="BL62" s="62">
        <v>2228.6269847871172</v>
      </c>
      <c r="BN62" s="61">
        <v>2025</v>
      </c>
      <c r="BO62" s="62">
        <v>196.57059687125397</v>
      </c>
      <c r="BP62" s="1">
        <v>65.310597000000001</v>
      </c>
      <c r="BQ62" s="1">
        <v>131.25999987125397</v>
      </c>
      <c r="BR62" s="62">
        <v>182.20639707113691</v>
      </c>
      <c r="BS62" s="1">
        <v>142.32639695669599</v>
      </c>
      <c r="BT62" s="1">
        <v>39.880000114440918</v>
      </c>
      <c r="BU62" s="62">
        <v>1849.8499908447266</v>
      </c>
      <c r="BV62" s="1">
        <v>0</v>
      </c>
      <c r="BW62" s="1">
        <v>0</v>
      </c>
      <c r="BX62" s="1">
        <v>600</v>
      </c>
      <c r="BY62" s="1">
        <v>199.89999389648438</v>
      </c>
      <c r="BZ62" s="1">
        <v>0</v>
      </c>
      <c r="CA62" s="1">
        <v>749.94999694824219</v>
      </c>
      <c r="CB62" s="1">
        <v>0</v>
      </c>
      <c r="CC62" s="1">
        <v>0</v>
      </c>
      <c r="CD62" s="1">
        <v>300</v>
      </c>
      <c r="CE62" s="62">
        <v>2228.6269847871172</v>
      </c>
      <c r="CG62" s="115" t="s">
        <v>102</v>
      </c>
    </row>
    <row r="63" spans="1:85" hidden="1" outlineLevel="1">
      <c r="A63" s="52">
        <v>2026</v>
      </c>
      <c r="B63" s="53">
        <v>0</v>
      </c>
      <c r="C63" s="53">
        <v>0</v>
      </c>
      <c r="D63" s="53">
        <v>0</v>
      </c>
      <c r="E63" s="53">
        <v>0</v>
      </c>
      <c r="F63" s="53">
        <v>0</v>
      </c>
      <c r="G63" s="53">
        <v>237</v>
      </c>
      <c r="H63" s="53">
        <v>700</v>
      </c>
      <c r="I63" s="53">
        <v>100</v>
      </c>
      <c r="J63" s="53">
        <v>100</v>
      </c>
      <c r="K63" s="53">
        <v>0</v>
      </c>
      <c r="L63" s="53">
        <v>0</v>
      </c>
      <c r="M63" s="53">
        <v>0</v>
      </c>
      <c r="N63" s="53">
        <v>0</v>
      </c>
      <c r="O63" s="53">
        <v>0</v>
      </c>
      <c r="P63" s="53">
        <v>199.80000305175781</v>
      </c>
      <c r="Q63" s="53">
        <v>0</v>
      </c>
      <c r="R63" s="53">
        <v>0</v>
      </c>
      <c r="S63" s="53">
        <v>0</v>
      </c>
      <c r="T63" s="53">
        <v>0</v>
      </c>
      <c r="U63" s="53">
        <v>100</v>
      </c>
      <c r="V63" s="53">
        <v>0</v>
      </c>
      <c r="W63" s="53">
        <v>0</v>
      </c>
      <c r="X63" s="53">
        <v>800</v>
      </c>
      <c r="Y63" s="53">
        <v>0</v>
      </c>
      <c r="Z63" s="53">
        <v>0</v>
      </c>
      <c r="AA63" s="53">
        <v>0</v>
      </c>
      <c r="AB63" s="53">
        <v>0</v>
      </c>
      <c r="AC63" s="53">
        <v>750</v>
      </c>
      <c r="AD63" s="53">
        <v>149.90000152587891</v>
      </c>
      <c r="AE63" s="53">
        <v>0</v>
      </c>
      <c r="AF63" s="53">
        <v>0</v>
      </c>
      <c r="AG63" s="53">
        <v>0</v>
      </c>
      <c r="AH63" s="53">
        <v>0</v>
      </c>
      <c r="AI63" s="53">
        <v>0</v>
      </c>
      <c r="AJ63" s="53">
        <v>0</v>
      </c>
      <c r="AK63" s="53">
        <v>3.9000000953674321</v>
      </c>
      <c r="AL63" s="53">
        <v>18.110000610351559</v>
      </c>
      <c r="AM63" s="53">
        <v>198.44000009447336</v>
      </c>
      <c r="AN63" s="53">
        <v>3.2801581</v>
      </c>
      <c r="AO63" s="53">
        <v>50.051728099999998</v>
      </c>
      <c r="AP63" s="53">
        <v>80.807221167369093</v>
      </c>
      <c r="AQ63" s="53">
        <v>56.078432300000003</v>
      </c>
      <c r="AR63" s="53">
        <v>79</v>
      </c>
      <c r="AS63" s="53">
        <v>25.60000038146973</v>
      </c>
      <c r="AT63" s="54"/>
      <c r="AU63" s="55">
        <v>2026</v>
      </c>
      <c r="AV63" s="56">
        <v>307.85031859447338</v>
      </c>
      <c r="AW63" s="57">
        <v>109.4103185</v>
      </c>
      <c r="AX63" s="57">
        <v>198.44000009447336</v>
      </c>
      <c r="AY63" s="56">
        <v>207.41722225455783</v>
      </c>
      <c r="AZ63" s="57">
        <v>163.70722126273654</v>
      </c>
      <c r="BA63" s="57">
        <v>43.710000991821289</v>
      </c>
      <c r="BB63" s="56">
        <v>3136.7000045776367</v>
      </c>
      <c r="BC63" s="57">
        <v>0</v>
      </c>
      <c r="BD63" s="57">
        <v>237</v>
      </c>
      <c r="BE63" s="57">
        <v>900</v>
      </c>
      <c r="BF63" s="57">
        <v>199.80000305175781</v>
      </c>
      <c r="BG63" s="57">
        <v>100</v>
      </c>
      <c r="BH63" s="57">
        <v>899.90000152587891</v>
      </c>
      <c r="BI63" s="57">
        <v>0</v>
      </c>
      <c r="BJ63" s="57">
        <v>0</v>
      </c>
      <c r="BK63" s="57">
        <v>800</v>
      </c>
      <c r="BL63" s="56">
        <v>3651.967545426668</v>
      </c>
      <c r="BN63" s="55">
        <v>2026</v>
      </c>
      <c r="BO63" s="56"/>
      <c r="BP63" s="58"/>
      <c r="BQ63" s="58"/>
      <c r="BR63" s="56"/>
      <c r="BS63" s="58"/>
      <c r="BT63" s="58"/>
      <c r="BU63" s="56"/>
      <c r="BV63" s="58"/>
      <c r="BW63" s="58"/>
      <c r="BX63" s="58"/>
      <c r="BY63" s="58"/>
      <c r="BZ63" s="58"/>
      <c r="CA63" s="58"/>
      <c r="CB63" s="58"/>
      <c r="CC63" s="58"/>
      <c r="CD63" s="58"/>
      <c r="CE63" s="56"/>
      <c r="CG63" s="115" t="s">
        <v>102</v>
      </c>
    </row>
    <row r="64" spans="1:85" hidden="1" outlineLevel="1">
      <c r="A64" s="59">
        <v>2027</v>
      </c>
      <c r="B64" s="60">
        <v>0</v>
      </c>
      <c r="C64" s="60">
        <v>0</v>
      </c>
      <c r="D64" s="60">
        <v>0</v>
      </c>
      <c r="E64" s="60">
        <v>0</v>
      </c>
      <c r="F64" s="60">
        <v>0</v>
      </c>
      <c r="G64" s="60">
        <v>474</v>
      </c>
      <c r="H64" s="60">
        <v>800</v>
      </c>
      <c r="I64" s="60">
        <v>100</v>
      </c>
      <c r="J64" s="60">
        <v>100</v>
      </c>
      <c r="K64" s="60">
        <v>0</v>
      </c>
      <c r="L64" s="60">
        <v>0</v>
      </c>
      <c r="M64" s="60">
        <v>0</v>
      </c>
      <c r="N64" s="60">
        <v>0</v>
      </c>
      <c r="O64" s="60">
        <v>0</v>
      </c>
      <c r="P64" s="60">
        <v>199.69999694824219</v>
      </c>
      <c r="Q64" s="60">
        <v>0</v>
      </c>
      <c r="R64" s="60">
        <v>0</v>
      </c>
      <c r="S64" s="60">
        <v>0</v>
      </c>
      <c r="T64" s="60">
        <v>0</v>
      </c>
      <c r="U64" s="60">
        <v>100</v>
      </c>
      <c r="V64" s="60">
        <v>0</v>
      </c>
      <c r="W64" s="60">
        <v>0</v>
      </c>
      <c r="X64" s="60">
        <v>900</v>
      </c>
      <c r="Y64" s="60">
        <v>0</v>
      </c>
      <c r="Z64" s="60">
        <v>0</v>
      </c>
      <c r="AA64" s="60">
        <v>0</v>
      </c>
      <c r="AB64" s="60">
        <v>0</v>
      </c>
      <c r="AC64" s="60">
        <v>900</v>
      </c>
      <c r="AD64" s="60">
        <v>149.84999847412109</v>
      </c>
      <c r="AE64" s="60">
        <v>0</v>
      </c>
      <c r="AF64" s="60">
        <v>0</v>
      </c>
      <c r="AG64" s="60">
        <v>0</v>
      </c>
      <c r="AH64" s="60">
        <v>0</v>
      </c>
      <c r="AI64" s="60">
        <v>0</v>
      </c>
      <c r="AJ64" s="60">
        <v>0</v>
      </c>
      <c r="AK64" s="60">
        <v>3.9000000953674321</v>
      </c>
      <c r="AL64" s="60">
        <v>24.719999313354489</v>
      </c>
      <c r="AM64" s="60">
        <v>241.27999979257584</v>
      </c>
      <c r="AN64" s="60">
        <v>4.4193221999999999</v>
      </c>
      <c r="AO64" s="60">
        <v>64.249858200000006</v>
      </c>
      <c r="AP64" s="60">
        <v>121.26733986062111</v>
      </c>
      <c r="AQ64" s="60">
        <v>76.253737900000004</v>
      </c>
      <c r="AR64" s="60">
        <v>79</v>
      </c>
      <c r="AS64" s="60">
        <v>25.60000038146973</v>
      </c>
      <c r="AT64" s="54"/>
      <c r="AU64" s="61">
        <v>2027</v>
      </c>
      <c r="AV64" s="62">
        <v>386.20291809257583</v>
      </c>
      <c r="AW64" s="63">
        <v>144.92291829999999</v>
      </c>
      <c r="AX64" s="63">
        <v>241.27999979257584</v>
      </c>
      <c r="AY64" s="62">
        <v>254.48733965081277</v>
      </c>
      <c r="AZ64" s="63">
        <v>204.16733995598855</v>
      </c>
      <c r="BA64" s="63">
        <v>50.319999694824219</v>
      </c>
      <c r="BB64" s="62">
        <v>3723.5499954223633</v>
      </c>
      <c r="BC64" s="63">
        <v>0</v>
      </c>
      <c r="BD64" s="63">
        <v>474</v>
      </c>
      <c r="BE64" s="63">
        <v>1000</v>
      </c>
      <c r="BF64" s="63">
        <v>199.69999694824219</v>
      </c>
      <c r="BG64" s="63">
        <v>100</v>
      </c>
      <c r="BH64" s="63">
        <v>1049.8499984741211</v>
      </c>
      <c r="BI64" s="63">
        <v>0</v>
      </c>
      <c r="BJ64" s="63">
        <v>0</v>
      </c>
      <c r="BK64" s="63">
        <v>900</v>
      </c>
      <c r="BL64" s="62">
        <v>4364.2402531657517</v>
      </c>
      <c r="BN64" s="61">
        <v>2027</v>
      </c>
      <c r="BO64" s="62"/>
      <c r="BP64" s="1"/>
      <c r="BQ64" s="1"/>
      <c r="BR64" s="62"/>
      <c r="BS64" s="1"/>
      <c r="BT64" s="1"/>
      <c r="BU64" s="62"/>
      <c r="BV64" s="1"/>
      <c r="BW64" s="1"/>
      <c r="BX64" s="1"/>
      <c r="BY64" s="1"/>
      <c r="BZ64" s="1"/>
      <c r="CA64" s="1"/>
      <c r="CB64" s="1"/>
      <c r="CC64" s="1"/>
      <c r="CD64" s="1"/>
      <c r="CE64" s="62"/>
      <c r="CG64" s="115" t="s">
        <v>102</v>
      </c>
    </row>
    <row r="65" spans="1:85" hidden="1" outlineLevel="1">
      <c r="A65" s="52">
        <v>2028</v>
      </c>
      <c r="B65" s="53">
        <v>0</v>
      </c>
      <c r="C65" s="53">
        <v>0</v>
      </c>
      <c r="D65" s="53">
        <v>0</v>
      </c>
      <c r="E65" s="53">
        <v>0</v>
      </c>
      <c r="F65" s="53">
        <v>0</v>
      </c>
      <c r="G65" s="53">
        <v>474</v>
      </c>
      <c r="H65" s="53">
        <v>800</v>
      </c>
      <c r="I65" s="53">
        <v>100</v>
      </c>
      <c r="J65" s="53">
        <v>200</v>
      </c>
      <c r="K65" s="53">
        <v>0</v>
      </c>
      <c r="L65" s="53">
        <v>0</v>
      </c>
      <c r="M65" s="53">
        <v>0</v>
      </c>
      <c r="N65" s="53">
        <v>0</v>
      </c>
      <c r="O65" s="53">
        <v>0</v>
      </c>
      <c r="P65" s="53">
        <v>199.60000610351563</v>
      </c>
      <c r="Q65" s="53">
        <v>0</v>
      </c>
      <c r="R65" s="53">
        <v>0</v>
      </c>
      <c r="S65" s="53">
        <v>0</v>
      </c>
      <c r="T65" s="53">
        <v>0</v>
      </c>
      <c r="U65" s="53">
        <v>100</v>
      </c>
      <c r="V65" s="53">
        <v>0</v>
      </c>
      <c r="W65" s="53">
        <v>0</v>
      </c>
      <c r="X65" s="53">
        <v>1100</v>
      </c>
      <c r="Y65" s="53">
        <v>0</v>
      </c>
      <c r="Z65" s="53">
        <v>0</v>
      </c>
      <c r="AA65" s="53">
        <v>0</v>
      </c>
      <c r="AB65" s="53">
        <v>0</v>
      </c>
      <c r="AC65" s="53">
        <v>1050</v>
      </c>
      <c r="AD65" s="53">
        <v>149.80000305175781</v>
      </c>
      <c r="AE65" s="53">
        <v>250</v>
      </c>
      <c r="AF65" s="53">
        <v>0</v>
      </c>
      <c r="AG65" s="53">
        <v>0</v>
      </c>
      <c r="AH65" s="53">
        <v>0</v>
      </c>
      <c r="AI65" s="53">
        <v>0</v>
      </c>
      <c r="AJ65" s="53">
        <v>0</v>
      </c>
      <c r="AK65" s="53">
        <v>6.9000000953674316</v>
      </c>
      <c r="AL65" s="53">
        <v>28.389999389648441</v>
      </c>
      <c r="AM65" s="53">
        <v>285.0400053858757</v>
      </c>
      <c r="AN65" s="53">
        <v>5.575653</v>
      </c>
      <c r="AO65" s="53">
        <v>77.881466000000003</v>
      </c>
      <c r="AP65" s="53">
        <v>161.72745855387299</v>
      </c>
      <c r="AQ65" s="53">
        <v>97.139638000000005</v>
      </c>
      <c r="AR65" s="53">
        <v>79</v>
      </c>
      <c r="AS65" s="53">
        <v>25.60000038146973</v>
      </c>
      <c r="AT65" s="54"/>
      <c r="AU65" s="55">
        <v>2028</v>
      </c>
      <c r="AV65" s="56">
        <v>465.63676238587573</v>
      </c>
      <c r="AW65" s="57">
        <v>180.59675700000003</v>
      </c>
      <c r="AX65" s="57">
        <v>285.0400053858757</v>
      </c>
      <c r="AY65" s="56">
        <v>301.61745842035862</v>
      </c>
      <c r="AZ65" s="57">
        <v>247.62745864924042</v>
      </c>
      <c r="BA65" s="57">
        <v>53.989999771118171</v>
      </c>
      <c r="BB65" s="56">
        <v>4423.4000091552734</v>
      </c>
      <c r="BC65" s="57">
        <v>0</v>
      </c>
      <c r="BD65" s="57">
        <v>474</v>
      </c>
      <c r="BE65" s="57">
        <v>1100</v>
      </c>
      <c r="BF65" s="57">
        <v>199.60000610351563</v>
      </c>
      <c r="BG65" s="57">
        <v>100</v>
      </c>
      <c r="BH65" s="57">
        <v>1449.8000030517578</v>
      </c>
      <c r="BI65" s="57">
        <v>0</v>
      </c>
      <c r="BJ65" s="57">
        <v>0</v>
      </c>
      <c r="BK65" s="57">
        <v>1100</v>
      </c>
      <c r="BL65" s="56">
        <v>5190.6542299615076</v>
      </c>
      <c r="BN65" s="55">
        <v>2028</v>
      </c>
      <c r="BO65" s="56"/>
      <c r="BP65" s="58"/>
      <c r="BQ65" s="58"/>
      <c r="BR65" s="56"/>
      <c r="BS65" s="58"/>
      <c r="BT65" s="58"/>
      <c r="BU65" s="56"/>
      <c r="BV65" s="58"/>
      <c r="BW65" s="58"/>
      <c r="BX65" s="58"/>
      <c r="BY65" s="58"/>
      <c r="BZ65" s="58"/>
      <c r="CA65" s="58"/>
      <c r="CB65" s="58"/>
      <c r="CC65" s="58"/>
      <c r="CD65" s="58"/>
      <c r="CE65" s="56"/>
      <c r="CG65" s="115" t="s">
        <v>102</v>
      </c>
    </row>
    <row r="66" spans="1:85" hidden="1" outlineLevel="1">
      <c r="A66" s="59">
        <v>2029</v>
      </c>
      <c r="B66" s="60">
        <v>0</v>
      </c>
      <c r="C66" s="60">
        <v>0</v>
      </c>
      <c r="D66" s="60">
        <v>0</v>
      </c>
      <c r="E66" s="60">
        <v>237</v>
      </c>
      <c r="F66" s="60">
        <v>0</v>
      </c>
      <c r="G66" s="60">
        <v>474</v>
      </c>
      <c r="H66" s="60">
        <v>800</v>
      </c>
      <c r="I66" s="60">
        <v>100</v>
      </c>
      <c r="J66" s="60">
        <v>300</v>
      </c>
      <c r="K66" s="60">
        <v>0</v>
      </c>
      <c r="L66" s="60">
        <v>0</v>
      </c>
      <c r="M66" s="60">
        <v>0</v>
      </c>
      <c r="N66" s="60">
        <v>0</v>
      </c>
      <c r="O66" s="60">
        <v>0</v>
      </c>
      <c r="P66" s="60">
        <v>399.5</v>
      </c>
      <c r="Q66" s="60">
        <v>0</v>
      </c>
      <c r="R66" s="60">
        <v>0</v>
      </c>
      <c r="S66" s="60">
        <v>0</v>
      </c>
      <c r="T66" s="60">
        <v>0</v>
      </c>
      <c r="U66" s="60">
        <v>100</v>
      </c>
      <c r="V66" s="60">
        <v>0</v>
      </c>
      <c r="W66" s="60">
        <v>0</v>
      </c>
      <c r="X66" s="60">
        <v>1200</v>
      </c>
      <c r="Y66" s="60">
        <v>0</v>
      </c>
      <c r="Z66" s="60">
        <v>0</v>
      </c>
      <c r="AA66" s="60">
        <v>0</v>
      </c>
      <c r="AB66" s="60">
        <v>0</v>
      </c>
      <c r="AC66" s="60">
        <v>1050</v>
      </c>
      <c r="AD66" s="60">
        <v>149.75</v>
      </c>
      <c r="AE66" s="60">
        <v>249.94999694824219</v>
      </c>
      <c r="AF66" s="60">
        <v>0</v>
      </c>
      <c r="AG66" s="60">
        <v>0</v>
      </c>
      <c r="AH66" s="60">
        <v>0</v>
      </c>
      <c r="AI66" s="60">
        <v>0</v>
      </c>
      <c r="AJ66" s="60">
        <v>0</v>
      </c>
      <c r="AK66" s="60">
        <v>8.8999996185302734</v>
      </c>
      <c r="AL66" s="60">
        <v>31.739999771118161</v>
      </c>
      <c r="AM66" s="60">
        <v>298.20000207424164</v>
      </c>
      <c r="AN66" s="60">
        <v>6.9399290000000002</v>
      </c>
      <c r="AO66" s="60">
        <v>115.38244400000001</v>
      </c>
      <c r="AP66" s="60">
        <v>223.04598359990609</v>
      </c>
      <c r="AQ66" s="60">
        <v>118.549328</v>
      </c>
      <c r="AR66" s="60">
        <v>79</v>
      </c>
      <c r="AS66" s="60">
        <v>25.60000038146973</v>
      </c>
      <c r="AT66" s="54"/>
      <c r="AU66" s="61">
        <v>2029</v>
      </c>
      <c r="AV66" s="62">
        <v>539.07170307424167</v>
      </c>
      <c r="AW66" s="63">
        <v>240.87170100000003</v>
      </c>
      <c r="AX66" s="63">
        <v>298.20000207424164</v>
      </c>
      <c r="AY66" s="62">
        <v>368.28598337102426</v>
      </c>
      <c r="AZ66" s="63">
        <v>310.94598321843637</v>
      </c>
      <c r="BA66" s="63">
        <v>57.340000152587891</v>
      </c>
      <c r="BB66" s="62">
        <v>5060.1999969482422</v>
      </c>
      <c r="BC66" s="63">
        <v>0</v>
      </c>
      <c r="BD66" s="63">
        <v>711</v>
      </c>
      <c r="BE66" s="63">
        <v>1200</v>
      </c>
      <c r="BF66" s="63">
        <v>399.5</v>
      </c>
      <c r="BG66" s="63">
        <v>100</v>
      </c>
      <c r="BH66" s="63">
        <v>1449.6999969482422</v>
      </c>
      <c r="BI66" s="63">
        <v>0</v>
      </c>
      <c r="BJ66" s="63">
        <v>0</v>
      </c>
      <c r="BK66" s="63">
        <v>1200</v>
      </c>
      <c r="BL66" s="62">
        <v>5967.5576833935083</v>
      </c>
      <c r="BN66" s="61">
        <v>2029</v>
      </c>
      <c r="BO66" s="62"/>
      <c r="BP66" s="1"/>
      <c r="BQ66" s="1"/>
      <c r="BR66" s="62"/>
      <c r="BS66" s="1"/>
      <c r="BT66" s="1"/>
      <c r="BU66" s="62"/>
      <c r="BV66" s="1"/>
      <c r="BW66" s="1"/>
      <c r="BX66" s="1"/>
      <c r="BY66" s="1"/>
      <c r="BZ66" s="1"/>
      <c r="CA66" s="1"/>
      <c r="CB66" s="1"/>
      <c r="CC66" s="1"/>
      <c r="CD66" s="1"/>
      <c r="CE66" s="62"/>
      <c r="CG66" s="115" t="s">
        <v>102</v>
      </c>
    </row>
    <row r="67" spans="1:85" hidden="1" outlineLevel="1">
      <c r="A67" s="52">
        <v>2030</v>
      </c>
      <c r="B67" s="53">
        <v>0</v>
      </c>
      <c r="C67" s="53">
        <v>0</v>
      </c>
      <c r="D67" s="53">
        <v>0</v>
      </c>
      <c r="E67" s="53">
        <v>237</v>
      </c>
      <c r="F67" s="53">
        <v>0</v>
      </c>
      <c r="G67" s="53">
        <v>474</v>
      </c>
      <c r="H67" s="53">
        <v>800</v>
      </c>
      <c r="I67" s="53">
        <v>100</v>
      </c>
      <c r="J67" s="53">
        <v>400</v>
      </c>
      <c r="K67" s="53">
        <v>0</v>
      </c>
      <c r="L67" s="53">
        <v>0</v>
      </c>
      <c r="M67" s="53">
        <v>0</v>
      </c>
      <c r="N67" s="53">
        <v>0</v>
      </c>
      <c r="O67" s="53">
        <v>0</v>
      </c>
      <c r="P67" s="53">
        <v>899.29998779296875</v>
      </c>
      <c r="Q67" s="53">
        <v>0</v>
      </c>
      <c r="R67" s="53">
        <v>0</v>
      </c>
      <c r="S67" s="53">
        <v>0</v>
      </c>
      <c r="T67" s="53">
        <v>0</v>
      </c>
      <c r="U67" s="53">
        <v>100</v>
      </c>
      <c r="V67" s="53">
        <v>0</v>
      </c>
      <c r="W67" s="53">
        <v>0</v>
      </c>
      <c r="X67" s="53">
        <v>1300</v>
      </c>
      <c r="Y67" s="53">
        <v>0</v>
      </c>
      <c r="Z67" s="53">
        <v>0</v>
      </c>
      <c r="AA67" s="53">
        <v>0</v>
      </c>
      <c r="AB67" s="53">
        <v>0</v>
      </c>
      <c r="AC67" s="53">
        <v>1050</v>
      </c>
      <c r="AD67" s="53">
        <v>149.69999694824219</v>
      </c>
      <c r="AE67" s="53">
        <v>249.90000152587891</v>
      </c>
      <c r="AF67" s="53">
        <v>0</v>
      </c>
      <c r="AG67" s="53">
        <v>0</v>
      </c>
      <c r="AH67" s="53">
        <v>0</v>
      </c>
      <c r="AI67" s="53">
        <v>0</v>
      </c>
      <c r="AJ67" s="53">
        <v>0</v>
      </c>
      <c r="AK67" s="53">
        <v>8.8999996185302734</v>
      </c>
      <c r="AL67" s="53">
        <v>36.619998931884773</v>
      </c>
      <c r="AM67" s="53">
        <v>312.41000020503998</v>
      </c>
      <c r="AN67" s="53">
        <v>8.3042049999999996</v>
      </c>
      <c r="AO67" s="53">
        <v>131.83969400000001</v>
      </c>
      <c r="AP67" s="53">
        <v>284.36450864593922</v>
      </c>
      <c r="AQ67" s="53">
        <v>141.550771</v>
      </c>
      <c r="AR67" s="53">
        <v>79</v>
      </c>
      <c r="AS67" s="53">
        <v>25.60000038146973</v>
      </c>
      <c r="AT67" s="54"/>
      <c r="AU67" s="55">
        <v>2030</v>
      </c>
      <c r="AV67" s="56">
        <v>594.10467020503995</v>
      </c>
      <c r="AW67" s="57">
        <v>281.69466999999997</v>
      </c>
      <c r="AX67" s="57">
        <v>312.41000020503998</v>
      </c>
      <c r="AY67" s="56">
        <v>434.48450757782399</v>
      </c>
      <c r="AZ67" s="57">
        <v>372.2645082644695</v>
      </c>
      <c r="BA67" s="57">
        <v>62.219999313354506</v>
      </c>
      <c r="BB67" s="56">
        <v>5759.8999862670898</v>
      </c>
      <c r="BC67" s="57">
        <v>0</v>
      </c>
      <c r="BD67" s="57">
        <v>711</v>
      </c>
      <c r="BE67" s="57">
        <v>1300</v>
      </c>
      <c r="BF67" s="57">
        <v>899.29998779296875</v>
      </c>
      <c r="BG67" s="57">
        <v>100</v>
      </c>
      <c r="BH67" s="57">
        <v>1449.5999984741211</v>
      </c>
      <c r="BI67" s="57">
        <v>0</v>
      </c>
      <c r="BJ67" s="57">
        <v>0</v>
      </c>
      <c r="BK67" s="57">
        <v>1300</v>
      </c>
      <c r="BL67" s="56">
        <v>6788.4891640499536</v>
      </c>
      <c r="BN67" s="55">
        <v>2030</v>
      </c>
      <c r="BO67" s="56">
        <v>397.53407333378595</v>
      </c>
      <c r="BP67" s="58">
        <v>216.38407299999997</v>
      </c>
      <c r="BQ67" s="58">
        <v>181.15000033378601</v>
      </c>
      <c r="BR67" s="56">
        <v>252.27811050668709</v>
      </c>
      <c r="BS67" s="58">
        <v>229.93811130777351</v>
      </c>
      <c r="BT67" s="58">
        <v>22.339999198913588</v>
      </c>
      <c r="BU67" s="56">
        <v>3910.0499954223633</v>
      </c>
      <c r="BV67" s="58">
        <v>0</v>
      </c>
      <c r="BW67" s="58">
        <v>711</v>
      </c>
      <c r="BX67" s="58">
        <v>700</v>
      </c>
      <c r="BY67" s="58">
        <v>699.39999389648438</v>
      </c>
      <c r="BZ67" s="58">
        <v>100</v>
      </c>
      <c r="CA67" s="58">
        <v>699.65000152587891</v>
      </c>
      <c r="CB67" s="58">
        <v>0</v>
      </c>
      <c r="CC67" s="58">
        <v>0</v>
      </c>
      <c r="CD67" s="58">
        <v>1000</v>
      </c>
      <c r="CE67" s="56">
        <v>4559.8621792628364</v>
      </c>
      <c r="CG67" s="115" t="s">
        <v>102</v>
      </c>
    </row>
    <row r="68" spans="1:85" hidden="1" outlineLevel="1">
      <c r="A68" s="59">
        <v>2031</v>
      </c>
      <c r="B68" s="60">
        <v>0</v>
      </c>
      <c r="C68" s="60">
        <v>0</v>
      </c>
      <c r="D68" s="60">
        <v>0</v>
      </c>
      <c r="E68" s="60">
        <v>237</v>
      </c>
      <c r="F68" s="60">
        <v>0</v>
      </c>
      <c r="G68" s="60">
        <v>474</v>
      </c>
      <c r="H68" s="60">
        <v>800</v>
      </c>
      <c r="I68" s="60">
        <v>100</v>
      </c>
      <c r="J68" s="60">
        <v>400</v>
      </c>
      <c r="K68" s="60">
        <v>0</v>
      </c>
      <c r="L68" s="60">
        <v>0</v>
      </c>
      <c r="M68" s="60">
        <v>0</v>
      </c>
      <c r="N68" s="60">
        <v>0</v>
      </c>
      <c r="O68" s="60">
        <v>0</v>
      </c>
      <c r="P68" s="60">
        <v>898.84999084472656</v>
      </c>
      <c r="Q68" s="60">
        <v>0</v>
      </c>
      <c r="R68" s="60">
        <v>0</v>
      </c>
      <c r="S68" s="60">
        <v>0</v>
      </c>
      <c r="T68" s="60">
        <v>0</v>
      </c>
      <c r="U68" s="60">
        <v>100</v>
      </c>
      <c r="V68" s="60">
        <v>0</v>
      </c>
      <c r="W68" s="60">
        <v>0</v>
      </c>
      <c r="X68" s="60">
        <v>1300</v>
      </c>
      <c r="Y68" s="60">
        <v>0</v>
      </c>
      <c r="Z68" s="60">
        <v>0</v>
      </c>
      <c r="AA68" s="60">
        <v>0</v>
      </c>
      <c r="AB68" s="60">
        <v>0</v>
      </c>
      <c r="AC68" s="60">
        <v>1050</v>
      </c>
      <c r="AD68" s="60">
        <v>149.65000152587891</v>
      </c>
      <c r="AE68" s="60">
        <v>749.84999847412109</v>
      </c>
      <c r="AF68" s="60">
        <v>0</v>
      </c>
      <c r="AG68" s="60">
        <v>0</v>
      </c>
      <c r="AH68" s="60">
        <v>0</v>
      </c>
      <c r="AI68" s="60">
        <v>0</v>
      </c>
      <c r="AJ68" s="60">
        <v>0</v>
      </c>
      <c r="AK68" s="60">
        <v>9.7200002670288086</v>
      </c>
      <c r="AL68" s="60">
        <v>39.990001678466797</v>
      </c>
      <c r="AM68" s="60">
        <v>326.60000109672546</v>
      </c>
      <c r="AN68" s="60">
        <v>9.6684809999999999</v>
      </c>
      <c r="AO68" s="60">
        <v>148.12393700000001</v>
      </c>
      <c r="AP68" s="60">
        <v>351.50843736546011</v>
      </c>
      <c r="AQ68" s="60">
        <v>165.63264899999999</v>
      </c>
      <c r="AR68" s="60">
        <v>79</v>
      </c>
      <c r="AS68" s="60">
        <v>25.60000038146973</v>
      </c>
      <c r="AT68" s="54"/>
      <c r="AU68" s="61">
        <v>2031</v>
      </c>
      <c r="AV68" s="62">
        <v>650.02506809672548</v>
      </c>
      <c r="AW68" s="63">
        <v>323.42506700000001</v>
      </c>
      <c r="AX68" s="63">
        <v>326.60000109672546</v>
      </c>
      <c r="AY68" s="62">
        <v>505.81843969242544</v>
      </c>
      <c r="AZ68" s="63">
        <v>440.22843763248892</v>
      </c>
      <c r="BA68" s="63">
        <v>65.590002059936523</v>
      </c>
      <c r="BB68" s="62">
        <v>6259.3499908447266</v>
      </c>
      <c r="BC68" s="63">
        <v>0</v>
      </c>
      <c r="BD68" s="63">
        <v>711</v>
      </c>
      <c r="BE68" s="63">
        <v>1300</v>
      </c>
      <c r="BF68" s="63">
        <v>898.84999084472656</v>
      </c>
      <c r="BG68" s="63">
        <v>100</v>
      </c>
      <c r="BH68" s="63">
        <v>1949.5</v>
      </c>
      <c r="BI68" s="63">
        <v>0</v>
      </c>
      <c r="BJ68" s="63">
        <v>0</v>
      </c>
      <c r="BK68" s="63">
        <v>1300</v>
      </c>
      <c r="BL68" s="62">
        <v>7415.1934986338774</v>
      </c>
      <c r="BN68" s="61">
        <v>2031</v>
      </c>
      <c r="BO68" s="62"/>
      <c r="BP68" s="1"/>
      <c r="BQ68" s="1"/>
      <c r="BR68" s="62"/>
      <c r="BS68" s="1"/>
      <c r="BT68" s="1"/>
      <c r="BU68" s="62"/>
      <c r="BV68" s="1"/>
      <c r="BW68" s="1"/>
      <c r="BX68" s="1"/>
      <c r="BY68" s="1"/>
      <c r="BZ68" s="1"/>
      <c r="CA68" s="1"/>
      <c r="CB68" s="1"/>
      <c r="CC68" s="1"/>
      <c r="CD68" s="1"/>
      <c r="CE68" s="62"/>
      <c r="CG68" s="115" t="s">
        <v>102</v>
      </c>
    </row>
    <row r="69" spans="1:85" hidden="1" outlineLevel="1">
      <c r="A69" s="52">
        <v>2032</v>
      </c>
      <c r="B69" s="53">
        <v>0</v>
      </c>
      <c r="C69" s="53">
        <v>0</v>
      </c>
      <c r="D69" s="53">
        <v>0</v>
      </c>
      <c r="E69" s="53">
        <v>237</v>
      </c>
      <c r="F69" s="53">
        <v>0</v>
      </c>
      <c r="G69" s="53">
        <v>474</v>
      </c>
      <c r="H69" s="53">
        <v>800</v>
      </c>
      <c r="I69" s="53">
        <v>200</v>
      </c>
      <c r="J69" s="53">
        <v>400</v>
      </c>
      <c r="K69" s="53">
        <v>0</v>
      </c>
      <c r="L69" s="53">
        <v>0</v>
      </c>
      <c r="M69" s="53">
        <v>0</v>
      </c>
      <c r="N69" s="53">
        <v>0</v>
      </c>
      <c r="O69" s="53">
        <v>0</v>
      </c>
      <c r="P69" s="53">
        <v>898.40000152587891</v>
      </c>
      <c r="Q69" s="53">
        <v>0</v>
      </c>
      <c r="R69" s="53">
        <v>0</v>
      </c>
      <c r="S69" s="53">
        <v>0</v>
      </c>
      <c r="T69" s="53">
        <v>0</v>
      </c>
      <c r="U69" s="53">
        <v>100</v>
      </c>
      <c r="V69" s="53">
        <v>0</v>
      </c>
      <c r="W69" s="53">
        <v>0</v>
      </c>
      <c r="X69" s="53">
        <v>1400</v>
      </c>
      <c r="Y69" s="53">
        <v>0</v>
      </c>
      <c r="Z69" s="53">
        <v>0</v>
      </c>
      <c r="AA69" s="53">
        <v>0</v>
      </c>
      <c r="AB69" s="53">
        <v>0</v>
      </c>
      <c r="AC69" s="53">
        <v>1050</v>
      </c>
      <c r="AD69" s="53">
        <v>149.59999847412109</v>
      </c>
      <c r="AE69" s="53">
        <v>749.69999694824219</v>
      </c>
      <c r="AF69" s="53">
        <v>0</v>
      </c>
      <c r="AG69" s="53">
        <v>0</v>
      </c>
      <c r="AH69" s="53">
        <v>0</v>
      </c>
      <c r="AI69" s="53">
        <v>0</v>
      </c>
      <c r="AJ69" s="53">
        <v>0</v>
      </c>
      <c r="AK69" s="53">
        <v>10.590000152587891</v>
      </c>
      <c r="AL69" s="53">
        <v>43.580001831054688</v>
      </c>
      <c r="AM69" s="53">
        <v>340.28999924659729</v>
      </c>
      <c r="AN69" s="53">
        <v>10.717923000000001</v>
      </c>
      <c r="AO69" s="53">
        <v>200.929247</v>
      </c>
      <c r="AP69" s="53">
        <v>418.652366084981</v>
      </c>
      <c r="AQ69" s="53">
        <v>189.70532100000003</v>
      </c>
      <c r="AR69" s="53">
        <v>79</v>
      </c>
      <c r="AS69" s="53">
        <v>25.60000038146973</v>
      </c>
      <c r="AT69" s="54"/>
      <c r="AU69" s="55">
        <v>2032</v>
      </c>
      <c r="AV69" s="56">
        <v>741.64249024659739</v>
      </c>
      <c r="AW69" s="57">
        <v>401.35249100000004</v>
      </c>
      <c r="AX69" s="57">
        <v>340.28999924659729</v>
      </c>
      <c r="AY69" s="56">
        <v>577.42236845009324</v>
      </c>
      <c r="AZ69" s="57">
        <v>508.24236623756889</v>
      </c>
      <c r="BA69" s="57">
        <v>69.180002212524414</v>
      </c>
      <c r="BB69" s="56">
        <v>6458.6999969482422</v>
      </c>
      <c r="BC69" s="57">
        <v>0</v>
      </c>
      <c r="BD69" s="57">
        <v>711</v>
      </c>
      <c r="BE69" s="57">
        <v>1400</v>
      </c>
      <c r="BF69" s="57">
        <v>898.40000152587891</v>
      </c>
      <c r="BG69" s="57">
        <v>100</v>
      </c>
      <c r="BH69" s="57">
        <v>1949.2999954223633</v>
      </c>
      <c r="BI69" s="57">
        <v>0</v>
      </c>
      <c r="BJ69" s="57">
        <v>0</v>
      </c>
      <c r="BK69" s="57">
        <v>1400</v>
      </c>
      <c r="BL69" s="56">
        <v>7777.764855644933</v>
      </c>
      <c r="BN69" s="55">
        <v>2032</v>
      </c>
      <c r="BO69" s="56"/>
      <c r="BP69" s="58"/>
      <c r="BQ69" s="58"/>
      <c r="BR69" s="56"/>
      <c r="BS69" s="58"/>
      <c r="BT69" s="58"/>
      <c r="BU69" s="56"/>
      <c r="BV69" s="58"/>
      <c r="BW69" s="58"/>
      <c r="BX69" s="58"/>
      <c r="BY69" s="58"/>
      <c r="BZ69" s="58"/>
      <c r="CA69" s="58"/>
      <c r="CB69" s="58"/>
      <c r="CC69" s="58"/>
      <c r="CD69" s="58"/>
      <c r="CE69" s="56"/>
      <c r="CG69" s="115" t="s">
        <v>102</v>
      </c>
    </row>
    <row r="70" spans="1:85" hidden="1" outlineLevel="1">
      <c r="A70" s="59">
        <v>2033</v>
      </c>
      <c r="B70" s="60">
        <v>0</v>
      </c>
      <c r="C70" s="60">
        <v>0</v>
      </c>
      <c r="D70" s="60">
        <v>0</v>
      </c>
      <c r="E70" s="60">
        <v>237</v>
      </c>
      <c r="F70" s="60">
        <v>0</v>
      </c>
      <c r="G70" s="60">
        <v>474</v>
      </c>
      <c r="H70" s="60">
        <v>800</v>
      </c>
      <c r="I70" s="60">
        <v>200</v>
      </c>
      <c r="J70" s="60">
        <v>400</v>
      </c>
      <c r="K70" s="60">
        <v>0</v>
      </c>
      <c r="L70" s="60">
        <v>0</v>
      </c>
      <c r="M70" s="60">
        <v>0</v>
      </c>
      <c r="N70" s="60">
        <v>0</v>
      </c>
      <c r="O70" s="60">
        <v>0</v>
      </c>
      <c r="P70" s="60">
        <v>1397.9500045776367</v>
      </c>
      <c r="Q70" s="60">
        <v>0</v>
      </c>
      <c r="R70" s="60">
        <v>0</v>
      </c>
      <c r="S70" s="60">
        <v>0</v>
      </c>
      <c r="T70" s="60">
        <v>0</v>
      </c>
      <c r="U70" s="60">
        <v>100</v>
      </c>
      <c r="V70" s="60">
        <v>0</v>
      </c>
      <c r="W70" s="60">
        <v>0</v>
      </c>
      <c r="X70" s="60">
        <v>1700</v>
      </c>
      <c r="Y70" s="60">
        <v>0</v>
      </c>
      <c r="Z70" s="60">
        <v>0</v>
      </c>
      <c r="AA70" s="60">
        <v>0</v>
      </c>
      <c r="AB70" s="60">
        <v>0</v>
      </c>
      <c r="AC70" s="60">
        <v>1050</v>
      </c>
      <c r="AD70" s="60">
        <v>149.55000305175781</v>
      </c>
      <c r="AE70" s="60">
        <v>749.55000305175781</v>
      </c>
      <c r="AF70" s="60">
        <v>0</v>
      </c>
      <c r="AG70" s="60">
        <v>0</v>
      </c>
      <c r="AH70" s="60">
        <v>0</v>
      </c>
      <c r="AI70" s="60">
        <v>0</v>
      </c>
      <c r="AJ70" s="60">
        <v>0</v>
      </c>
      <c r="AK70" s="60">
        <v>11.47000026702881</v>
      </c>
      <c r="AL70" s="60">
        <v>47.200000762939453</v>
      </c>
      <c r="AM70" s="60">
        <v>352.37999844551086</v>
      </c>
      <c r="AN70" s="60">
        <v>10.717923000000001</v>
      </c>
      <c r="AO70" s="60">
        <v>219.51485700000001</v>
      </c>
      <c r="AP70" s="60">
        <v>489.51080342847717</v>
      </c>
      <c r="AQ70" s="60">
        <v>214.33442700000001</v>
      </c>
      <c r="AR70" s="60">
        <v>79</v>
      </c>
      <c r="AS70" s="60">
        <v>25.60000038146973</v>
      </c>
      <c r="AT70" s="54"/>
      <c r="AU70" s="61">
        <v>2033</v>
      </c>
      <c r="AV70" s="62">
        <v>796.94720544551092</v>
      </c>
      <c r="AW70" s="63">
        <v>444.56720700000005</v>
      </c>
      <c r="AX70" s="63">
        <v>352.37999844551086</v>
      </c>
      <c r="AY70" s="62">
        <v>652.78080483991516</v>
      </c>
      <c r="AZ70" s="63">
        <v>579.98080369550598</v>
      </c>
      <c r="BA70" s="63">
        <v>72.80000114440918</v>
      </c>
      <c r="BB70" s="62">
        <v>7258.0500106811523</v>
      </c>
      <c r="BC70" s="63">
        <v>0</v>
      </c>
      <c r="BD70" s="63">
        <v>711</v>
      </c>
      <c r="BE70" s="63">
        <v>1400</v>
      </c>
      <c r="BF70" s="63">
        <v>1397.9500045776367</v>
      </c>
      <c r="BG70" s="63">
        <v>100</v>
      </c>
      <c r="BH70" s="63">
        <v>1949.1000061035156</v>
      </c>
      <c r="BI70" s="63">
        <v>0</v>
      </c>
      <c r="BJ70" s="63">
        <v>0</v>
      </c>
      <c r="BK70" s="63">
        <v>1700</v>
      </c>
      <c r="BL70" s="62">
        <v>8707.778020966578</v>
      </c>
      <c r="BN70" s="61">
        <v>2033</v>
      </c>
      <c r="BO70" s="62"/>
      <c r="BP70" s="1"/>
      <c r="BQ70" s="1"/>
      <c r="BR70" s="62"/>
      <c r="BS70" s="1"/>
      <c r="BT70" s="1"/>
      <c r="BU70" s="62"/>
      <c r="BV70" s="1"/>
      <c r="BW70" s="1"/>
      <c r="BX70" s="1"/>
      <c r="BY70" s="1"/>
      <c r="BZ70" s="1"/>
      <c r="CA70" s="1"/>
      <c r="CB70" s="1"/>
      <c r="CC70" s="1"/>
      <c r="CD70" s="1"/>
      <c r="CE70" s="62"/>
      <c r="CG70" s="115" t="s">
        <v>102</v>
      </c>
    </row>
    <row r="71" spans="1:85" hidden="1" outlineLevel="1">
      <c r="A71" s="52">
        <v>2034</v>
      </c>
      <c r="B71" s="53">
        <v>0</v>
      </c>
      <c r="C71" s="53">
        <v>0</v>
      </c>
      <c r="D71" s="53">
        <v>0</v>
      </c>
      <c r="E71" s="53">
        <v>237</v>
      </c>
      <c r="F71" s="53">
        <v>18.29999923706055</v>
      </c>
      <c r="G71" s="53">
        <v>474</v>
      </c>
      <c r="H71" s="53">
        <v>800</v>
      </c>
      <c r="I71" s="53">
        <v>200</v>
      </c>
      <c r="J71" s="53">
        <v>400</v>
      </c>
      <c r="K71" s="53">
        <v>0</v>
      </c>
      <c r="L71" s="53">
        <v>0</v>
      </c>
      <c r="M71" s="53">
        <v>0</v>
      </c>
      <c r="N71" s="53">
        <v>0</v>
      </c>
      <c r="O71" s="53">
        <v>0</v>
      </c>
      <c r="P71" s="53">
        <v>1397.25</v>
      </c>
      <c r="Q71" s="53">
        <v>100</v>
      </c>
      <c r="R71" s="53">
        <v>0</v>
      </c>
      <c r="S71" s="53">
        <v>0</v>
      </c>
      <c r="T71" s="53">
        <v>0</v>
      </c>
      <c r="U71" s="53">
        <v>100</v>
      </c>
      <c r="V71" s="53">
        <v>0</v>
      </c>
      <c r="W71" s="53">
        <v>0</v>
      </c>
      <c r="X71" s="53">
        <v>1700</v>
      </c>
      <c r="Y71" s="53">
        <v>0</v>
      </c>
      <c r="Z71" s="53">
        <v>0</v>
      </c>
      <c r="AA71" s="53">
        <v>0</v>
      </c>
      <c r="AB71" s="53">
        <v>0</v>
      </c>
      <c r="AC71" s="53">
        <v>1050</v>
      </c>
      <c r="AD71" s="53">
        <v>149.5</v>
      </c>
      <c r="AE71" s="53">
        <v>749.39999389648438</v>
      </c>
      <c r="AF71" s="53">
        <v>0</v>
      </c>
      <c r="AG71" s="53">
        <v>0</v>
      </c>
      <c r="AH71" s="53">
        <v>0</v>
      </c>
      <c r="AI71" s="53">
        <v>0</v>
      </c>
      <c r="AJ71" s="53">
        <v>0</v>
      </c>
      <c r="AK71" s="53">
        <v>12.35000038146973</v>
      </c>
      <c r="AL71" s="53">
        <v>50.830001831054688</v>
      </c>
      <c r="AM71" s="53">
        <v>358.42999565601349</v>
      </c>
      <c r="AN71" s="53">
        <v>10.717923000000001</v>
      </c>
      <c r="AO71" s="53">
        <v>238.569873</v>
      </c>
      <c r="AP71" s="53">
        <v>560.36924077197341</v>
      </c>
      <c r="AQ71" s="53">
        <v>222.661418</v>
      </c>
      <c r="AR71" s="53">
        <v>79</v>
      </c>
      <c r="AS71" s="53">
        <v>25.60000038146973</v>
      </c>
      <c r="AT71" s="54"/>
      <c r="AU71" s="55">
        <v>2034</v>
      </c>
      <c r="AV71" s="56">
        <v>830.37920965601347</v>
      </c>
      <c r="AW71" s="57">
        <v>471.94921399999998</v>
      </c>
      <c r="AX71" s="57">
        <v>358.42999565601349</v>
      </c>
      <c r="AY71" s="56">
        <v>728.14924336596755</v>
      </c>
      <c r="AZ71" s="57">
        <v>651.71924115344314</v>
      </c>
      <c r="BA71" s="57">
        <v>76.430002212524414</v>
      </c>
      <c r="BB71" s="56">
        <v>7375.4499931335449</v>
      </c>
      <c r="BC71" s="57">
        <v>0</v>
      </c>
      <c r="BD71" s="57">
        <v>729.29999923706055</v>
      </c>
      <c r="BE71" s="57">
        <v>1400</v>
      </c>
      <c r="BF71" s="57">
        <v>1497.25</v>
      </c>
      <c r="BG71" s="57">
        <v>100</v>
      </c>
      <c r="BH71" s="57">
        <v>1948.8999938964844</v>
      </c>
      <c r="BI71" s="57">
        <v>0</v>
      </c>
      <c r="BJ71" s="57">
        <v>0</v>
      </c>
      <c r="BK71" s="57">
        <v>1700</v>
      </c>
      <c r="BL71" s="56">
        <v>8933.9784461555264</v>
      </c>
      <c r="BN71" s="55">
        <v>2034</v>
      </c>
      <c r="BO71" s="56"/>
      <c r="BP71" s="58"/>
      <c r="BQ71" s="58"/>
      <c r="BR71" s="56"/>
      <c r="BS71" s="58"/>
      <c r="BT71" s="58"/>
      <c r="BU71" s="56"/>
      <c r="BV71" s="58"/>
      <c r="BW71" s="58"/>
      <c r="BX71" s="58"/>
      <c r="BY71" s="58"/>
      <c r="BZ71" s="58"/>
      <c r="CA71" s="58"/>
      <c r="CB71" s="58"/>
      <c r="CC71" s="58"/>
      <c r="CD71" s="58"/>
      <c r="CE71" s="56"/>
      <c r="CG71" s="115" t="s">
        <v>102</v>
      </c>
    </row>
    <row r="72" spans="1:85" hidden="1" outlineLevel="1">
      <c r="A72" s="59">
        <v>2035</v>
      </c>
      <c r="B72" s="60">
        <v>0</v>
      </c>
      <c r="C72" s="60">
        <v>0</v>
      </c>
      <c r="D72" s="60">
        <v>0</v>
      </c>
      <c r="E72" s="60">
        <v>237</v>
      </c>
      <c r="F72" s="60">
        <v>36.599998474121101</v>
      </c>
      <c r="G72" s="60">
        <v>474</v>
      </c>
      <c r="H72" s="60">
        <v>800</v>
      </c>
      <c r="I72" s="60">
        <v>200</v>
      </c>
      <c r="J72" s="60">
        <v>400</v>
      </c>
      <c r="K72" s="60">
        <v>0</v>
      </c>
      <c r="L72" s="60">
        <v>0</v>
      </c>
      <c r="M72" s="60">
        <v>200</v>
      </c>
      <c r="N72" s="60">
        <v>0</v>
      </c>
      <c r="O72" s="60">
        <v>0</v>
      </c>
      <c r="P72" s="60">
        <v>1396.5499954223633</v>
      </c>
      <c r="Q72" s="60">
        <v>99.949996948242188</v>
      </c>
      <c r="R72" s="60">
        <v>0</v>
      </c>
      <c r="S72" s="60">
        <v>0</v>
      </c>
      <c r="T72" s="60">
        <v>0</v>
      </c>
      <c r="U72" s="60">
        <v>100</v>
      </c>
      <c r="V72" s="60">
        <v>0</v>
      </c>
      <c r="W72" s="60">
        <v>0</v>
      </c>
      <c r="X72" s="60">
        <v>1800</v>
      </c>
      <c r="Y72" s="60">
        <v>0</v>
      </c>
      <c r="Z72" s="60">
        <v>0</v>
      </c>
      <c r="AA72" s="60">
        <v>0</v>
      </c>
      <c r="AB72" s="60">
        <v>0</v>
      </c>
      <c r="AC72" s="60">
        <v>1050</v>
      </c>
      <c r="AD72" s="60">
        <v>149.44999694824219</v>
      </c>
      <c r="AE72" s="60">
        <v>749.25000762939453</v>
      </c>
      <c r="AF72" s="60">
        <v>0</v>
      </c>
      <c r="AG72" s="60">
        <v>0</v>
      </c>
      <c r="AH72" s="60">
        <v>0</v>
      </c>
      <c r="AI72" s="60">
        <v>0</v>
      </c>
      <c r="AJ72" s="60">
        <v>0</v>
      </c>
      <c r="AK72" s="60">
        <v>13.239999771118161</v>
      </c>
      <c r="AL72" s="60">
        <v>54.470001220703118</v>
      </c>
      <c r="AM72" s="60">
        <v>365.88999927043915</v>
      </c>
      <c r="AN72" s="60">
        <v>10.717923000000001</v>
      </c>
      <c r="AO72" s="60">
        <v>258.28604999999999</v>
      </c>
      <c r="AP72" s="60">
        <v>631.33850343142001</v>
      </c>
      <c r="AQ72" s="60">
        <v>231.85621</v>
      </c>
      <c r="AR72" s="60">
        <v>79</v>
      </c>
      <c r="AS72" s="60">
        <v>25.60000038146973</v>
      </c>
      <c r="AT72" s="54"/>
      <c r="AU72" s="61">
        <v>2035</v>
      </c>
      <c r="AV72" s="62">
        <v>866.75018227043915</v>
      </c>
      <c r="AW72" s="63">
        <v>500.86018300000001</v>
      </c>
      <c r="AX72" s="63">
        <v>365.88999927043915</v>
      </c>
      <c r="AY72" s="62">
        <v>803.64850480471102</v>
      </c>
      <c r="AZ72" s="63">
        <v>723.57850320253817</v>
      </c>
      <c r="BA72" s="63">
        <v>80.070001602172852</v>
      </c>
      <c r="BB72" s="62">
        <v>7692.7999954223633</v>
      </c>
      <c r="BC72" s="63">
        <v>0</v>
      </c>
      <c r="BD72" s="63">
        <v>747.59999847412109</v>
      </c>
      <c r="BE72" s="63">
        <v>1600</v>
      </c>
      <c r="BF72" s="63">
        <v>1496.4999923706055</v>
      </c>
      <c r="BG72" s="63">
        <v>100</v>
      </c>
      <c r="BH72" s="63">
        <v>1948.7000045776367</v>
      </c>
      <c r="BI72" s="63">
        <v>0</v>
      </c>
      <c r="BJ72" s="63">
        <v>0</v>
      </c>
      <c r="BK72" s="63">
        <v>1800</v>
      </c>
      <c r="BL72" s="62">
        <v>9363.1986824975138</v>
      </c>
      <c r="BN72" s="61">
        <v>2035</v>
      </c>
      <c r="BO72" s="62"/>
      <c r="BP72" s="1"/>
      <c r="BQ72" s="1"/>
      <c r="BR72" s="62"/>
      <c r="BS72" s="1"/>
      <c r="BT72" s="1"/>
      <c r="BU72" s="62"/>
      <c r="BV72" s="1"/>
      <c r="BW72" s="1"/>
      <c r="BX72" s="1"/>
      <c r="BY72" s="1"/>
      <c r="BZ72" s="1"/>
      <c r="CA72" s="1"/>
      <c r="CB72" s="1"/>
      <c r="CC72" s="1"/>
      <c r="CD72" s="1"/>
      <c r="CE72" s="62"/>
      <c r="CG72" s="115" t="s">
        <v>102</v>
      </c>
    </row>
    <row r="73" spans="1:85" hidden="1" outlineLevel="1">
      <c r="A73" s="52">
        <v>2036</v>
      </c>
      <c r="B73" s="53">
        <v>0</v>
      </c>
      <c r="C73" s="53">
        <v>0</v>
      </c>
      <c r="D73" s="53">
        <v>0</v>
      </c>
      <c r="E73" s="53">
        <v>237</v>
      </c>
      <c r="F73" s="53">
        <v>36.599998474121101</v>
      </c>
      <c r="G73" s="53">
        <v>474</v>
      </c>
      <c r="H73" s="53">
        <v>800</v>
      </c>
      <c r="I73" s="53">
        <v>200</v>
      </c>
      <c r="J73" s="53">
        <v>400</v>
      </c>
      <c r="K73" s="53">
        <v>0</v>
      </c>
      <c r="L73" s="53">
        <v>0</v>
      </c>
      <c r="M73" s="53">
        <v>300</v>
      </c>
      <c r="N73" s="53">
        <v>0</v>
      </c>
      <c r="O73" s="53">
        <v>0</v>
      </c>
      <c r="P73" s="53">
        <v>1395.849983215332</v>
      </c>
      <c r="Q73" s="53">
        <v>99.900001525878906</v>
      </c>
      <c r="R73" s="53">
        <v>0</v>
      </c>
      <c r="S73" s="53">
        <v>0</v>
      </c>
      <c r="T73" s="53">
        <v>0</v>
      </c>
      <c r="U73" s="53">
        <v>100</v>
      </c>
      <c r="V73" s="53">
        <v>0</v>
      </c>
      <c r="W73" s="53">
        <v>0</v>
      </c>
      <c r="X73" s="53">
        <v>1800</v>
      </c>
      <c r="Y73" s="53">
        <v>0</v>
      </c>
      <c r="Z73" s="53">
        <v>0</v>
      </c>
      <c r="AA73" s="53">
        <v>0</v>
      </c>
      <c r="AB73" s="53">
        <v>0</v>
      </c>
      <c r="AC73" s="53">
        <v>1050</v>
      </c>
      <c r="AD73" s="53">
        <v>149.40000152587891</v>
      </c>
      <c r="AE73" s="53">
        <v>749.09999847412109</v>
      </c>
      <c r="AF73" s="53">
        <v>0</v>
      </c>
      <c r="AG73" s="53">
        <v>0</v>
      </c>
      <c r="AH73" s="53">
        <v>0</v>
      </c>
      <c r="AI73" s="53">
        <v>0</v>
      </c>
      <c r="AJ73" s="53">
        <v>0</v>
      </c>
      <c r="AK73" s="53">
        <v>14.11999988555908</v>
      </c>
      <c r="AL73" s="53">
        <v>58.099998474121087</v>
      </c>
      <c r="AM73" s="53">
        <v>372.10000288486481</v>
      </c>
      <c r="AN73" s="53">
        <v>10.717923000000001</v>
      </c>
      <c r="AO73" s="53">
        <v>277.04538300000002</v>
      </c>
      <c r="AP73" s="53">
        <v>702.30776609086661</v>
      </c>
      <c r="AQ73" s="53">
        <v>242.38394099999999</v>
      </c>
      <c r="AR73" s="53">
        <v>79</v>
      </c>
      <c r="AS73" s="53">
        <v>25.60000038146973</v>
      </c>
      <c r="AT73" s="54"/>
      <c r="AU73" s="55">
        <v>2036</v>
      </c>
      <c r="AV73" s="56">
        <v>902.2472498848648</v>
      </c>
      <c r="AW73" s="57">
        <v>530.14724699999999</v>
      </c>
      <c r="AX73" s="57">
        <v>372.10000288486481</v>
      </c>
      <c r="AY73" s="56">
        <v>879.12776483201651</v>
      </c>
      <c r="AZ73" s="57">
        <v>795.42776597642569</v>
      </c>
      <c r="BA73" s="57">
        <v>83.69999885559082</v>
      </c>
      <c r="BB73" s="56">
        <v>7791.849983215332</v>
      </c>
      <c r="BC73" s="57">
        <v>0</v>
      </c>
      <c r="BD73" s="57">
        <v>747.59999847412109</v>
      </c>
      <c r="BE73" s="57">
        <v>1700</v>
      </c>
      <c r="BF73" s="57">
        <v>1495.7499847412109</v>
      </c>
      <c r="BG73" s="57">
        <v>100</v>
      </c>
      <c r="BH73" s="57">
        <v>1948.5</v>
      </c>
      <c r="BI73" s="57">
        <v>0</v>
      </c>
      <c r="BJ73" s="57">
        <v>0</v>
      </c>
      <c r="BK73" s="57">
        <v>1800</v>
      </c>
      <c r="BL73" s="56">
        <v>9573.2249979322132</v>
      </c>
      <c r="BN73" s="55">
        <v>2036</v>
      </c>
      <c r="BO73" s="56"/>
      <c r="BP73" s="58"/>
      <c r="BQ73" s="58"/>
      <c r="BR73" s="56"/>
      <c r="BS73" s="58"/>
      <c r="BT73" s="58"/>
      <c r="BU73" s="56"/>
      <c r="BV73" s="58"/>
      <c r="BW73" s="58"/>
      <c r="BX73" s="58"/>
      <c r="BY73" s="58"/>
      <c r="BZ73" s="58"/>
      <c r="CA73" s="58"/>
      <c r="CB73" s="58"/>
      <c r="CC73" s="58"/>
      <c r="CD73" s="58"/>
      <c r="CE73" s="56"/>
      <c r="CG73" s="115" t="s">
        <v>102</v>
      </c>
    </row>
    <row r="74" spans="1:85" hidden="1" outlineLevel="1">
      <c r="A74" s="59">
        <v>2037</v>
      </c>
      <c r="B74" s="60">
        <v>0</v>
      </c>
      <c r="C74" s="60">
        <v>0</v>
      </c>
      <c r="D74" s="60">
        <v>0</v>
      </c>
      <c r="E74" s="60">
        <v>237</v>
      </c>
      <c r="F74" s="60">
        <v>73.199996948242202</v>
      </c>
      <c r="G74" s="60">
        <v>474</v>
      </c>
      <c r="H74" s="60">
        <v>800</v>
      </c>
      <c r="I74" s="60">
        <v>300</v>
      </c>
      <c r="J74" s="60">
        <v>500</v>
      </c>
      <c r="K74" s="60">
        <v>0</v>
      </c>
      <c r="L74" s="60">
        <v>0</v>
      </c>
      <c r="M74" s="60">
        <v>300</v>
      </c>
      <c r="N74" s="60">
        <v>0</v>
      </c>
      <c r="O74" s="60">
        <v>0</v>
      </c>
      <c r="P74" s="60">
        <v>1495.150016784668</v>
      </c>
      <c r="Q74" s="60">
        <v>99.849998474121094</v>
      </c>
      <c r="R74" s="60">
        <v>0</v>
      </c>
      <c r="S74" s="60">
        <v>0</v>
      </c>
      <c r="T74" s="60">
        <v>0</v>
      </c>
      <c r="U74" s="60">
        <v>100</v>
      </c>
      <c r="V74" s="60">
        <v>0</v>
      </c>
      <c r="W74" s="60">
        <v>0</v>
      </c>
      <c r="X74" s="60">
        <v>1800</v>
      </c>
      <c r="Y74" s="60">
        <v>0</v>
      </c>
      <c r="Z74" s="60">
        <v>0</v>
      </c>
      <c r="AA74" s="60">
        <v>0</v>
      </c>
      <c r="AB74" s="60">
        <v>0</v>
      </c>
      <c r="AC74" s="60">
        <v>1050</v>
      </c>
      <c r="AD74" s="60">
        <v>149.34999847412109</v>
      </c>
      <c r="AE74" s="60">
        <v>748.94999694824219</v>
      </c>
      <c r="AF74" s="60">
        <v>0</v>
      </c>
      <c r="AG74" s="60">
        <v>0</v>
      </c>
      <c r="AH74" s="60">
        <v>0</v>
      </c>
      <c r="AI74" s="60">
        <v>0</v>
      </c>
      <c r="AJ74" s="60">
        <v>0</v>
      </c>
      <c r="AK74" s="60">
        <v>15.010000228881839</v>
      </c>
      <c r="AL74" s="60">
        <v>61.759998321533203</v>
      </c>
      <c r="AM74" s="60">
        <v>376.93000185489655</v>
      </c>
      <c r="AN74" s="60">
        <v>10.717923000000001</v>
      </c>
      <c r="AO74" s="60">
        <v>294.53497199999998</v>
      </c>
      <c r="AP74" s="60">
        <v>773.53780368399657</v>
      </c>
      <c r="AQ74" s="60">
        <v>256.62610000000001</v>
      </c>
      <c r="AR74" s="60">
        <v>79</v>
      </c>
      <c r="AS74" s="60">
        <v>25.60000038146973</v>
      </c>
      <c r="AT74" s="54"/>
      <c r="AU74" s="61">
        <v>2037</v>
      </c>
      <c r="AV74" s="62">
        <v>938.80899685489658</v>
      </c>
      <c r="AW74" s="63">
        <v>561.87899500000003</v>
      </c>
      <c r="AX74" s="63">
        <v>376.93000185489655</v>
      </c>
      <c r="AY74" s="62">
        <v>954.90780261588134</v>
      </c>
      <c r="AZ74" s="63">
        <v>867.54780391287841</v>
      </c>
      <c r="BA74" s="63">
        <v>87.35999870300293</v>
      </c>
      <c r="BB74" s="62">
        <v>8127.5000076293945</v>
      </c>
      <c r="BC74" s="63">
        <v>0</v>
      </c>
      <c r="BD74" s="63">
        <v>784.19999694824219</v>
      </c>
      <c r="BE74" s="63">
        <v>1900</v>
      </c>
      <c r="BF74" s="63">
        <v>1595.0000152587891</v>
      </c>
      <c r="BG74" s="63">
        <v>100</v>
      </c>
      <c r="BH74" s="63">
        <v>1948.2999954223633</v>
      </c>
      <c r="BI74" s="63">
        <v>0</v>
      </c>
      <c r="BJ74" s="63">
        <v>0</v>
      </c>
      <c r="BK74" s="63">
        <v>1800</v>
      </c>
      <c r="BL74" s="62">
        <v>10021.216807100172</v>
      </c>
      <c r="BN74" s="61">
        <v>2037</v>
      </c>
      <c r="BO74" s="62"/>
      <c r="BP74" s="1"/>
      <c r="BQ74" s="1"/>
      <c r="BR74" s="62"/>
      <c r="BS74" s="1"/>
      <c r="BT74" s="1"/>
      <c r="BU74" s="62"/>
      <c r="BV74" s="1"/>
      <c r="BW74" s="1"/>
      <c r="BX74" s="1"/>
      <c r="BY74" s="1"/>
      <c r="BZ74" s="1"/>
      <c r="CA74" s="1"/>
      <c r="CB74" s="1"/>
      <c r="CC74" s="1"/>
      <c r="CD74" s="1"/>
      <c r="CE74" s="62"/>
      <c r="CG74" s="115" t="s">
        <v>102</v>
      </c>
    </row>
    <row r="75" spans="1:85" hidden="1" outlineLevel="1">
      <c r="A75" s="52">
        <v>2038</v>
      </c>
      <c r="B75" s="53">
        <v>0</v>
      </c>
      <c r="C75" s="53">
        <v>0</v>
      </c>
      <c r="D75" s="53">
        <v>0</v>
      </c>
      <c r="E75" s="53">
        <v>237</v>
      </c>
      <c r="F75" s="53">
        <v>73.199996948242202</v>
      </c>
      <c r="G75" s="53">
        <v>474</v>
      </c>
      <c r="H75" s="53">
        <v>1000</v>
      </c>
      <c r="I75" s="53">
        <v>300</v>
      </c>
      <c r="J75" s="53">
        <v>700</v>
      </c>
      <c r="K75" s="53">
        <v>0</v>
      </c>
      <c r="L75" s="53">
        <v>0</v>
      </c>
      <c r="M75" s="53">
        <v>700</v>
      </c>
      <c r="N75" s="53">
        <v>0</v>
      </c>
      <c r="O75" s="53">
        <v>0</v>
      </c>
      <c r="P75" s="53">
        <v>1594.4000015258789</v>
      </c>
      <c r="Q75" s="53">
        <v>99.800003051757813</v>
      </c>
      <c r="R75" s="53">
        <v>0</v>
      </c>
      <c r="S75" s="53">
        <v>0</v>
      </c>
      <c r="T75" s="53">
        <v>0</v>
      </c>
      <c r="U75" s="53">
        <v>100</v>
      </c>
      <c r="V75" s="53">
        <v>0</v>
      </c>
      <c r="W75" s="53">
        <v>0</v>
      </c>
      <c r="X75" s="53">
        <v>1800</v>
      </c>
      <c r="Y75" s="53">
        <v>0</v>
      </c>
      <c r="Z75" s="53">
        <v>0</v>
      </c>
      <c r="AA75" s="53">
        <v>0</v>
      </c>
      <c r="AB75" s="53">
        <v>0</v>
      </c>
      <c r="AC75" s="53">
        <v>1050</v>
      </c>
      <c r="AD75" s="53">
        <v>149.30000305175781</v>
      </c>
      <c r="AE75" s="53">
        <v>748.80000305175781</v>
      </c>
      <c r="AF75" s="53">
        <v>0</v>
      </c>
      <c r="AG75" s="53">
        <v>0</v>
      </c>
      <c r="AH75" s="53">
        <v>0</v>
      </c>
      <c r="AI75" s="53">
        <v>0</v>
      </c>
      <c r="AJ75" s="53">
        <v>0</v>
      </c>
      <c r="AK75" s="53">
        <v>15.88000011444092</v>
      </c>
      <c r="AL75" s="53">
        <v>65.339996337890625</v>
      </c>
      <c r="AM75" s="53">
        <v>385.63000333309174</v>
      </c>
      <c r="AN75" s="53">
        <v>10.717923000000001</v>
      </c>
      <c r="AO75" s="53">
        <v>312.89791300000002</v>
      </c>
      <c r="AP75" s="53">
        <v>844.76784127712642</v>
      </c>
      <c r="AQ75" s="53">
        <v>270.08933500000001</v>
      </c>
      <c r="AR75" s="53">
        <v>79</v>
      </c>
      <c r="AS75" s="53">
        <v>25.60000038146973</v>
      </c>
      <c r="AT75" s="54"/>
      <c r="AU75" s="55">
        <v>2038</v>
      </c>
      <c r="AV75" s="56">
        <v>979.3351743330918</v>
      </c>
      <c r="AW75" s="57">
        <v>593.70517100000006</v>
      </c>
      <c r="AX75" s="57">
        <v>385.63000333309174</v>
      </c>
      <c r="AY75" s="56">
        <v>1030.5878381109278</v>
      </c>
      <c r="AZ75" s="57">
        <v>939.64784139156734</v>
      </c>
      <c r="BA75" s="57">
        <v>90.939996719360352</v>
      </c>
      <c r="BB75" s="56">
        <v>9026.5000076293945</v>
      </c>
      <c r="BC75" s="57">
        <v>0</v>
      </c>
      <c r="BD75" s="57">
        <v>784.19999694824219</v>
      </c>
      <c r="BE75" s="57">
        <v>2700</v>
      </c>
      <c r="BF75" s="57">
        <v>1694.2000045776367</v>
      </c>
      <c r="BG75" s="57">
        <v>100</v>
      </c>
      <c r="BH75" s="57">
        <v>1948.1000061035156</v>
      </c>
      <c r="BI75" s="57">
        <v>0</v>
      </c>
      <c r="BJ75" s="57">
        <v>0</v>
      </c>
      <c r="BK75" s="57">
        <v>1800</v>
      </c>
      <c r="BL75" s="56">
        <v>11036.423020073415</v>
      </c>
      <c r="BN75" s="55">
        <v>2038</v>
      </c>
      <c r="BO75" s="56"/>
      <c r="BP75" s="58"/>
      <c r="BQ75" s="58"/>
      <c r="BR75" s="56"/>
      <c r="BS75" s="58"/>
      <c r="BT75" s="58"/>
      <c r="BU75" s="56"/>
      <c r="BV75" s="58"/>
      <c r="BW75" s="58"/>
      <c r="BX75" s="58"/>
      <c r="BY75" s="58"/>
      <c r="BZ75" s="58"/>
      <c r="CA75" s="58"/>
      <c r="CB75" s="58"/>
      <c r="CC75" s="58"/>
      <c r="CD75" s="58"/>
      <c r="CE75" s="56"/>
      <c r="CG75" s="115" t="s">
        <v>102</v>
      </c>
    </row>
    <row r="76" spans="1:85" hidden="1" outlineLevel="1">
      <c r="A76" s="59">
        <v>2039</v>
      </c>
      <c r="B76" s="60">
        <v>0</v>
      </c>
      <c r="C76" s="60">
        <v>0</v>
      </c>
      <c r="D76" s="60">
        <v>0</v>
      </c>
      <c r="E76" s="60">
        <v>237</v>
      </c>
      <c r="F76" s="60">
        <v>109.7999954223633</v>
      </c>
      <c r="G76" s="60">
        <v>474</v>
      </c>
      <c r="H76" s="60">
        <v>1000</v>
      </c>
      <c r="I76" s="60">
        <v>400</v>
      </c>
      <c r="J76" s="60">
        <v>700</v>
      </c>
      <c r="K76" s="60">
        <v>0</v>
      </c>
      <c r="L76" s="60">
        <v>0</v>
      </c>
      <c r="M76" s="60">
        <v>700</v>
      </c>
      <c r="N76" s="60">
        <v>0</v>
      </c>
      <c r="O76" s="60">
        <v>0</v>
      </c>
      <c r="P76" s="60">
        <v>1593.5999984741211</v>
      </c>
      <c r="Q76" s="60">
        <v>99.75</v>
      </c>
      <c r="R76" s="60">
        <v>0</v>
      </c>
      <c r="S76" s="60">
        <v>0</v>
      </c>
      <c r="T76" s="60">
        <v>0</v>
      </c>
      <c r="U76" s="60">
        <v>100</v>
      </c>
      <c r="V76" s="60">
        <v>0</v>
      </c>
      <c r="W76" s="60">
        <v>0</v>
      </c>
      <c r="X76" s="60">
        <v>1800</v>
      </c>
      <c r="Y76" s="60">
        <v>0</v>
      </c>
      <c r="Z76" s="60">
        <v>0</v>
      </c>
      <c r="AA76" s="60">
        <v>0</v>
      </c>
      <c r="AB76" s="60">
        <v>0</v>
      </c>
      <c r="AC76" s="60">
        <v>1050</v>
      </c>
      <c r="AD76" s="60">
        <v>149.25</v>
      </c>
      <c r="AE76" s="60">
        <v>748.64999389648438</v>
      </c>
      <c r="AF76" s="60">
        <v>0</v>
      </c>
      <c r="AG76" s="60">
        <v>0</v>
      </c>
      <c r="AH76" s="60">
        <v>0</v>
      </c>
      <c r="AI76" s="60">
        <v>0</v>
      </c>
      <c r="AJ76" s="60">
        <v>0</v>
      </c>
      <c r="AK76" s="60">
        <v>16.760000228881839</v>
      </c>
      <c r="AL76" s="60">
        <v>68.959999084472656</v>
      </c>
      <c r="AM76" s="60">
        <v>387.97000014781952</v>
      </c>
      <c r="AN76" s="60">
        <v>10.717923000000001</v>
      </c>
      <c r="AO76" s="60">
        <v>331.41053299999999</v>
      </c>
      <c r="AP76" s="60">
        <v>917.56433527798572</v>
      </c>
      <c r="AQ76" s="60">
        <v>283.89166899999998</v>
      </c>
      <c r="AR76" s="60">
        <v>79</v>
      </c>
      <c r="AS76" s="60">
        <v>25.60000038146973</v>
      </c>
      <c r="AT76" s="54"/>
      <c r="AU76" s="61">
        <v>2039</v>
      </c>
      <c r="AV76" s="62">
        <v>1013.9901251478195</v>
      </c>
      <c r="AW76" s="63">
        <v>626.02012500000001</v>
      </c>
      <c r="AX76" s="63">
        <v>387.97000014781952</v>
      </c>
      <c r="AY76" s="62">
        <v>1107.8843349728099</v>
      </c>
      <c r="AZ76" s="63">
        <v>1013.3243355068676</v>
      </c>
      <c r="BA76" s="63">
        <v>94.559999465942383</v>
      </c>
      <c r="BB76" s="62">
        <v>9162.0499877929688</v>
      </c>
      <c r="BC76" s="63">
        <v>0</v>
      </c>
      <c r="BD76" s="63">
        <v>820.79999542236328</v>
      </c>
      <c r="BE76" s="63">
        <v>2800</v>
      </c>
      <c r="BF76" s="63">
        <v>1693.3499984741211</v>
      </c>
      <c r="BG76" s="63">
        <v>100</v>
      </c>
      <c r="BH76" s="63">
        <v>1947.8999938964844</v>
      </c>
      <c r="BI76" s="63">
        <v>0</v>
      </c>
      <c r="BJ76" s="63">
        <v>0</v>
      </c>
      <c r="BK76" s="63">
        <v>1800</v>
      </c>
      <c r="BL76" s="62">
        <v>11283.924447913598</v>
      </c>
      <c r="BN76" s="61">
        <v>2039</v>
      </c>
      <c r="BO76" s="62"/>
      <c r="BP76" s="1"/>
      <c r="BQ76" s="1"/>
      <c r="BR76" s="62"/>
      <c r="BS76" s="1"/>
      <c r="BT76" s="1"/>
      <c r="BU76" s="62"/>
      <c r="BV76" s="1"/>
      <c r="BW76" s="1"/>
      <c r="BX76" s="1"/>
      <c r="BY76" s="1"/>
      <c r="BZ76" s="1"/>
      <c r="CA76" s="1"/>
      <c r="CB76" s="1"/>
      <c r="CC76" s="1"/>
      <c r="CD76" s="1"/>
      <c r="CE76" s="62"/>
      <c r="CG76" s="115" t="s">
        <v>102</v>
      </c>
    </row>
    <row r="77" spans="1:85" hidden="1" outlineLevel="1">
      <c r="A77" s="52">
        <v>2040</v>
      </c>
      <c r="B77" s="53">
        <v>0</v>
      </c>
      <c r="C77" s="53">
        <v>0</v>
      </c>
      <c r="D77" s="53">
        <v>0</v>
      </c>
      <c r="E77" s="53">
        <v>237</v>
      </c>
      <c r="F77" s="53">
        <v>384.29998397827154</v>
      </c>
      <c r="G77" s="53">
        <v>474</v>
      </c>
      <c r="H77" s="53">
        <v>1000</v>
      </c>
      <c r="I77" s="53">
        <v>400</v>
      </c>
      <c r="J77" s="53">
        <v>700</v>
      </c>
      <c r="K77" s="53">
        <v>0</v>
      </c>
      <c r="L77" s="53">
        <v>0</v>
      </c>
      <c r="M77" s="53">
        <v>700</v>
      </c>
      <c r="N77" s="53">
        <v>0</v>
      </c>
      <c r="O77" s="53">
        <v>0</v>
      </c>
      <c r="P77" s="53">
        <v>1792.7999954223633</v>
      </c>
      <c r="Q77" s="53">
        <v>99.699996948242188</v>
      </c>
      <c r="R77" s="53">
        <v>0</v>
      </c>
      <c r="S77" s="53">
        <v>0</v>
      </c>
      <c r="T77" s="53">
        <v>0</v>
      </c>
      <c r="U77" s="53">
        <v>100</v>
      </c>
      <c r="V77" s="53">
        <v>0</v>
      </c>
      <c r="W77" s="53">
        <v>0</v>
      </c>
      <c r="X77" s="53">
        <v>1800</v>
      </c>
      <c r="Y77" s="53">
        <v>0</v>
      </c>
      <c r="Z77" s="53">
        <v>0</v>
      </c>
      <c r="AA77" s="53">
        <v>0</v>
      </c>
      <c r="AB77" s="53">
        <v>0</v>
      </c>
      <c r="AC77" s="53">
        <v>1050</v>
      </c>
      <c r="AD77" s="53">
        <v>149.19999694824219</v>
      </c>
      <c r="AE77" s="53">
        <v>748.50000762939453</v>
      </c>
      <c r="AF77" s="53">
        <v>0</v>
      </c>
      <c r="AG77" s="53">
        <v>0</v>
      </c>
      <c r="AH77" s="53">
        <v>0</v>
      </c>
      <c r="AI77" s="53">
        <v>0</v>
      </c>
      <c r="AJ77" s="53">
        <v>0</v>
      </c>
      <c r="AK77" s="53">
        <v>17.64999961853027</v>
      </c>
      <c r="AL77" s="53">
        <v>72.610000610351563</v>
      </c>
      <c r="AM77" s="53">
        <v>393.83999931812286</v>
      </c>
      <c r="AN77" s="53">
        <v>10.717923000000001</v>
      </c>
      <c r="AO77" s="53">
        <v>350.07590800000003</v>
      </c>
      <c r="AP77" s="53">
        <v>990.36082927884513</v>
      </c>
      <c r="AQ77" s="53">
        <v>296.558898</v>
      </c>
      <c r="AR77" s="53">
        <v>79</v>
      </c>
      <c r="AS77" s="53">
        <v>25.60000038146973</v>
      </c>
      <c r="AT77" s="54"/>
      <c r="AU77" s="55">
        <v>2040</v>
      </c>
      <c r="AV77" s="56">
        <v>1051.1927283181228</v>
      </c>
      <c r="AW77" s="57">
        <v>657.35272899999995</v>
      </c>
      <c r="AX77" s="57">
        <v>393.83999931812286</v>
      </c>
      <c r="AY77" s="56">
        <v>1185.2208298891967</v>
      </c>
      <c r="AZ77" s="57">
        <v>1087.0108288973754</v>
      </c>
      <c r="BA77" s="57">
        <v>98.210000991821289</v>
      </c>
      <c r="BB77" s="56">
        <v>9635.4999809265137</v>
      </c>
      <c r="BC77" s="57">
        <v>0</v>
      </c>
      <c r="BD77" s="57">
        <v>1095.2999839782715</v>
      </c>
      <c r="BE77" s="57">
        <v>2800</v>
      </c>
      <c r="BF77" s="57">
        <v>1892.4999923706055</v>
      </c>
      <c r="BG77" s="57">
        <v>100</v>
      </c>
      <c r="BH77" s="57">
        <v>1947.7000045776367</v>
      </c>
      <c r="BI77" s="57">
        <v>0</v>
      </c>
      <c r="BJ77" s="57">
        <v>0</v>
      </c>
      <c r="BK77" s="57">
        <v>1800</v>
      </c>
      <c r="BL77" s="56">
        <v>11871.913539133833</v>
      </c>
      <c r="BN77" s="55">
        <v>2040</v>
      </c>
      <c r="BO77" s="56"/>
      <c r="BP77" s="58"/>
      <c r="BQ77" s="58"/>
      <c r="BR77" s="56"/>
      <c r="BS77" s="58"/>
      <c r="BT77" s="58"/>
      <c r="BU77" s="56"/>
      <c r="BV77" s="58"/>
      <c r="BW77" s="58"/>
      <c r="BX77" s="58"/>
      <c r="BY77" s="58"/>
      <c r="BZ77" s="58"/>
      <c r="CA77" s="58"/>
      <c r="CB77" s="58"/>
      <c r="CC77" s="58"/>
      <c r="CD77" s="58"/>
      <c r="CE77" s="56"/>
      <c r="CG77" s="115" t="s">
        <v>102</v>
      </c>
    </row>
    <row r="78" spans="1:85" hidden="1" outlineLevel="1">
      <c r="A78" s="59">
        <v>2041</v>
      </c>
      <c r="B78" s="60">
        <v>0</v>
      </c>
      <c r="C78" s="60">
        <v>0</v>
      </c>
      <c r="D78" s="60">
        <v>0</v>
      </c>
      <c r="E78" s="60">
        <v>237</v>
      </c>
      <c r="F78" s="60">
        <v>439.19998168945318</v>
      </c>
      <c r="G78" s="60">
        <v>474</v>
      </c>
      <c r="H78" s="60">
        <v>1100</v>
      </c>
      <c r="I78" s="60">
        <v>400</v>
      </c>
      <c r="J78" s="60">
        <v>700</v>
      </c>
      <c r="K78" s="60">
        <v>0</v>
      </c>
      <c r="L78" s="60">
        <v>0</v>
      </c>
      <c r="M78" s="60">
        <v>700</v>
      </c>
      <c r="N78" s="60">
        <v>0</v>
      </c>
      <c r="O78" s="60">
        <v>0</v>
      </c>
      <c r="P78" s="60">
        <v>1791.8999786376953</v>
      </c>
      <c r="Q78" s="60">
        <v>99.650001525878906</v>
      </c>
      <c r="R78" s="60">
        <v>0</v>
      </c>
      <c r="S78" s="60">
        <v>0</v>
      </c>
      <c r="T78" s="60">
        <v>0</v>
      </c>
      <c r="U78" s="60">
        <v>100</v>
      </c>
      <c r="V78" s="60">
        <v>0</v>
      </c>
      <c r="W78" s="60">
        <v>0</v>
      </c>
      <c r="X78" s="60">
        <v>1900</v>
      </c>
      <c r="Y78" s="60">
        <v>0</v>
      </c>
      <c r="Z78" s="60">
        <v>0</v>
      </c>
      <c r="AA78" s="60">
        <v>0</v>
      </c>
      <c r="AB78" s="60">
        <v>0</v>
      </c>
      <c r="AC78" s="60">
        <v>1050</v>
      </c>
      <c r="AD78" s="60">
        <v>149.15000152587891</v>
      </c>
      <c r="AE78" s="60">
        <v>748.34999847412109</v>
      </c>
      <c r="AF78" s="60">
        <v>0</v>
      </c>
      <c r="AG78" s="60">
        <v>0</v>
      </c>
      <c r="AH78" s="60">
        <v>0</v>
      </c>
      <c r="AI78" s="60">
        <v>0</v>
      </c>
      <c r="AJ78" s="60">
        <v>0</v>
      </c>
      <c r="AK78" s="60">
        <v>18.54999923706055</v>
      </c>
      <c r="AL78" s="60">
        <v>76.30999755859375</v>
      </c>
      <c r="AM78" s="60">
        <v>394.51999628543854</v>
      </c>
      <c r="AN78" s="60">
        <v>10.717923000000001</v>
      </c>
      <c r="AO78" s="60">
        <v>366.544757</v>
      </c>
      <c r="AP78" s="60">
        <v>1066.338277034426</v>
      </c>
      <c r="AQ78" s="60">
        <v>306.24352599999997</v>
      </c>
      <c r="AR78" s="60">
        <v>79</v>
      </c>
      <c r="AS78" s="60">
        <v>25.60000038146973</v>
      </c>
      <c r="AT78" s="54"/>
      <c r="AU78" s="61">
        <v>2041</v>
      </c>
      <c r="AV78" s="62">
        <v>1078.0262022854386</v>
      </c>
      <c r="AW78" s="63">
        <v>683.50620600000002</v>
      </c>
      <c r="AX78" s="63">
        <v>394.51999628543854</v>
      </c>
      <c r="AY78" s="62">
        <v>1265.7982742115501</v>
      </c>
      <c r="AZ78" s="63">
        <v>1163.8882762714866</v>
      </c>
      <c r="BA78" s="63">
        <v>101.90999794006348</v>
      </c>
      <c r="BB78" s="62">
        <v>9889.2499618530273</v>
      </c>
      <c r="BC78" s="63">
        <v>0</v>
      </c>
      <c r="BD78" s="63">
        <v>1150.1999816894531</v>
      </c>
      <c r="BE78" s="63">
        <v>2900</v>
      </c>
      <c r="BF78" s="63">
        <v>1891.5499801635742</v>
      </c>
      <c r="BG78" s="63">
        <v>100</v>
      </c>
      <c r="BH78" s="63">
        <v>1947.5</v>
      </c>
      <c r="BI78" s="63">
        <v>0</v>
      </c>
      <c r="BJ78" s="63">
        <v>0</v>
      </c>
      <c r="BK78" s="63">
        <v>1900</v>
      </c>
      <c r="BL78" s="62">
        <v>12233.074438350017</v>
      </c>
      <c r="BN78" s="61">
        <v>2041</v>
      </c>
      <c r="BO78" s="62"/>
      <c r="BP78" s="1"/>
      <c r="BQ78" s="1"/>
      <c r="BR78" s="62"/>
      <c r="BS78" s="1"/>
      <c r="BT78" s="1"/>
      <c r="BU78" s="62"/>
      <c r="BV78" s="1"/>
      <c r="BW78" s="1"/>
      <c r="BX78" s="1"/>
      <c r="BY78" s="1"/>
      <c r="BZ78" s="1"/>
      <c r="CA78" s="1"/>
      <c r="CB78" s="1"/>
      <c r="CC78" s="1"/>
      <c r="CD78" s="1"/>
      <c r="CE78" s="62"/>
      <c r="CG78" s="115" t="s">
        <v>102</v>
      </c>
    </row>
    <row r="79" spans="1:85" hidden="1" outlineLevel="1">
      <c r="A79" s="52">
        <v>2042</v>
      </c>
      <c r="B79" s="53">
        <v>0</v>
      </c>
      <c r="C79" s="53">
        <v>0</v>
      </c>
      <c r="D79" s="53">
        <v>0</v>
      </c>
      <c r="E79" s="53">
        <v>237</v>
      </c>
      <c r="F79" s="53">
        <v>585.59997558593761</v>
      </c>
      <c r="G79" s="53">
        <v>474</v>
      </c>
      <c r="H79" s="53">
        <v>1100</v>
      </c>
      <c r="I79" s="53">
        <v>600</v>
      </c>
      <c r="J79" s="53">
        <v>700</v>
      </c>
      <c r="K79" s="53">
        <v>0</v>
      </c>
      <c r="L79" s="53">
        <v>0</v>
      </c>
      <c r="M79" s="53">
        <v>700</v>
      </c>
      <c r="N79" s="53">
        <v>0</v>
      </c>
      <c r="O79" s="53">
        <v>0</v>
      </c>
      <c r="P79" s="53">
        <v>1791.0000228881836</v>
      </c>
      <c r="Q79" s="53">
        <v>99.599998474121094</v>
      </c>
      <c r="R79" s="53">
        <v>0</v>
      </c>
      <c r="S79" s="53">
        <v>0</v>
      </c>
      <c r="T79" s="53">
        <v>0</v>
      </c>
      <c r="U79" s="53">
        <v>100</v>
      </c>
      <c r="V79" s="53">
        <v>0</v>
      </c>
      <c r="W79" s="53">
        <v>0</v>
      </c>
      <c r="X79" s="53">
        <v>1900</v>
      </c>
      <c r="Y79" s="53">
        <v>0</v>
      </c>
      <c r="Z79" s="53">
        <v>0</v>
      </c>
      <c r="AA79" s="53">
        <v>0</v>
      </c>
      <c r="AB79" s="53">
        <v>0</v>
      </c>
      <c r="AC79" s="53">
        <v>1050</v>
      </c>
      <c r="AD79" s="53">
        <v>149.09999847412109</v>
      </c>
      <c r="AE79" s="53">
        <v>748.19999694824219</v>
      </c>
      <c r="AF79" s="53">
        <v>0</v>
      </c>
      <c r="AG79" s="53">
        <v>0</v>
      </c>
      <c r="AH79" s="53">
        <v>0</v>
      </c>
      <c r="AI79" s="53">
        <v>0</v>
      </c>
      <c r="AJ79" s="53">
        <v>0</v>
      </c>
      <c r="AK79" s="53">
        <v>19.440000534057621</v>
      </c>
      <c r="AL79" s="53">
        <v>79.980003356933594</v>
      </c>
      <c r="AM79" s="53">
        <v>395.1500004529953</v>
      </c>
      <c r="AN79" s="53">
        <v>10.717923000000001</v>
      </c>
      <c r="AO79" s="53">
        <v>381.38044400000001</v>
      </c>
      <c r="AP79" s="53">
        <v>1142.315724790006</v>
      </c>
      <c r="AQ79" s="53">
        <v>325.10719200000005</v>
      </c>
      <c r="AR79" s="53">
        <v>79</v>
      </c>
      <c r="AS79" s="53">
        <v>25.60000038146973</v>
      </c>
      <c r="AT79" s="54"/>
      <c r="AU79" s="55">
        <v>2042</v>
      </c>
      <c r="AV79" s="56">
        <v>1112.3555594529953</v>
      </c>
      <c r="AW79" s="57">
        <v>717.20555899999999</v>
      </c>
      <c r="AX79" s="57">
        <v>395.1500004529953</v>
      </c>
      <c r="AY79" s="56">
        <v>1346.335729062467</v>
      </c>
      <c r="AZ79" s="57">
        <v>1240.7557253240636</v>
      </c>
      <c r="BA79" s="57">
        <v>105.58000373840332</v>
      </c>
      <c r="BB79" s="56">
        <v>10234.499992370605</v>
      </c>
      <c r="BC79" s="57">
        <v>0</v>
      </c>
      <c r="BD79" s="57">
        <v>1296.5999755859375</v>
      </c>
      <c r="BE79" s="57">
        <v>3100</v>
      </c>
      <c r="BF79" s="57">
        <v>1890.6000213623047</v>
      </c>
      <c r="BG79" s="57">
        <v>100</v>
      </c>
      <c r="BH79" s="57">
        <v>1947.2999954223633</v>
      </c>
      <c r="BI79" s="57">
        <v>0</v>
      </c>
      <c r="BJ79" s="57">
        <v>0</v>
      </c>
      <c r="BK79" s="57">
        <v>1900</v>
      </c>
      <c r="BL79" s="56">
        <v>12693.191280886069</v>
      </c>
      <c r="BN79" s="55">
        <v>2042</v>
      </c>
      <c r="BO79" s="56"/>
      <c r="BP79" s="58"/>
      <c r="BQ79" s="58"/>
      <c r="BR79" s="56"/>
      <c r="BS79" s="58"/>
      <c r="BT79" s="58"/>
      <c r="BU79" s="56"/>
      <c r="BV79" s="58"/>
      <c r="BW79" s="58"/>
      <c r="BX79" s="58"/>
      <c r="BY79" s="58"/>
      <c r="BZ79" s="58"/>
      <c r="CA79" s="58"/>
      <c r="CB79" s="58"/>
      <c r="CC79" s="58"/>
      <c r="CD79" s="58"/>
      <c r="CE79" s="56"/>
      <c r="CG79" s="115" t="s">
        <v>102</v>
      </c>
    </row>
    <row r="80" spans="1:85" hidden="1" outlineLevel="1">
      <c r="A80" s="59">
        <v>2043</v>
      </c>
      <c r="B80" s="60">
        <v>0</v>
      </c>
      <c r="C80" s="60">
        <v>0</v>
      </c>
      <c r="D80" s="60">
        <v>0</v>
      </c>
      <c r="E80" s="60">
        <v>237</v>
      </c>
      <c r="F80" s="60">
        <v>603.89997482299816</v>
      </c>
      <c r="G80" s="60">
        <v>474</v>
      </c>
      <c r="H80" s="60">
        <v>1100</v>
      </c>
      <c r="I80" s="60">
        <v>600</v>
      </c>
      <c r="J80" s="60">
        <v>1050</v>
      </c>
      <c r="K80" s="60">
        <v>0</v>
      </c>
      <c r="L80" s="60">
        <v>0</v>
      </c>
      <c r="M80" s="60">
        <v>700</v>
      </c>
      <c r="N80" s="60">
        <v>0</v>
      </c>
      <c r="O80" s="60">
        <v>0</v>
      </c>
      <c r="P80" s="60">
        <v>1790.0999984741211</v>
      </c>
      <c r="Q80" s="60">
        <v>99.550003051757813</v>
      </c>
      <c r="R80" s="60">
        <v>0</v>
      </c>
      <c r="S80" s="60">
        <v>0</v>
      </c>
      <c r="T80" s="60">
        <v>0</v>
      </c>
      <c r="U80" s="60">
        <v>100</v>
      </c>
      <c r="V80" s="60">
        <v>0</v>
      </c>
      <c r="W80" s="60">
        <v>0</v>
      </c>
      <c r="X80" s="60">
        <v>1900</v>
      </c>
      <c r="Y80" s="60">
        <v>0</v>
      </c>
      <c r="Z80" s="60">
        <v>0</v>
      </c>
      <c r="AA80" s="60">
        <v>0</v>
      </c>
      <c r="AB80" s="60">
        <v>0</v>
      </c>
      <c r="AC80" s="60">
        <v>1050</v>
      </c>
      <c r="AD80" s="60">
        <v>149.05000305175781</v>
      </c>
      <c r="AE80" s="60">
        <v>748.05000305175781</v>
      </c>
      <c r="AF80" s="60">
        <v>0</v>
      </c>
      <c r="AG80" s="60">
        <v>0</v>
      </c>
      <c r="AH80" s="60">
        <v>0</v>
      </c>
      <c r="AI80" s="60">
        <v>0</v>
      </c>
      <c r="AJ80" s="60">
        <v>0</v>
      </c>
      <c r="AK80" s="60">
        <v>20.340000152587891</v>
      </c>
      <c r="AL80" s="60">
        <v>83.680000305175781</v>
      </c>
      <c r="AM80" s="60">
        <v>396.12999498844147</v>
      </c>
      <c r="AN80" s="60">
        <v>10.717923000000001</v>
      </c>
      <c r="AO80" s="60">
        <v>401.17813699999999</v>
      </c>
      <c r="AP80" s="60">
        <v>1224.0605660882529</v>
      </c>
      <c r="AQ80" s="60">
        <v>343.10828400000003</v>
      </c>
      <c r="AR80" s="60">
        <v>79</v>
      </c>
      <c r="AS80" s="60">
        <v>25.60000038146973</v>
      </c>
      <c r="AT80" s="54"/>
      <c r="AU80" s="61">
        <v>2043</v>
      </c>
      <c r="AV80" s="62">
        <v>1151.1343389884414</v>
      </c>
      <c r="AW80" s="63">
        <v>755.00434399999995</v>
      </c>
      <c r="AX80" s="63">
        <v>396.12999498844147</v>
      </c>
      <c r="AY80" s="62">
        <v>1432.6805669274863</v>
      </c>
      <c r="AZ80" s="63">
        <v>1323.4005662408408</v>
      </c>
      <c r="BA80" s="63">
        <v>109.28000068664551</v>
      </c>
      <c r="BB80" s="62">
        <v>10601.649982452393</v>
      </c>
      <c r="BC80" s="63">
        <v>0</v>
      </c>
      <c r="BD80" s="63">
        <v>1314.899974822998</v>
      </c>
      <c r="BE80" s="63">
        <v>3450</v>
      </c>
      <c r="BF80" s="63">
        <v>1889.6500015258789</v>
      </c>
      <c r="BG80" s="63">
        <v>100</v>
      </c>
      <c r="BH80" s="63">
        <v>1947.1000061035156</v>
      </c>
      <c r="BI80" s="63">
        <v>0</v>
      </c>
      <c r="BJ80" s="63">
        <v>0</v>
      </c>
      <c r="BK80" s="63">
        <v>1900</v>
      </c>
      <c r="BL80" s="62">
        <v>13185.46488836832</v>
      </c>
      <c r="BN80" s="61">
        <v>2043</v>
      </c>
      <c r="BO80" s="62"/>
      <c r="BP80" s="1"/>
      <c r="BQ80" s="1"/>
      <c r="BR80" s="62"/>
      <c r="BS80" s="1"/>
      <c r="BT80" s="1"/>
      <c r="BU80" s="62"/>
      <c r="BV80" s="1"/>
      <c r="BW80" s="1"/>
      <c r="BX80" s="1"/>
      <c r="BY80" s="1"/>
      <c r="BZ80" s="1"/>
      <c r="CA80" s="1"/>
      <c r="CB80" s="1"/>
      <c r="CC80" s="1"/>
      <c r="CD80" s="1"/>
      <c r="CE80" s="62"/>
      <c r="CG80" s="115" t="s">
        <v>102</v>
      </c>
    </row>
    <row r="81" spans="1:85" hidden="1" outlineLevel="1">
      <c r="A81" s="52">
        <v>2044</v>
      </c>
      <c r="B81" s="53">
        <v>0</v>
      </c>
      <c r="C81" s="53">
        <v>0</v>
      </c>
      <c r="D81" s="53">
        <v>0</v>
      </c>
      <c r="E81" s="53">
        <v>237</v>
      </c>
      <c r="F81" s="53">
        <v>622.19997406005871</v>
      </c>
      <c r="G81" s="53">
        <v>474</v>
      </c>
      <c r="H81" s="53">
        <v>1100</v>
      </c>
      <c r="I81" s="53">
        <v>600</v>
      </c>
      <c r="J81" s="53">
        <v>1050</v>
      </c>
      <c r="K81" s="53">
        <v>0</v>
      </c>
      <c r="L81" s="53">
        <v>0</v>
      </c>
      <c r="M81" s="53">
        <v>700</v>
      </c>
      <c r="N81" s="53">
        <v>0</v>
      </c>
      <c r="O81" s="53">
        <v>0</v>
      </c>
      <c r="P81" s="53">
        <v>1889.2000045776367</v>
      </c>
      <c r="Q81" s="53">
        <v>199.5</v>
      </c>
      <c r="R81" s="53">
        <v>0</v>
      </c>
      <c r="S81" s="53">
        <v>0</v>
      </c>
      <c r="T81" s="53">
        <v>0</v>
      </c>
      <c r="U81" s="53">
        <v>100</v>
      </c>
      <c r="V81" s="53">
        <v>0</v>
      </c>
      <c r="W81" s="53">
        <v>0</v>
      </c>
      <c r="X81" s="53">
        <v>1900</v>
      </c>
      <c r="Y81" s="53">
        <v>0</v>
      </c>
      <c r="Z81" s="53">
        <v>0</v>
      </c>
      <c r="AA81" s="53">
        <v>0</v>
      </c>
      <c r="AB81" s="53">
        <v>0</v>
      </c>
      <c r="AC81" s="53">
        <v>1050</v>
      </c>
      <c r="AD81" s="53">
        <v>149</v>
      </c>
      <c r="AE81" s="53">
        <v>747.89999389648438</v>
      </c>
      <c r="AF81" s="53">
        <v>0</v>
      </c>
      <c r="AG81" s="53">
        <v>0</v>
      </c>
      <c r="AH81" s="53">
        <v>0</v>
      </c>
      <c r="AI81" s="53">
        <v>0</v>
      </c>
      <c r="AJ81" s="53">
        <v>0</v>
      </c>
      <c r="AK81" s="53">
        <v>21.280000686645511</v>
      </c>
      <c r="AL81" s="53">
        <v>87.550003051757813</v>
      </c>
      <c r="AM81" s="53">
        <v>397.06000220775604</v>
      </c>
      <c r="AN81" s="53">
        <v>10.717923000000001</v>
      </c>
      <c r="AO81" s="53">
        <v>419.93942299999998</v>
      </c>
      <c r="AP81" s="53">
        <v>1305.8054073864989</v>
      </c>
      <c r="AQ81" s="53">
        <v>358.72374899999994</v>
      </c>
      <c r="AR81" s="53">
        <v>79</v>
      </c>
      <c r="AS81" s="53">
        <v>25.60000038146973</v>
      </c>
      <c r="AT81" s="54"/>
      <c r="AU81" s="55">
        <v>2044</v>
      </c>
      <c r="AV81" s="56">
        <v>1186.441097207756</v>
      </c>
      <c r="AW81" s="57">
        <v>789.38109499999996</v>
      </c>
      <c r="AX81" s="57">
        <v>397.06000220775604</v>
      </c>
      <c r="AY81" s="56">
        <v>1519.235411506372</v>
      </c>
      <c r="AZ81" s="57">
        <v>1406.0854080731444</v>
      </c>
      <c r="BA81" s="57">
        <v>113.15000343322754</v>
      </c>
      <c r="BB81" s="56">
        <v>10818.79997253418</v>
      </c>
      <c r="BC81" s="57">
        <v>0</v>
      </c>
      <c r="BD81" s="57">
        <v>1333.1999740600586</v>
      </c>
      <c r="BE81" s="57">
        <v>3450</v>
      </c>
      <c r="BF81" s="57">
        <v>2088.7000045776367</v>
      </c>
      <c r="BG81" s="57">
        <v>100</v>
      </c>
      <c r="BH81" s="57">
        <v>1946.8999938964844</v>
      </c>
      <c r="BI81" s="57">
        <v>0</v>
      </c>
      <c r="BJ81" s="57">
        <v>0</v>
      </c>
      <c r="BK81" s="57">
        <v>1900</v>
      </c>
      <c r="BL81" s="56">
        <v>13524.476481248308</v>
      </c>
      <c r="BN81" s="55">
        <v>2044</v>
      </c>
      <c r="BO81" s="56"/>
      <c r="BP81" s="58"/>
      <c r="BQ81" s="58"/>
      <c r="BR81" s="56"/>
      <c r="BS81" s="58"/>
      <c r="BT81" s="58"/>
      <c r="BU81" s="56"/>
      <c r="BV81" s="58"/>
      <c r="BW81" s="58"/>
      <c r="BX81" s="58"/>
      <c r="BY81" s="58"/>
      <c r="BZ81" s="58"/>
      <c r="CA81" s="58"/>
      <c r="CB81" s="58"/>
      <c r="CC81" s="58"/>
      <c r="CD81" s="58"/>
      <c r="CE81" s="56"/>
      <c r="CG81" s="115" t="s">
        <v>102</v>
      </c>
    </row>
    <row r="82" spans="1:85" hidden="1" outlineLevel="1">
      <c r="A82" s="59">
        <v>2045</v>
      </c>
      <c r="B82" s="60">
        <v>0</v>
      </c>
      <c r="C82" s="60">
        <v>0</v>
      </c>
      <c r="D82" s="60">
        <v>0</v>
      </c>
      <c r="E82" s="60">
        <v>237</v>
      </c>
      <c r="F82" s="60">
        <v>933.299961090088</v>
      </c>
      <c r="G82" s="60">
        <v>474</v>
      </c>
      <c r="H82" s="60">
        <v>1100</v>
      </c>
      <c r="I82" s="60">
        <v>600</v>
      </c>
      <c r="J82" s="60">
        <v>1050</v>
      </c>
      <c r="K82" s="60">
        <v>0</v>
      </c>
      <c r="L82" s="60">
        <v>0</v>
      </c>
      <c r="M82" s="60">
        <v>700</v>
      </c>
      <c r="N82" s="60">
        <v>100</v>
      </c>
      <c r="O82" s="60">
        <v>0</v>
      </c>
      <c r="P82" s="60">
        <v>1888.2699966430664</v>
      </c>
      <c r="Q82" s="60">
        <v>199.39999389648438</v>
      </c>
      <c r="R82" s="60">
        <v>0</v>
      </c>
      <c r="S82" s="60">
        <v>0</v>
      </c>
      <c r="T82" s="60">
        <v>0</v>
      </c>
      <c r="U82" s="60">
        <v>100</v>
      </c>
      <c r="V82" s="60">
        <v>0</v>
      </c>
      <c r="W82" s="60">
        <v>0</v>
      </c>
      <c r="X82" s="60">
        <v>1900</v>
      </c>
      <c r="Y82" s="60">
        <v>0</v>
      </c>
      <c r="Z82" s="60">
        <v>0</v>
      </c>
      <c r="AA82" s="60">
        <v>0</v>
      </c>
      <c r="AB82" s="60">
        <v>0</v>
      </c>
      <c r="AC82" s="60">
        <v>1050</v>
      </c>
      <c r="AD82" s="60">
        <v>148.95999908447266</v>
      </c>
      <c r="AE82" s="60">
        <v>747.75000762939453</v>
      </c>
      <c r="AF82" s="60">
        <v>0</v>
      </c>
      <c r="AG82" s="60">
        <v>0</v>
      </c>
      <c r="AH82" s="60">
        <v>0</v>
      </c>
      <c r="AI82" s="60">
        <v>0</v>
      </c>
      <c r="AJ82" s="60">
        <v>0</v>
      </c>
      <c r="AK82" s="60">
        <v>22.260000228881839</v>
      </c>
      <c r="AL82" s="60">
        <v>91.599998474121094</v>
      </c>
      <c r="AM82" s="60">
        <v>397.55000030994415</v>
      </c>
      <c r="AN82" s="60">
        <v>10.717923000000001</v>
      </c>
      <c r="AO82" s="60">
        <v>436.93978399999997</v>
      </c>
      <c r="AP82" s="60">
        <v>1393.1203194741331</v>
      </c>
      <c r="AQ82" s="60">
        <v>370.66724999999997</v>
      </c>
      <c r="AR82" s="60">
        <v>79</v>
      </c>
      <c r="AS82" s="60">
        <v>25.60000038146973</v>
      </c>
      <c r="AT82" s="54"/>
      <c r="AU82" s="61">
        <v>2045</v>
      </c>
      <c r="AV82" s="62">
        <v>1215.874957309944</v>
      </c>
      <c r="AW82" s="63">
        <v>818.32495699999993</v>
      </c>
      <c r="AX82" s="63">
        <v>397.55000030994415</v>
      </c>
      <c r="AY82" s="62">
        <v>1611.5803185586058</v>
      </c>
      <c r="AZ82" s="63">
        <v>1494.3803197030149</v>
      </c>
      <c r="BA82" s="63">
        <v>117.19999885559082</v>
      </c>
      <c r="BB82" s="62">
        <v>11228.679958343506</v>
      </c>
      <c r="BC82" s="63">
        <v>0</v>
      </c>
      <c r="BD82" s="63">
        <v>1644.2999610900879</v>
      </c>
      <c r="BE82" s="63">
        <v>3550</v>
      </c>
      <c r="BF82" s="63">
        <v>2087.6699905395508</v>
      </c>
      <c r="BG82" s="63">
        <v>100</v>
      </c>
      <c r="BH82" s="63">
        <v>1946.7100067138672</v>
      </c>
      <c r="BI82" s="63">
        <v>0</v>
      </c>
      <c r="BJ82" s="63">
        <v>0</v>
      </c>
      <c r="BK82" s="63">
        <v>1900</v>
      </c>
      <c r="BL82" s="62">
        <v>14056.135234212055</v>
      </c>
      <c r="BN82" s="61">
        <v>2045</v>
      </c>
      <c r="BO82" s="62">
        <v>621.77028710490401</v>
      </c>
      <c r="BP82" s="1">
        <v>536.63028699999995</v>
      </c>
      <c r="BQ82" s="1">
        <v>85.140000104904175</v>
      </c>
      <c r="BR82" s="62">
        <v>1177.0958109807818</v>
      </c>
      <c r="BS82" s="1">
        <v>1122.1158114385455</v>
      </c>
      <c r="BT82" s="1">
        <v>54.979999542236314</v>
      </c>
      <c r="BU82" s="62">
        <v>5468.779972076416</v>
      </c>
      <c r="BV82" s="1">
        <v>0</v>
      </c>
      <c r="BW82" s="1">
        <v>933.29996109008789</v>
      </c>
      <c r="BX82" s="1">
        <v>2250</v>
      </c>
      <c r="BY82" s="1">
        <v>1188.370002746582</v>
      </c>
      <c r="BZ82" s="1">
        <v>0</v>
      </c>
      <c r="CA82" s="1">
        <v>497.11000823974609</v>
      </c>
      <c r="CB82" s="1">
        <v>0</v>
      </c>
      <c r="CC82" s="1">
        <v>0</v>
      </c>
      <c r="CD82" s="1">
        <v>600</v>
      </c>
      <c r="CE82" s="62">
        <v>7267.6460701621018</v>
      </c>
      <c r="CG82" s="115" t="s">
        <v>102</v>
      </c>
    </row>
    <row r="83" spans="1:85" hidden="1" outlineLevel="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N83" s="64" t="s">
        <v>144</v>
      </c>
      <c r="BO83" s="65">
        <v>1215.874957309944</v>
      </c>
      <c r="BP83" s="65">
        <v>818.32495699999993</v>
      </c>
      <c r="BQ83" s="65">
        <v>397.55000030994415</v>
      </c>
      <c r="BR83" s="65">
        <v>1611.5803185586058</v>
      </c>
      <c r="BS83" s="65">
        <v>1494.3803197030149</v>
      </c>
      <c r="BT83" s="65">
        <v>117.19999885559082</v>
      </c>
      <c r="BU83" s="65">
        <v>11228.679958343506</v>
      </c>
      <c r="BV83" s="65">
        <v>0</v>
      </c>
      <c r="BW83" s="65">
        <v>1644.2999610900879</v>
      </c>
      <c r="BX83" s="65">
        <v>3550</v>
      </c>
      <c r="BY83" s="65">
        <v>2087.6699905395508</v>
      </c>
      <c r="BZ83" s="65">
        <v>100</v>
      </c>
      <c r="CA83" s="65">
        <v>1946.7100067138672</v>
      </c>
      <c r="CB83" s="65">
        <v>0</v>
      </c>
      <c r="CC83" s="65">
        <v>0</v>
      </c>
      <c r="CD83" s="65">
        <v>1900</v>
      </c>
      <c r="CE83" s="65">
        <v>14056.135234212055</v>
      </c>
      <c r="CG83" s="115" t="s">
        <v>102</v>
      </c>
    </row>
    <row r="84" spans="1:85" collapsed="1">
      <c r="BN84" s="66"/>
      <c r="BO84" s="67"/>
      <c r="BP84" s="67"/>
      <c r="BQ84" s="67"/>
      <c r="BR84" s="67"/>
      <c r="BS84" s="67"/>
      <c r="BT84" s="67"/>
      <c r="BU84" s="67"/>
      <c r="BV84" s="67"/>
      <c r="BW84" s="67"/>
      <c r="BX84" s="67"/>
      <c r="BY84" s="67"/>
      <c r="BZ84" s="67"/>
      <c r="CA84" s="67"/>
      <c r="CB84" s="67"/>
      <c r="CC84" s="67"/>
      <c r="CD84" s="67"/>
      <c r="CE84" s="67"/>
    </row>
    <row r="85" spans="1:85">
      <c r="BN85" s="66"/>
      <c r="BO85" s="67"/>
      <c r="BP85" s="67"/>
      <c r="BQ85" s="67"/>
      <c r="BR85" s="67"/>
      <c r="BS85" s="67"/>
      <c r="BT85" s="67"/>
      <c r="BU85" s="67"/>
      <c r="BV85" s="67"/>
      <c r="BW85" s="67"/>
      <c r="BX85" s="67"/>
      <c r="BY85" s="67"/>
      <c r="BZ85" s="67"/>
      <c r="CA85" s="67"/>
      <c r="CB85" s="67"/>
      <c r="CC85" s="67"/>
      <c r="CD85" s="67"/>
      <c r="CE85" s="67"/>
    </row>
    <row r="86" spans="1:85">
      <c r="A86" s="68" t="s">
        <v>103</v>
      </c>
      <c r="B86" s="69"/>
      <c r="C86" s="69"/>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3" t="s">
        <v>103</v>
      </c>
      <c r="AV86" s="33" t="s">
        <v>147</v>
      </c>
      <c r="AW86" s="32"/>
      <c r="AX86" s="32"/>
      <c r="AY86" s="32"/>
      <c r="AZ86" s="32"/>
      <c r="BA86" s="32"/>
      <c r="BB86" s="32"/>
      <c r="BC86" s="32"/>
      <c r="BD86" s="32"/>
      <c r="BE86" s="32"/>
      <c r="BF86" s="32"/>
      <c r="BG86" s="32"/>
      <c r="BH86" s="32"/>
      <c r="BI86" s="32"/>
      <c r="BJ86" s="32"/>
      <c r="BK86" s="32"/>
      <c r="BL86" s="32"/>
      <c r="BN86" s="33" t="s">
        <v>103</v>
      </c>
      <c r="BO86" s="33" t="s">
        <v>148</v>
      </c>
      <c r="BP86" s="32"/>
      <c r="BQ86" s="32"/>
      <c r="BR86" s="32"/>
      <c r="BS86" s="32"/>
      <c r="BT86" s="32"/>
      <c r="BU86" s="32"/>
      <c r="BV86" s="32"/>
      <c r="BW86" s="32"/>
      <c r="BX86" s="32"/>
      <c r="BY86" s="32"/>
      <c r="BZ86" s="32"/>
      <c r="CA86" s="32"/>
      <c r="CB86" s="32"/>
      <c r="CC86" s="32"/>
      <c r="CD86" s="32"/>
      <c r="CE86" s="32"/>
    </row>
    <row r="87" spans="1:85" ht="52.9" hidden="1" outlineLevel="1">
      <c r="A87" s="34" t="s">
        <v>150</v>
      </c>
      <c r="B87" s="35" t="s">
        <v>151</v>
      </c>
      <c r="C87" s="35" t="s">
        <v>152</v>
      </c>
      <c r="D87" s="35" t="s">
        <v>153</v>
      </c>
      <c r="E87" s="35" t="s">
        <v>154</v>
      </c>
      <c r="F87" s="35" t="s">
        <v>155</v>
      </c>
      <c r="G87" s="35" t="s">
        <v>156</v>
      </c>
      <c r="H87" s="36" t="s">
        <v>157</v>
      </c>
      <c r="I87" s="36" t="s">
        <v>158</v>
      </c>
      <c r="J87" s="36" t="s">
        <v>159</v>
      </c>
      <c r="K87" s="36" t="s">
        <v>160</v>
      </c>
      <c r="L87" s="36" t="s">
        <v>161</v>
      </c>
      <c r="M87" s="36" t="s">
        <v>162</v>
      </c>
      <c r="N87" s="36" t="s">
        <v>163</v>
      </c>
      <c r="O87" s="36" t="s">
        <v>164</v>
      </c>
      <c r="P87" s="37" t="s">
        <v>165</v>
      </c>
      <c r="Q87" s="37" t="s">
        <v>166</v>
      </c>
      <c r="R87" s="37" t="s">
        <v>167</v>
      </c>
      <c r="S87" s="37" t="s">
        <v>168</v>
      </c>
      <c r="T87" s="37" t="s">
        <v>169</v>
      </c>
      <c r="U87" s="38" t="s">
        <v>170</v>
      </c>
      <c r="V87" s="38" t="s">
        <v>171</v>
      </c>
      <c r="W87" s="39" t="s">
        <v>172</v>
      </c>
      <c r="X87" s="39" t="s">
        <v>173</v>
      </c>
      <c r="Y87" s="39" t="s">
        <v>174</v>
      </c>
      <c r="Z87" s="39" t="s">
        <v>175</v>
      </c>
      <c r="AA87" s="39" t="s">
        <v>176</v>
      </c>
      <c r="AB87" s="39" t="s">
        <v>135</v>
      </c>
      <c r="AC87" s="40" t="s">
        <v>177</v>
      </c>
      <c r="AD87" s="40" t="s">
        <v>178</v>
      </c>
      <c r="AE87" s="40" t="s">
        <v>179</v>
      </c>
      <c r="AF87" s="34" t="s">
        <v>142</v>
      </c>
      <c r="AG87" s="34" t="s">
        <v>58</v>
      </c>
      <c r="AH87" s="34" t="s">
        <v>180</v>
      </c>
      <c r="AI87" s="34" t="s">
        <v>181</v>
      </c>
      <c r="AJ87" s="34" t="s">
        <v>182</v>
      </c>
      <c r="AK87" s="34" t="s">
        <v>183</v>
      </c>
      <c r="AL87" s="34" t="s">
        <v>184</v>
      </c>
      <c r="AM87" s="41" t="s">
        <v>134</v>
      </c>
      <c r="AN87" s="41" t="s">
        <v>185</v>
      </c>
      <c r="AO87" s="41" t="s">
        <v>186</v>
      </c>
      <c r="AP87" s="41" t="s">
        <v>187</v>
      </c>
      <c r="AQ87" s="41" t="s">
        <v>188</v>
      </c>
      <c r="AR87" s="42" t="s">
        <v>189</v>
      </c>
      <c r="AS87" s="42" t="s">
        <v>190</v>
      </c>
      <c r="AT87" s="43"/>
      <c r="AU87" s="44" t="s">
        <v>191</v>
      </c>
      <c r="AV87" s="45" t="s">
        <v>192</v>
      </c>
      <c r="AW87" s="46" t="s">
        <v>133</v>
      </c>
      <c r="AX87" s="46" t="s">
        <v>134</v>
      </c>
      <c r="AY87" s="45" t="s">
        <v>193</v>
      </c>
      <c r="AZ87" s="44" t="s">
        <v>48</v>
      </c>
      <c r="BA87" s="44" t="s">
        <v>135</v>
      </c>
      <c r="BB87" s="47" t="s">
        <v>194</v>
      </c>
      <c r="BC87" s="44" t="s">
        <v>136</v>
      </c>
      <c r="BD87" s="44" t="s">
        <v>137</v>
      </c>
      <c r="BE87" s="44" t="s">
        <v>138</v>
      </c>
      <c r="BF87" s="44" t="s">
        <v>139</v>
      </c>
      <c r="BG87" s="44" t="s">
        <v>140</v>
      </c>
      <c r="BH87" s="44" t="s">
        <v>141</v>
      </c>
      <c r="BI87" s="44" t="s">
        <v>142</v>
      </c>
      <c r="BJ87" s="44" t="s">
        <v>58</v>
      </c>
      <c r="BK87" s="44" t="s">
        <v>143</v>
      </c>
      <c r="BL87" s="47" t="s">
        <v>144</v>
      </c>
      <c r="BN87" s="48" t="s">
        <v>191</v>
      </c>
      <c r="BO87" s="49" t="s">
        <v>192</v>
      </c>
      <c r="BP87" s="48" t="s">
        <v>133</v>
      </c>
      <c r="BQ87" s="48" t="s">
        <v>134</v>
      </c>
      <c r="BR87" s="49" t="s">
        <v>193</v>
      </c>
      <c r="BS87" s="50" t="s">
        <v>48</v>
      </c>
      <c r="BT87" s="50" t="s">
        <v>135</v>
      </c>
      <c r="BU87" s="51" t="s">
        <v>194</v>
      </c>
      <c r="BV87" s="50" t="s">
        <v>136</v>
      </c>
      <c r="BW87" s="50" t="s">
        <v>137</v>
      </c>
      <c r="BX87" s="50" t="s">
        <v>138</v>
      </c>
      <c r="BY87" s="50" t="s">
        <v>139</v>
      </c>
      <c r="BZ87" s="50" t="s">
        <v>140</v>
      </c>
      <c r="CA87" s="50" t="s">
        <v>141</v>
      </c>
      <c r="CB87" s="50" t="s">
        <v>142</v>
      </c>
      <c r="CC87" s="50" t="s">
        <v>58</v>
      </c>
      <c r="CD87" s="50" t="s">
        <v>143</v>
      </c>
      <c r="CE87" s="51" t="s">
        <v>144</v>
      </c>
    </row>
    <row r="88" spans="1:85" hidden="1" outlineLevel="1">
      <c r="A88" s="52">
        <v>2024</v>
      </c>
      <c r="B88" s="53">
        <v>0</v>
      </c>
      <c r="C88" s="53">
        <v>0</v>
      </c>
      <c r="D88" s="53">
        <v>0</v>
      </c>
      <c r="E88" s="53">
        <v>0</v>
      </c>
      <c r="F88" s="53">
        <v>0</v>
      </c>
      <c r="G88" s="53">
        <v>237</v>
      </c>
      <c r="H88" s="53">
        <v>0</v>
      </c>
      <c r="I88" s="53">
        <v>0</v>
      </c>
      <c r="J88" s="53">
        <v>0</v>
      </c>
      <c r="K88" s="53">
        <v>0</v>
      </c>
      <c r="L88" s="53">
        <v>0</v>
      </c>
      <c r="M88" s="53">
        <v>0</v>
      </c>
      <c r="N88" s="53">
        <v>0</v>
      </c>
      <c r="O88" s="53">
        <v>0</v>
      </c>
      <c r="P88" s="53">
        <v>400</v>
      </c>
      <c r="Q88" s="53">
        <v>0</v>
      </c>
      <c r="R88" s="53">
        <v>0</v>
      </c>
      <c r="S88" s="53">
        <v>0</v>
      </c>
      <c r="T88" s="53">
        <v>0</v>
      </c>
      <c r="U88" s="53">
        <v>0</v>
      </c>
      <c r="V88" s="53">
        <v>0</v>
      </c>
      <c r="W88" s="53">
        <v>0</v>
      </c>
      <c r="X88" s="53">
        <v>0</v>
      </c>
      <c r="Y88" s="53">
        <v>0</v>
      </c>
      <c r="Z88" s="53">
        <v>0</v>
      </c>
      <c r="AA88" s="53">
        <v>0</v>
      </c>
      <c r="AB88" s="53">
        <v>0</v>
      </c>
      <c r="AC88" s="53">
        <v>0</v>
      </c>
      <c r="AD88" s="53">
        <v>0</v>
      </c>
      <c r="AE88" s="53">
        <v>250</v>
      </c>
      <c r="AF88" s="53">
        <v>0</v>
      </c>
      <c r="AG88" s="53">
        <v>0</v>
      </c>
      <c r="AH88" s="53">
        <v>0</v>
      </c>
      <c r="AI88" s="53">
        <v>0</v>
      </c>
      <c r="AJ88" s="53">
        <v>0</v>
      </c>
      <c r="AK88" s="53">
        <v>3.9000000953674321</v>
      </c>
      <c r="AL88" s="53">
        <v>9.4099998474121094</v>
      </c>
      <c r="AM88" s="53">
        <v>69.389999538660049</v>
      </c>
      <c r="AN88" s="53">
        <v>0</v>
      </c>
      <c r="AO88" s="53">
        <v>14.2410956</v>
      </c>
      <c r="AP88" s="53">
        <v>38.045572555287997</v>
      </c>
      <c r="AQ88" s="53">
        <v>11.8364183</v>
      </c>
      <c r="AR88" s="53">
        <v>55</v>
      </c>
      <c r="AS88" s="53">
        <v>12</v>
      </c>
      <c r="AT88" s="54"/>
      <c r="AU88" s="55">
        <v>2024</v>
      </c>
      <c r="AV88" s="56">
        <v>95.467513438660049</v>
      </c>
      <c r="AW88" s="57">
        <v>26.0775139</v>
      </c>
      <c r="AX88" s="57">
        <v>69.389999538660049</v>
      </c>
      <c r="AY88" s="56">
        <v>118.35557249806754</v>
      </c>
      <c r="AZ88" s="57">
        <v>96.945572650655436</v>
      </c>
      <c r="BA88" s="57">
        <v>21.409999847412109</v>
      </c>
      <c r="BB88" s="56">
        <v>887</v>
      </c>
      <c r="BC88" s="57">
        <v>0</v>
      </c>
      <c r="BD88" s="57">
        <v>237</v>
      </c>
      <c r="BE88" s="57">
        <v>0</v>
      </c>
      <c r="BF88" s="57">
        <v>400</v>
      </c>
      <c r="BG88" s="57">
        <v>0</v>
      </c>
      <c r="BH88" s="57">
        <v>250</v>
      </c>
      <c r="BI88" s="57">
        <v>0</v>
      </c>
      <c r="BJ88" s="57">
        <v>0</v>
      </c>
      <c r="BK88" s="57">
        <v>0</v>
      </c>
      <c r="BL88" s="56">
        <v>1100.8230859367277</v>
      </c>
      <c r="BN88" s="55">
        <v>2024</v>
      </c>
      <c r="BO88" s="56"/>
      <c r="BP88" s="58"/>
      <c r="BQ88" s="58"/>
      <c r="BR88" s="56"/>
      <c r="BS88" s="58"/>
      <c r="BT88" s="58"/>
      <c r="BU88" s="56"/>
      <c r="BV88" s="58"/>
      <c r="BW88" s="58"/>
      <c r="BX88" s="58"/>
      <c r="BY88" s="58"/>
      <c r="BZ88" s="58"/>
      <c r="CA88" s="58"/>
      <c r="CB88" s="58"/>
      <c r="CC88" s="58"/>
      <c r="CD88" s="58"/>
      <c r="CE88" s="56"/>
      <c r="CG88" s="115" t="s">
        <v>103</v>
      </c>
    </row>
    <row r="89" spans="1:85" hidden="1" outlineLevel="1">
      <c r="A89" s="59">
        <v>2025</v>
      </c>
      <c r="B89" s="60">
        <v>0</v>
      </c>
      <c r="C89" s="60">
        <v>0</v>
      </c>
      <c r="D89" s="60">
        <v>0</v>
      </c>
      <c r="E89" s="60">
        <v>0</v>
      </c>
      <c r="F89" s="60">
        <v>18.29999923706055</v>
      </c>
      <c r="G89" s="60">
        <v>237</v>
      </c>
      <c r="H89" s="60">
        <v>600</v>
      </c>
      <c r="I89" s="60">
        <v>100</v>
      </c>
      <c r="J89" s="60">
        <v>0</v>
      </c>
      <c r="K89" s="60">
        <v>0</v>
      </c>
      <c r="L89" s="60">
        <v>0</v>
      </c>
      <c r="M89" s="60">
        <v>0</v>
      </c>
      <c r="N89" s="60">
        <v>0</v>
      </c>
      <c r="O89" s="60">
        <v>0</v>
      </c>
      <c r="P89" s="60">
        <v>399.79998779296875</v>
      </c>
      <c r="Q89" s="60">
        <v>0</v>
      </c>
      <c r="R89" s="60">
        <v>0</v>
      </c>
      <c r="S89" s="60">
        <v>0</v>
      </c>
      <c r="T89" s="60">
        <v>0</v>
      </c>
      <c r="U89" s="60">
        <v>0</v>
      </c>
      <c r="V89" s="60">
        <v>0</v>
      </c>
      <c r="W89" s="60">
        <v>0</v>
      </c>
      <c r="X89" s="60">
        <v>200</v>
      </c>
      <c r="Y89" s="60">
        <v>0</v>
      </c>
      <c r="Z89" s="60">
        <v>0</v>
      </c>
      <c r="AA89" s="60">
        <v>0</v>
      </c>
      <c r="AB89" s="60">
        <v>0</v>
      </c>
      <c r="AC89" s="60">
        <v>0</v>
      </c>
      <c r="AD89" s="60">
        <v>0</v>
      </c>
      <c r="AE89" s="60">
        <v>249.94999694824219</v>
      </c>
      <c r="AF89" s="60">
        <v>0</v>
      </c>
      <c r="AG89" s="60">
        <v>0</v>
      </c>
      <c r="AH89" s="60">
        <v>0</v>
      </c>
      <c r="AI89" s="60">
        <v>0</v>
      </c>
      <c r="AJ89" s="60">
        <v>0</v>
      </c>
      <c r="AK89" s="60">
        <v>3.9000000953674321</v>
      </c>
      <c r="AL89" s="60">
        <v>14.27999973297119</v>
      </c>
      <c r="AM89" s="60">
        <v>131.83999991416931</v>
      </c>
      <c r="AN89" s="60">
        <v>0</v>
      </c>
      <c r="AO89" s="60">
        <v>26.374985599999999</v>
      </c>
      <c r="AP89" s="60">
        <v>59.426396861328548</v>
      </c>
      <c r="AQ89" s="60">
        <v>24.168347199999999</v>
      </c>
      <c r="AR89" s="60">
        <v>79</v>
      </c>
      <c r="AS89" s="60">
        <v>25.60000038146973</v>
      </c>
      <c r="AT89" s="54"/>
      <c r="AU89" s="61">
        <v>2025</v>
      </c>
      <c r="AV89" s="62">
        <v>182.38333271416931</v>
      </c>
      <c r="AW89" s="63">
        <v>50.543332800000002</v>
      </c>
      <c r="AX89" s="63">
        <v>131.83999991416931</v>
      </c>
      <c r="AY89" s="62">
        <v>182.20639707113691</v>
      </c>
      <c r="AZ89" s="63">
        <v>142.32639695669599</v>
      </c>
      <c r="BA89" s="63">
        <v>39.880000114440918</v>
      </c>
      <c r="BB89" s="62">
        <v>1805.0499839782715</v>
      </c>
      <c r="BC89" s="63">
        <v>0</v>
      </c>
      <c r="BD89" s="63">
        <v>255.29999923706055</v>
      </c>
      <c r="BE89" s="63">
        <v>700</v>
      </c>
      <c r="BF89" s="63">
        <v>399.79998779296875</v>
      </c>
      <c r="BG89" s="63">
        <v>0</v>
      </c>
      <c r="BH89" s="63">
        <v>249.94999694824219</v>
      </c>
      <c r="BI89" s="63">
        <v>0</v>
      </c>
      <c r="BJ89" s="63">
        <v>0</v>
      </c>
      <c r="BK89" s="63">
        <v>200</v>
      </c>
      <c r="BL89" s="62">
        <v>2169.6397137635777</v>
      </c>
      <c r="BN89" s="61">
        <v>2025</v>
      </c>
      <c r="BO89" s="62">
        <v>182.38333271416931</v>
      </c>
      <c r="BP89" s="1">
        <v>50.543332800000002</v>
      </c>
      <c r="BQ89" s="1">
        <v>131.83999991416931</v>
      </c>
      <c r="BR89" s="62">
        <v>182.20639707113691</v>
      </c>
      <c r="BS89" s="1">
        <v>142.32639695669599</v>
      </c>
      <c r="BT89" s="1">
        <v>39.880000114440918</v>
      </c>
      <c r="BU89" s="62">
        <v>1805.0499839782715</v>
      </c>
      <c r="BV89" s="1">
        <v>0</v>
      </c>
      <c r="BW89" s="1">
        <v>255.29999923706055</v>
      </c>
      <c r="BX89" s="1">
        <v>700</v>
      </c>
      <c r="BY89" s="1">
        <v>399.79998779296875</v>
      </c>
      <c r="BZ89" s="1">
        <v>0</v>
      </c>
      <c r="CA89" s="1">
        <v>249.94999694824219</v>
      </c>
      <c r="CB89" s="1">
        <v>0</v>
      </c>
      <c r="CC89" s="1">
        <v>0</v>
      </c>
      <c r="CD89" s="1">
        <v>200</v>
      </c>
      <c r="CE89" s="62">
        <v>2169.6397137635777</v>
      </c>
      <c r="CG89" s="115" t="s">
        <v>103</v>
      </c>
    </row>
    <row r="90" spans="1:85" hidden="1" outlineLevel="1">
      <c r="A90" s="52">
        <v>2026</v>
      </c>
      <c r="B90" s="53">
        <v>0</v>
      </c>
      <c r="C90" s="53">
        <v>0</v>
      </c>
      <c r="D90" s="53">
        <v>0</v>
      </c>
      <c r="E90" s="53">
        <v>0</v>
      </c>
      <c r="F90" s="53">
        <v>18.29999923706055</v>
      </c>
      <c r="G90" s="53">
        <v>474</v>
      </c>
      <c r="H90" s="53">
        <v>700</v>
      </c>
      <c r="I90" s="53">
        <v>100</v>
      </c>
      <c r="J90" s="53">
        <v>0</v>
      </c>
      <c r="K90" s="53">
        <v>0</v>
      </c>
      <c r="L90" s="53">
        <v>0</v>
      </c>
      <c r="M90" s="53">
        <v>0</v>
      </c>
      <c r="N90" s="53">
        <v>0</v>
      </c>
      <c r="O90" s="53">
        <v>0</v>
      </c>
      <c r="P90" s="53">
        <v>399.60000610351563</v>
      </c>
      <c r="Q90" s="53">
        <v>0</v>
      </c>
      <c r="R90" s="53">
        <v>0</v>
      </c>
      <c r="S90" s="53">
        <v>0</v>
      </c>
      <c r="T90" s="53">
        <v>0</v>
      </c>
      <c r="U90" s="53">
        <v>100</v>
      </c>
      <c r="V90" s="53">
        <v>0</v>
      </c>
      <c r="W90" s="53">
        <v>0</v>
      </c>
      <c r="X90" s="53">
        <v>600</v>
      </c>
      <c r="Y90" s="53">
        <v>0</v>
      </c>
      <c r="Z90" s="53">
        <v>0</v>
      </c>
      <c r="AA90" s="53">
        <v>0</v>
      </c>
      <c r="AB90" s="53">
        <v>0</v>
      </c>
      <c r="AC90" s="53">
        <v>300</v>
      </c>
      <c r="AD90" s="53">
        <v>0</v>
      </c>
      <c r="AE90" s="53">
        <v>249.90000152587891</v>
      </c>
      <c r="AF90" s="53">
        <v>0</v>
      </c>
      <c r="AG90" s="53">
        <v>0</v>
      </c>
      <c r="AH90" s="53">
        <v>0</v>
      </c>
      <c r="AI90" s="53">
        <v>0</v>
      </c>
      <c r="AJ90" s="53">
        <v>30</v>
      </c>
      <c r="AK90" s="53">
        <v>3.9000000953674321</v>
      </c>
      <c r="AL90" s="53">
        <v>18.110000610351559</v>
      </c>
      <c r="AM90" s="53">
        <v>199.57000005245209</v>
      </c>
      <c r="AN90" s="53">
        <v>0</v>
      </c>
      <c r="AO90" s="53">
        <v>50.051728099999998</v>
      </c>
      <c r="AP90" s="53">
        <v>80.807221167369093</v>
      </c>
      <c r="AQ90" s="53">
        <v>36.868583900000004</v>
      </c>
      <c r="AR90" s="53">
        <v>79</v>
      </c>
      <c r="AS90" s="53">
        <v>25.60000038146973</v>
      </c>
      <c r="AT90" s="54"/>
      <c r="AU90" s="55">
        <v>2026</v>
      </c>
      <c r="AV90" s="56">
        <v>286.49031205245205</v>
      </c>
      <c r="AW90" s="57">
        <v>86.920311999999996</v>
      </c>
      <c r="AX90" s="57">
        <v>199.57000005245209</v>
      </c>
      <c r="AY90" s="56">
        <v>237.41722225455783</v>
      </c>
      <c r="AZ90" s="57">
        <v>193.70722126273654</v>
      </c>
      <c r="BA90" s="57">
        <v>43.710000991821289</v>
      </c>
      <c r="BB90" s="56">
        <v>2941.8000068664551</v>
      </c>
      <c r="BC90" s="57">
        <v>0</v>
      </c>
      <c r="BD90" s="57">
        <v>492.29999923706055</v>
      </c>
      <c r="BE90" s="57">
        <v>800</v>
      </c>
      <c r="BF90" s="57">
        <v>399.60000610351563</v>
      </c>
      <c r="BG90" s="57">
        <v>100</v>
      </c>
      <c r="BH90" s="57">
        <v>549.90000152587891</v>
      </c>
      <c r="BI90" s="57">
        <v>0</v>
      </c>
      <c r="BJ90" s="57">
        <v>0</v>
      </c>
      <c r="BK90" s="57">
        <v>600</v>
      </c>
      <c r="BL90" s="56">
        <v>3465.707541173465</v>
      </c>
      <c r="BN90" s="55">
        <v>2026</v>
      </c>
      <c r="BO90" s="56"/>
      <c r="BP90" s="58"/>
      <c r="BQ90" s="58"/>
      <c r="BR90" s="56"/>
      <c r="BS90" s="58"/>
      <c r="BT90" s="58"/>
      <c r="BU90" s="56"/>
      <c r="BV90" s="58"/>
      <c r="BW90" s="58"/>
      <c r="BX90" s="58"/>
      <c r="BY90" s="58"/>
      <c r="BZ90" s="58"/>
      <c r="CA90" s="58"/>
      <c r="CB90" s="58"/>
      <c r="CC90" s="58"/>
      <c r="CD90" s="58"/>
      <c r="CE90" s="56"/>
      <c r="CG90" s="115" t="s">
        <v>103</v>
      </c>
    </row>
    <row r="91" spans="1:85" hidden="1" outlineLevel="1">
      <c r="A91" s="59">
        <v>2027</v>
      </c>
      <c r="B91" s="60">
        <v>0</v>
      </c>
      <c r="C91" s="60">
        <v>0</v>
      </c>
      <c r="D91" s="60">
        <v>0</v>
      </c>
      <c r="E91" s="60">
        <v>0</v>
      </c>
      <c r="F91" s="60">
        <v>18.29999923706055</v>
      </c>
      <c r="G91" s="60">
        <v>474</v>
      </c>
      <c r="H91" s="60">
        <v>700</v>
      </c>
      <c r="I91" s="60">
        <v>200</v>
      </c>
      <c r="J91" s="60">
        <v>0</v>
      </c>
      <c r="K91" s="60">
        <v>0</v>
      </c>
      <c r="L91" s="60">
        <v>0</v>
      </c>
      <c r="M91" s="60">
        <v>0</v>
      </c>
      <c r="N91" s="60">
        <v>0</v>
      </c>
      <c r="O91" s="60">
        <v>0</v>
      </c>
      <c r="P91" s="60">
        <v>399.39999389648438</v>
      </c>
      <c r="Q91" s="60">
        <v>0</v>
      </c>
      <c r="R91" s="60">
        <v>0</v>
      </c>
      <c r="S91" s="60">
        <v>0</v>
      </c>
      <c r="T91" s="60">
        <v>0</v>
      </c>
      <c r="U91" s="60">
        <v>100</v>
      </c>
      <c r="V91" s="60">
        <v>0</v>
      </c>
      <c r="W91" s="60">
        <v>0</v>
      </c>
      <c r="X91" s="60">
        <v>900</v>
      </c>
      <c r="Y91" s="60">
        <v>0</v>
      </c>
      <c r="Z91" s="60">
        <v>0</v>
      </c>
      <c r="AA91" s="60">
        <v>0</v>
      </c>
      <c r="AB91" s="60">
        <v>0</v>
      </c>
      <c r="AC91" s="60">
        <v>900</v>
      </c>
      <c r="AD91" s="60">
        <v>0</v>
      </c>
      <c r="AE91" s="60">
        <v>249.84999847412109</v>
      </c>
      <c r="AF91" s="60">
        <v>0</v>
      </c>
      <c r="AG91" s="60">
        <v>0</v>
      </c>
      <c r="AH91" s="60">
        <v>0</v>
      </c>
      <c r="AI91" s="60">
        <v>0</v>
      </c>
      <c r="AJ91" s="60">
        <v>60</v>
      </c>
      <c r="AK91" s="60">
        <v>3.9000000953674321</v>
      </c>
      <c r="AL91" s="60">
        <v>24.719999313354489</v>
      </c>
      <c r="AM91" s="60">
        <v>243.44999969005585</v>
      </c>
      <c r="AN91" s="60">
        <v>0</v>
      </c>
      <c r="AO91" s="60">
        <v>64.249858200000006</v>
      </c>
      <c r="AP91" s="60">
        <v>121.26733986062111</v>
      </c>
      <c r="AQ91" s="60">
        <v>50.258215499999999</v>
      </c>
      <c r="AR91" s="60">
        <v>79</v>
      </c>
      <c r="AS91" s="60">
        <v>25.60000038146973</v>
      </c>
      <c r="AT91" s="54"/>
      <c r="AU91" s="61">
        <v>2027</v>
      </c>
      <c r="AV91" s="62">
        <v>357.95807339005586</v>
      </c>
      <c r="AW91" s="63">
        <v>114.50807370000001</v>
      </c>
      <c r="AX91" s="63">
        <v>243.44999969005585</v>
      </c>
      <c r="AY91" s="62">
        <v>314.48733965081277</v>
      </c>
      <c r="AZ91" s="63">
        <v>264.16733995598855</v>
      </c>
      <c r="BA91" s="63">
        <v>50.319999694824219</v>
      </c>
      <c r="BB91" s="62">
        <v>3941.549991607666</v>
      </c>
      <c r="BC91" s="63">
        <v>0</v>
      </c>
      <c r="BD91" s="63">
        <v>492.29999923706055</v>
      </c>
      <c r="BE91" s="63">
        <v>900</v>
      </c>
      <c r="BF91" s="63">
        <v>399.39999389648438</v>
      </c>
      <c r="BG91" s="63">
        <v>100</v>
      </c>
      <c r="BH91" s="63">
        <v>1149.8499984741211</v>
      </c>
      <c r="BI91" s="63">
        <v>0</v>
      </c>
      <c r="BJ91" s="63">
        <v>0</v>
      </c>
      <c r="BK91" s="63">
        <v>900</v>
      </c>
      <c r="BL91" s="62">
        <v>4613.9954046485345</v>
      </c>
      <c r="BN91" s="61">
        <v>2027</v>
      </c>
      <c r="BO91" s="62"/>
      <c r="BP91" s="1"/>
      <c r="BQ91" s="1"/>
      <c r="BR91" s="62"/>
      <c r="BS91" s="1"/>
      <c r="BT91" s="1"/>
      <c r="BU91" s="62"/>
      <c r="BV91" s="1"/>
      <c r="BW91" s="1"/>
      <c r="BX91" s="1"/>
      <c r="BY91" s="1"/>
      <c r="BZ91" s="1"/>
      <c r="CA91" s="1"/>
      <c r="CB91" s="1"/>
      <c r="CC91" s="1"/>
      <c r="CD91" s="1"/>
      <c r="CE91" s="62"/>
      <c r="CG91" s="115" t="s">
        <v>103</v>
      </c>
    </row>
    <row r="92" spans="1:85" hidden="1" outlineLevel="1">
      <c r="A92" s="52">
        <v>2028</v>
      </c>
      <c r="B92" s="53">
        <v>0</v>
      </c>
      <c r="C92" s="53">
        <v>0</v>
      </c>
      <c r="D92" s="53">
        <v>0</v>
      </c>
      <c r="E92" s="53">
        <v>0</v>
      </c>
      <c r="F92" s="53">
        <v>18.29999923706055</v>
      </c>
      <c r="G92" s="53">
        <v>711</v>
      </c>
      <c r="H92" s="53">
        <v>700</v>
      </c>
      <c r="I92" s="53">
        <v>200</v>
      </c>
      <c r="J92" s="53">
        <v>0</v>
      </c>
      <c r="K92" s="53">
        <v>0</v>
      </c>
      <c r="L92" s="53">
        <v>0</v>
      </c>
      <c r="M92" s="53">
        <v>0</v>
      </c>
      <c r="N92" s="53">
        <v>0</v>
      </c>
      <c r="O92" s="53">
        <v>0</v>
      </c>
      <c r="P92" s="53">
        <v>399.20001220703125</v>
      </c>
      <c r="Q92" s="53">
        <v>0</v>
      </c>
      <c r="R92" s="53">
        <v>0</v>
      </c>
      <c r="S92" s="53">
        <v>0</v>
      </c>
      <c r="T92" s="53">
        <v>0</v>
      </c>
      <c r="U92" s="53">
        <v>100</v>
      </c>
      <c r="V92" s="53">
        <v>0</v>
      </c>
      <c r="W92" s="53">
        <v>0</v>
      </c>
      <c r="X92" s="53">
        <v>900</v>
      </c>
      <c r="Y92" s="53">
        <v>0</v>
      </c>
      <c r="Z92" s="53">
        <v>0</v>
      </c>
      <c r="AA92" s="53">
        <v>0</v>
      </c>
      <c r="AB92" s="53">
        <v>0</v>
      </c>
      <c r="AC92" s="53">
        <v>1050</v>
      </c>
      <c r="AD92" s="53">
        <v>0</v>
      </c>
      <c r="AE92" s="53">
        <v>249.80000305175781</v>
      </c>
      <c r="AF92" s="53">
        <v>0</v>
      </c>
      <c r="AG92" s="53">
        <v>0</v>
      </c>
      <c r="AH92" s="53">
        <v>0</v>
      </c>
      <c r="AI92" s="53">
        <v>0</v>
      </c>
      <c r="AJ92" s="53">
        <v>90</v>
      </c>
      <c r="AK92" s="53">
        <v>6.9000000953674316</v>
      </c>
      <c r="AL92" s="53">
        <v>28.389999389648441</v>
      </c>
      <c r="AM92" s="53">
        <v>287.53000545501709</v>
      </c>
      <c r="AN92" s="53">
        <v>0</v>
      </c>
      <c r="AO92" s="53">
        <v>77.881466000000003</v>
      </c>
      <c r="AP92" s="53">
        <v>161.72745855387299</v>
      </c>
      <c r="AQ92" s="53">
        <v>64.220708000000002</v>
      </c>
      <c r="AR92" s="53">
        <v>79</v>
      </c>
      <c r="AS92" s="53">
        <v>25.60000038146973</v>
      </c>
      <c r="AT92" s="54"/>
      <c r="AU92" s="55">
        <v>2028</v>
      </c>
      <c r="AV92" s="56">
        <v>429.63217945501708</v>
      </c>
      <c r="AW92" s="57">
        <v>142.10217399999999</v>
      </c>
      <c r="AX92" s="57">
        <v>287.53000545501709</v>
      </c>
      <c r="AY92" s="56">
        <v>391.61745842035862</v>
      </c>
      <c r="AZ92" s="57">
        <v>337.62745864924045</v>
      </c>
      <c r="BA92" s="57">
        <v>53.989999771118171</v>
      </c>
      <c r="BB92" s="56">
        <v>4328.3000144958496</v>
      </c>
      <c r="BC92" s="57">
        <v>0</v>
      </c>
      <c r="BD92" s="57">
        <v>729.29999923706055</v>
      </c>
      <c r="BE92" s="57">
        <v>900</v>
      </c>
      <c r="BF92" s="57">
        <v>399.20001220703125</v>
      </c>
      <c r="BG92" s="57">
        <v>100</v>
      </c>
      <c r="BH92" s="57">
        <v>1299.8000030517578</v>
      </c>
      <c r="BI92" s="57">
        <v>0</v>
      </c>
      <c r="BJ92" s="57">
        <v>0</v>
      </c>
      <c r="BK92" s="57">
        <v>900</v>
      </c>
      <c r="BL92" s="56">
        <v>5149.5496523712254</v>
      </c>
      <c r="BN92" s="55">
        <v>2028</v>
      </c>
      <c r="BO92" s="56"/>
      <c r="BP92" s="58"/>
      <c r="BQ92" s="58"/>
      <c r="BR92" s="56"/>
      <c r="BS92" s="58"/>
      <c r="BT92" s="58"/>
      <c r="BU92" s="56"/>
      <c r="BV92" s="58"/>
      <c r="BW92" s="58"/>
      <c r="BX92" s="58"/>
      <c r="BY92" s="58"/>
      <c r="BZ92" s="58"/>
      <c r="CA92" s="58"/>
      <c r="CB92" s="58"/>
      <c r="CC92" s="58"/>
      <c r="CD92" s="58"/>
      <c r="CE92" s="56"/>
      <c r="CG92" s="115" t="s">
        <v>103</v>
      </c>
    </row>
    <row r="93" spans="1:85" hidden="1" outlineLevel="1">
      <c r="A93" s="59">
        <v>2029</v>
      </c>
      <c r="B93" s="60">
        <v>0</v>
      </c>
      <c r="C93" s="60">
        <v>0</v>
      </c>
      <c r="D93" s="60">
        <v>0</v>
      </c>
      <c r="E93" s="60">
        <v>0</v>
      </c>
      <c r="F93" s="60">
        <v>109.7999954223633</v>
      </c>
      <c r="G93" s="60">
        <v>711</v>
      </c>
      <c r="H93" s="60">
        <v>700</v>
      </c>
      <c r="I93" s="60">
        <v>200</v>
      </c>
      <c r="J93" s="60">
        <v>0</v>
      </c>
      <c r="K93" s="60">
        <v>0</v>
      </c>
      <c r="L93" s="60">
        <v>0</v>
      </c>
      <c r="M93" s="60">
        <v>0</v>
      </c>
      <c r="N93" s="60">
        <v>0</v>
      </c>
      <c r="O93" s="60">
        <v>0</v>
      </c>
      <c r="P93" s="60">
        <v>399</v>
      </c>
      <c r="Q93" s="60">
        <v>0</v>
      </c>
      <c r="R93" s="60">
        <v>0</v>
      </c>
      <c r="S93" s="60">
        <v>0</v>
      </c>
      <c r="T93" s="60">
        <v>0</v>
      </c>
      <c r="U93" s="60">
        <v>100</v>
      </c>
      <c r="V93" s="60">
        <v>0</v>
      </c>
      <c r="W93" s="60">
        <v>0</v>
      </c>
      <c r="X93" s="60">
        <v>1000</v>
      </c>
      <c r="Y93" s="60">
        <v>0</v>
      </c>
      <c r="Z93" s="60">
        <v>0</v>
      </c>
      <c r="AA93" s="60">
        <v>0</v>
      </c>
      <c r="AB93" s="60">
        <v>0</v>
      </c>
      <c r="AC93" s="60">
        <v>1050</v>
      </c>
      <c r="AD93" s="60">
        <v>150</v>
      </c>
      <c r="AE93" s="60">
        <v>499.75</v>
      </c>
      <c r="AF93" s="60">
        <v>0</v>
      </c>
      <c r="AG93" s="60">
        <v>0</v>
      </c>
      <c r="AH93" s="60">
        <v>0</v>
      </c>
      <c r="AI93" s="60">
        <v>0</v>
      </c>
      <c r="AJ93" s="60">
        <v>120</v>
      </c>
      <c r="AK93" s="60">
        <v>8.8999996185302734</v>
      </c>
      <c r="AL93" s="60">
        <v>31.739999771118161</v>
      </c>
      <c r="AM93" s="60">
        <v>300.29000210762024</v>
      </c>
      <c r="AN93" s="60">
        <v>0</v>
      </c>
      <c r="AO93" s="60">
        <v>115.38244400000001</v>
      </c>
      <c r="AP93" s="60">
        <v>223.04598359990609</v>
      </c>
      <c r="AQ93" s="60">
        <v>78.633908000000005</v>
      </c>
      <c r="AR93" s="60">
        <v>79</v>
      </c>
      <c r="AS93" s="60">
        <v>25.60000038146973</v>
      </c>
      <c r="AT93" s="54"/>
      <c r="AU93" s="61">
        <v>2029</v>
      </c>
      <c r="AV93" s="62">
        <v>494.30635410762022</v>
      </c>
      <c r="AW93" s="63">
        <v>194.01635200000001</v>
      </c>
      <c r="AX93" s="63">
        <v>300.29000210762024</v>
      </c>
      <c r="AY93" s="62">
        <v>488.28598337102426</v>
      </c>
      <c r="AZ93" s="63">
        <v>430.94598321843637</v>
      </c>
      <c r="BA93" s="63">
        <v>57.340000152587891</v>
      </c>
      <c r="BB93" s="62">
        <v>4919.5499954223633</v>
      </c>
      <c r="BC93" s="63">
        <v>0</v>
      </c>
      <c r="BD93" s="63">
        <v>820.79999542236328</v>
      </c>
      <c r="BE93" s="63">
        <v>900</v>
      </c>
      <c r="BF93" s="63">
        <v>399</v>
      </c>
      <c r="BG93" s="63">
        <v>100</v>
      </c>
      <c r="BH93" s="63">
        <v>1699.75</v>
      </c>
      <c r="BI93" s="63">
        <v>0</v>
      </c>
      <c r="BJ93" s="63">
        <v>0</v>
      </c>
      <c r="BK93" s="63">
        <v>1000</v>
      </c>
      <c r="BL93" s="62">
        <v>5902.1423329010076</v>
      </c>
      <c r="BN93" s="61">
        <v>2029</v>
      </c>
      <c r="BO93" s="62"/>
      <c r="BP93" s="1"/>
      <c r="BQ93" s="1"/>
      <c r="BR93" s="62"/>
      <c r="BS93" s="1"/>
      <c r="BT93" s="1"/>
      <c r="BU93" s="62"/>
      <c r="BV93" s="1"/>
      <c r="BW93" s="1"/>
      <c r="BX93" s="1"/>
      <c r="BY93" s="1"/>
      <c r="BZ93" s="1"/>
      <c r="CA93" s="1"/>
      <c r="CB93" s="1"/>
      <c r="CC93" s="1"/>
      <c r="CD93" s="1"/>
      <c r="CE93" s="62"/>
      <c r="CG93" s="115" t="s">
        <v>103</v>
      </c>
    </row>
    <row r="94" spans="1:85" hidden="1" outlineLevel="1">
      <c r="A94" s="52">
        <v>2030</v>
      </c>
      <c r="B94" s="53">
        <v>0</v>
      </c>
      <c r="C94" s="53">
        <v>0</v>
      </c>
      <c r="D94" s="53">
        <v>0</v>
      </c>
      <c r="E94" s="53">
        <v>0</v>
      </c>
      <c r="F94" s="53">
        <v>128.09999465942386</v>
      </c>
      <c r="G94" s="53">
        <v>711</v>
      </c>
      <c r="H94" s="53">
        <v>700</v>
      </c>
      <c r="I94" s="53">
        <v>200</v>
      </c>
      <c r="J94" s="53">
        <v>100</v>
      </c>
      <c r="K94" s="53">
        <v>0</v>
      </c>
      <c r="L94" s="53">
        <v>0</v>
      </c>
      <c r="M94" s="53">
        <v>0</v>
      </c>
      <c r="N94" s="53">
        <v>0</v>
      </c>
      <c r="O94" s="53">
        <v>0</v>
      </c>
      <c r="P94" s="53">
        <v>898.79998779296875</v>
      </c>
      <c r="Q94" s="53">
        <v>0</v>
      </c>
      <c r="R94" s="53">
        <v>0</v>
      </c>
      <c r="S94" s="53">
        <v>0</v>
      </c>
      <c r="T94" s="53">
        <v>0</v>
      </c>
      <c r="U94" s="53">
        <v>100</v>
      </c>
      <c r="V94" s="53">
        <v>0</v>
      </c>
      <c r="W94" s="53">
        <v>0</v>
      </c>
      <c r="X94" s="53">
        <v>1000</v>
      </c>
      <c r="Y94" s="53">
        <v>0</v>
      </c>
      <c r="Z94" s="53">
        <v>0</v>
      </c>
      <c r="AA94" s="53">
        <v>0</v>
      </c>
      <c r="AB94" s="53">
        <v>0</v>
      </c>
      <c r="AC94" s="53">
        <v>1050</v>
      </c>
      <c r="AD94" s="53">
        <v>149.94999694824219</v>
      </c>
      <c r="AE94" s="53">
        <v>499.64999389648438</v>
      </c>
      <c r="AF94" s="53">
        <v>0</v>
      </c>
      <c r="AG94" s="53">
        <v>0</v>
      </c>
      <c r="AH94" s="53">
        <v>0</v>
      </c>
      <c r="AI94" s="53">
        <v>0</v>
      </c>
      <c r="AJ94" s="53">
        <v>150</v>
      </c>
      <c r="AK94" s="53">
        <v>8.8999996185302734</v>
      </c>
      <c r="AL94" s="53">
        <v>36.619998931884773</v>
      </c>
      <c r="AM94" s="53">
        <v>313.83000016212463</v>
      </c>
      <c r="AN94" s="53">
        <v>0</v>
      </c>
      <c r="AO94" s="53">
        <v>131.83969400000001</v>
      </c>
      <c r="AP94" s="53">
        <v>284.36450864593922</v>
      </c>
      <c r="AQ94" s="53">
        <v>94.091622999999998</v>
      </c>
      <c r="AR94" s="53">
        <v>79</v>
      </c>
      <c r="AS94" s="53">
        <v>25.60000038146973</v>
      </c>
      <c r="AT94" s="54"/>
      <c r="AU94" s="55">
        <v>2030</v>
      </c>
      <c r="AV94" s="56">
        <v>539.76131716212467</v>
      </c>
      <c r="AW94" s="57">
        <v>225.93131700000001</v>
      </c>
      <c r="AX94" s="57">
        <v>313.83000016212463</v>
      </c>
      <c r="AY94" s="56">
        <v>584.48450757782393</v>
      </c>
      <c r="AZ94" s="57">
        <v>522.26450826446944</v>
      </c>
      <c r="BA94" s="57">
        <v>62.219999313354506</v>
      </c>
      <c r="BB94" s="56">
        <v>5537.4999732971191</v>
      </c>
      <c r="BC94" s="57">
        <v>0</v>
      </c>
      <c r="BD94" s="57">
        <v>839.09999465942383</v>
      </c>
      <c r="BE94" s="57">
        <v>1000</v>
      </c>
      <c r="BF94" s="57">
        <v>898.79998779296875</v>
      </c>
      <c r="BG94" s="57">
        <v>100</v>
      </c>
      <c r="BH94" s="57">
        <v>1699.5999908447266</v>
      </c>
      <c r="BI94" s="57">
        <v>0</v>
      </c>
      <c r="BJ94" s="57">
        <v>0</v>
      </c>
      <c r="BK94" s="57">
        <v>1000</v>
      </c>
      <c r="BL94" s="56">
        <v>6661.7457980370673</v>
      </c>
      <c r="BN94" s="55">
        <v>2030</v>
      </c>
      <c r="BO94" s="56">
        <v>357.37798444795533</v>
      </c>
      <c r="BP94" s="58">
        <v>175.38798420000001</v>
      </c>
      <c r="BQ94" s="58">
        <v>181.99000024795532</v>
      </c>
      <c r="BR94" s="56">
        <v>402.27811050668703</v>
      </c>
      <c r="BS94" s="58">
        <v>379.93811130777345</v>
      </c>
      <c r="BT94" s="58">
        <v>22.339999198913588</v>
      </c>
      <c r="BU94" s="56">
        <v>3732.4499893188477</v>
      </c>
      <c r="BV94" s="58">
        <v>0</v>
      </c>
      <c r="BW94" s="58">
        <v>583.79999542236328</v>
      </c>
      <c r="BX94" s="58">
        <v>300</v>
      </c>
      <c r="BY94" s="58">
        <v>499</v>
      </c>
      <c r="BZ94" s="58">
        <v>100</v>
      </c>
      <c r="CA94" s="58">
        <v>1449.6499938964844</v>
      </c>
      <c r="CB94" s="58">
        <v>0</v>
      </c>
      <c r="CC94" s="58">
        <v>0</v>
      </c>
      <c r="CD94" s="58">
        <v>800</v>
      </c>
      <c r="CE94" s="56">
        <v>4492.1060842734896</v>
      </c>
      <c r="CG94" s="115" t="s">
        <v>103</v>
      </c>
    </row>
    <row r="95" spans="1:85" hidden="1" outlineLevel="1">
      <c r="A95" s="59">
        <v>2031</v>
      </c>
      <c r="B95" s="60">
        <v>0</v>
      </c>
      <c r="C95" s="60">
        <v>0</v>
      </c>
      <c r="D95" s="60">
        <v>0</v>
      </c>
      <c r="E95" s="60">
        <v>0</v>
      </c>
      <c r="F95" s="60">
        <v>128.09999465942386</v>
      </c>
      <c r="G95" s="60">
        <v>711</v>
      </c>
      <c r="H95" s="60">
        <v>700</v>
      </c>
      <c r="I95" s="60">
        <v>200</v>
      </c>
      <c r="J95" s="60">
        <v>400</v>
      </c>
      <c r="K95" s="60">
        <v>0</v>
      </c>
      <c r="L95" s="60">
        <v>0</v>
      </c>
      <c r="M95" s="60">
        <v>0</v>
      </c>
      <c r="N95" s="60">
        <v>0</v>
      </c>
      <c r="O95" s="60">
        <v>0</v>
      </c>
      <c r="P95" s="60">
        <v>898.34999084472656</v>
      </c>
      <c r="Q95" s="60">
        <v>0</v>
      </c>
      <c r="R95" s="60">
        <v>0</v>
      </c>
      <c r="S95" s="60">
        <v>0</v>
      </c>
      <c r="T95" s="60">
        <v>0</v>
      </c>
      <c r="U95" s="60">
        <v>100</v>
      </c>
      <c r="V95" s="60">
        <v>0</v>
      </c>
      <c r="W95" s="60">
        <v>0</v>
      </c>
      <c r="X95" s="60">
        <v>1000</v>
      </c>
      <c r="Y95" s="60">
        <v>0</v>
      </c>
      <c r="Z95" s="60">
        <v>0</v>
      </c>
      <c r="AA95" s="60">
        <v>0</v>
      </c>
      <c r="AB95" s="60">
        <v>0</v>
      </c>
      <c r="AC95" s="60">
        <v>1050</v>
      </c>
      <c r="AD95" s="60">
        <v>149.90000152587891</v>
      </c>
      <c r="AE95" s="60">
        <v>499.55000305175781</v>
      </c>
      <c r="AF95" s="60">
        <v>0</v>
      </c>
      <c r="AG95" s="60">
        <v>0</v>
      </c>
      <c r="AH95" s="60">
        <v>0</v>
      </c>
      <c r="AI95" s="60">
        <v>0</v>
      </c>
      <c r="AJ95" s="60">
        <v>180</v>
      </c>
      <c r="AK95" s="60">
        <v>9.7200002670288086</v>
      </c>
      <c r="AL95" s="60">
        <v>39.990001678466797</v>
      </c>
      <c r="AM95" s="60">
        <v>327.05000114440918</v>
      </c>
      <c r="AN95" s="60">
        <v>0</v>
      </c>
      <c r="AO95" s="60">
        <v>148.12393700000001</v>
      </c>
      <c r="AP95" s="60">
        <v>351.50843736546011</v>
      </c>
      <c r="AQ95" s="60">
        <v>110.32028299999999</v>
      </c>
      <c r="AR95" s="60">
        <v>79</v>
      </c>
      <c r="AS95" s="60">
        <v>25.60000038146973</v>
      </c>
      <c r="AT95" s="54"/>
      <c r="AU95" s="61">
        <v>2031</v>
      </c>
      <c r="AV95" s="62">
        <v>585.49422114440915</v>
      </c>
      <c r="AW95" s="63">
        <v>258.44421999999997</v>
      </c>
      <c r="AX95" s="63">
        <v>327.05000114440918</v>
      </c>
      <c r="AY95" s="62">
        <v>685.8184396924255</v>
      </c>
      <c r="AZ95" s="63">
        <v>620.22843763248898</v>
      </c>
      <c r="BA95" s="63">
        <v>65.590002059936523</v>
      </c>
      <c r="BB95" s="62">
        <v>5836.8999900817871</v>
      </c>
      <c r="BC95" s="63">
        <v>0</v>
      </c>
      <c r="BD95" s="63">
        <v>839.09999465942383</v>
      </c>
      <c r="BE95" s="63">
        <v>1300</v>
      </c>
      <c r="BF95" s="63">
        <v>898.34999084472656</v>
      </c>
      <c r="BG95" s="63">
        <v>100</v>
      </c>
      <c r="BH95" s="63">
        <v>1699.4500045776367</v>
      </c>
      <c r="BI95" s="63">
        <v>0</v>
      </c>
      <c r="BJ95" s="63">
        <v>0</v>
      </c>
      <c r="BK95" s="63">
        <v>1000</v>
      </c>
      <c r="BL95" s="62">
        <v>7108.2126509186219</v>
      </c>
      <c r="BN95" s="61">
        <v>2031</v>
      </c>
      <c r="BO95" s="62"/>
      <c r="BP95" s="1"/>
      <c r="BQ95" s="1"/>
      <c r="BR95" s="62"/>
      <c r="BS95" s="1"/>
      <c r="BT95" s="1"/>
      <c r="BU95" s="62"/>
      <c r="BV95" s="1"/>
      <c r="BW95" s="1"/>
      <c r="BX95" s="1"/>
      <c r="BY95" s="1"/>
      <c r="BZ95" s="1"/>
      <c r="CA95" s="1"/>
      <c r="CB95" s="1"/>
      <c r="CC95" s="1"/>
      <c r="CD95" s="1"/>
      <c r="CE95" s="62"/>
      <c r="CG95" s="115" t="s">
        <v>103</v>
      </c>
    </row>
    <row r="96" spans="1:85" hidden="1" outlineLevel="1">
      <c r="A96" s="52">
        <v>2032</v>
      </c>
      <c r="B96" s="53">
        <v>0</v>
      </c>
      <c r="C96" s="53">
        <v>0</v>
      </c>
      <c r="D96" s="53">
        <v>0</v>
      </c>
      <c r="E96" s="53">
        <v>0</v>
      </c>
      <c r="F96" s="53">
        <v>128.09999465942386</v>
      </c>
      <c r="G96" s="53">
        <v>711</v>
      </c>
      <c r="H96" s="53">
        <v>700</v>
      </c>
      <c r="I96" s="53">
        <v>200</v>
      </c>
      <c r="J96" s="53">
        <v>400</v>
      </c>
      <c r="K96" s="53">
        <v>0</v>
      </c>
      <c r="L96" s="53">
        <v>0</v>
      </c>
      <c r="M96" s="53">
        <v>100</v>
      </c>
      <c r="N96" s="53">
        <v>0</v>
      </c>
      <c r="O96" s="53">
        <v>0</v>
      </c>
      <c r="P96" s="53">
        <v>1197.9000015258789</v>
      </c>
      <c r="Q96" s="53">
        <v>0</v>
      </c>
      <c r="R96" s="53">
        <v>0</v>
      </c>
      <c r="S96" s="53">
        <v>0</v>
      </c>
      <c r="T96" s="53">
        <v>0</v>
      </c>
      <c r="U96" s="53">
        <v>100</v>
      </c>
      <c r="V96" s="53">
        <v>0</v>
      </c>
      <c r="W96" s="53">
        <v>0</v>
      </c>
      <c r="X96" s="53">
        <v>1100</v>
      </c>
      <c r="Y96" s="53">
        <v>0</v>
      </c>
      <c r="Z96" s="53">
        <v>0</v>
      </c>
      <c r="AA96" s="53">
        <v>0</v>
      </c>
      <c r="AB96" s="53">
        <v>0</v>
      </c>
      <c r="AC96" s="53">
        <v>1050</v>
      </c>
      <c r="AD96" s="53">
        <v>149.84999847412109</v>
      </c>
      <c r="AE96" s="53">
        <v>499.44999694824219</v>
      </c>
      <c r="AF96" s="53">
        <v>0</v>
      </c>
      <c r="AG96" s="53">
        <v>0</v>
      </c>
      <c r="AH96" s="53">
        <v>0</v>
      </c>
      <c r="AI96" s="53">
        <v>0</v>
      </c>
      <c r="AJ96" s="53">
        <v>210</v>
      </c>
      <c r="AK96" s="53">
        <v>10.590000152587891</v>
      </c>
      <c r="AL96" s="53">
        <v>43.580001831054688</v>
      </c>
      <c r="AM96" s="53">
        <v>339.33999919891357</v>
      </c>
      <c r="AN96" s="53">
        <v>0</v>
      </c>
      <c r="AO96" s="53">
        <v>200.929247</v>
      </c>
      <c r="AP96" s="53">
        <v>418.652366084981</v>
      </c>
      <c r="AQ96" s="53">
        <v>126.43372100000001</v>
      </c>
      <c r="AR96" s="53">
        <v>79</v>
      </c>
      <c r="AS96" s="53">
        <v>25.60000038146973</v>
      </c>
      <c r="AT96" s="54"/>
      <c r="AU96" s="55">
        <v>2032</v>
      </c>
      <c r="AV96" s="56">
        <v>666.7029671989136</v>
      </c>
      <c r="AW96" s="57">
        <v>327.36296800000002</v>
      </c>
      <c r="AX96" s="57">
        <v>339.33999919891357</v>
      </c>
      <c r="AY96" s="56">
        <v>787.42236845009324</v>
      </c>
      <c r="AZ96" s="57">
        <v>718.24236623756883</v>
      </c>
      <c r="BA96" s="57">
        <v>69.180002212524414</v>
      </c>
      <c r="BB96" s="56">
        <v>6336.299991607666</v>
      </c>
      <c r="BC96" s="57">
        <v>0</v>
      </c>
      <c r="BD96" s="57">
        <v>839.09999465942383</v>
      </c>
      <c r="BE96" s="57">
        <v>1400</v>
      </c>
      <c r="BF96" s="57">
        <v>1197.9000015258789</v>
      </c>
      <c r="BG96" s="57">
        <v>100</v>
      </c>
      <c r="BH96" s="57">
        <v>1699.2999954223633</v>
      </c>
      <c r="BI96" s="57">
        <v>0</v>
      </c>
      <c r="BJ96" s="57">
        <v>0</v>
      </c>
      <c r="BK96" s="57">
        <v>1100</v>
      </c>
      <c r="BL96" s="56">
        <v>7790.425327256673</v>
      </c>
      <c r="BN96" s="55">
        <v>2032</v>
      </c>
      <c r="BO96" s="56"/>
      <c r="BP96" s="58"/>
      <c r="BQ96" s="58"/>
      <c r="BR96" s="56"/>
      <c r="BS96" s="58"/>
      <c r="BT96" s="58"/>
      <c r="BU96" s="56"/>
      <c r="BV96" s="58"/>
      <c r="BW96" s="58"/>
      <c r="BX96" s="58"/>
      <c r="BY96" s="58"/>
      <c r="BZ96" s="58"/>
      <c r="CA96" s="58"/>
      <c r="CB96" s="58"/>
      <c r="CC96" s="58"/>
      <c r="CD96" s="58"/>
      <c r="CE96" s="56"/>
      <c r="CG96" s="115" t="s">
        <v>103</v>
      </c>
    </row>
    <row r="97" spans="1:85" hidden="1" outlineLevel="1">
      <c r="A97" s="59">
        <v>2033</v>
      </c>
      <c r="B97" s="60">
        <v>0</v>
      </c>
      <c r="C97" s="60">
        <v>0</v>
      </c>
      <c r="D97" s="60">
        <v>0</v>
      </c>
      <c r="E97" s="60">
        <v>0</v>
      </c>
      <c r="F97" s="60">
        <v>146.3999938964844</v>
      </c>
      <c r="G97" s="60">
        <v>711</v>
      </c>
      <c r="H97" s="60">
        <v>700</v>
      </c>
      <c r="I97" s="60">
        <v>200</v>
      </c>
      <c r="J97" s="60">
        <v>400</v>
      </c>
      <c r="K97" s="60">
        <v>0</v>
      </c>
      <c r="L97" s="60">
        <v>0</v>
      </c>
      <c r="M97" s="60">
        <v>100</v>
      </c>
      <c r="N97" s="60">
        <v>0</v>
      </c>
      <c r="O97" s="60">
        <v>0</v>
      </c>
      <c r="P97" s="60">
        <v>1597.2999954223633</v>
      </c>
      <c r="Q97" s="60">
        <v>0</v>
      </c>
      <c r="R97" s="60">
        <v>0</v>
      </c>
      <c r="S97" s="60">
        <v>0</v>
      </c>
      <c r="T97" s="60">
        <v>0</v>
      </c>
      <c r="U97" s="60">
        <v>100</v>
      </c>
      <c r="V97" s="60">
        <v>0</v>
      </c>
      <c r="W97" s="60">
        <v>0</v>
      </c>
      <c r="X97" s="60">
        <v>1100</v>
      </c>
      <c r="Y97" s="60">
        <v>100</v>
      </c>
      <c r="Z97" s="60">
        <v>0</v>
      </c>
      <c r="AA97" s="60">
        <v>0</v>
      </c>
      <c r="AB97" s="60">
        <v>0</v>
      </c>
      <c r="AC97" s="60">
        <v>1050</v>
      </c>
      <c r="AD97" s="60">
        <v>149.80000305175781</v>
      </c>
      <c r="AE97" s="60">
        <v>499.35000610351563</v>
      </c>
      <c r="AF97" s="60">
        <v>0</v>
      </c>
      <c r="AG97" s="60">
        <v>0</v>
      </c>
      <c r="AH97" s="60">
        <v>0</v>
      </c>
      <c r="AI97" s="60">
        <v>0</v>
      </c>
      <c r="AJ97" s="60">
        <v>240</v>
      </c>
      <c r="AK97" s="60">
        <v>11.47000026702881</v>
      </c>
      <c r="AL97" s="60">
        <v>47.200000762939453</v>
      </c>
      <c r="AM97" s="60">
        <v>349.51999831199646</v>
      </c>
      <c r="AN97" s="60">
        <v>0</v>
      </c>
      <c r="AO97" s="60">
        <v>219.51485700000001</v>
      </c>
      <c r="AP97" s="60">
        <v>489.51080342847717</v>
      </c>
      <c r="AQ97" s="60">
        <v>143.164975</v>
      </c>
      <c r="AR97" s="60">
        <v>79</v>
      </c>
      <c r="AS97" s="60">
        <v>25.60000038146973</v>
      </c>
      <c r="AT97" s="54"/>
      <c r="AU97" s="61">
        <v>2033</v>
      </c>
      <c r="AV97" s="62">
        <v>712.19983031199649</v>
      </c>
      <c r="AW97" s="63">
        <v>362.67983200000003</v>
      </c>
      <c r="AX97" s="63">
        <v>349.51999831199646</v>
      </c>
      <c r="AY97" s="62">
        <v>892.78080483991516</v>
      </c>
      <c r="AZ97" s="63">
        <v>819.98080369550598</v>
      </c>
      <c r="BA97" s="63">
        <v>72.80000114440918</v>
      </c>
      <c r="BB97" s="62">
        <v>6853.8499984741211</v>
      </c>
      <c r="BC97" s="63">
        <v>0</v>
      </c>
      <c r="BD97" s="63">
        <v>857.39999389648438</v>
      </c>
      <c r="BE97" s="63">
        <v>1400</v>
      </c>
      <c r="BF97" s="63">
        <v>1597.2999954223633</v>
      </c>
      <c r="BG97" s="63">
        <v>100</v>
      </c>
      <c r="BH97" s="63">
        <v>1699.1500091552734</v>
      </c>
      <c r="BI97" s="63">
        <v>0</v>
      </c>
      <c r="BJ97" s="63">
        <v>0</v>
      </c>
      <c r="BK97" s="63">
        <v>1200</v>
      </c>
      <c r="BL97" s="62">
        <v>8458.8306336260321</v>
      </c>
      <c r="BN97" s="61">
        <v>2033</v>
      </c>
      <c r="BO97" s="62"/>
      <c r="BP97" s="1"/>
      <c r="BQ97" s="1"/>
      <c r="BR97" s="62"/>
      <c r="BS97" s="1"/>
      <c r="BT97" s="1"/>
      <c r="BU97" s="62"/>
      <c r="BV97" s="1"/>
      <c r="BW97" s="1"/>
      <c r="BX97" s="1"/>
      <c r="BY97" s="1"/>
      <c r="BZ97" s="1"/>
      <c r="CA97" s="1"/>
      <c r="CB97" s="1"/>
      <c r="CC97" s="1"/>
      <c r="CD97" s="1"/>
      <c r="CE97" s="62"/>
      <c r="CG97" s="115" t="s">
        <v>103</v>
      </c>
    </row>
    <row r="98" spans="1:85" hidden="1" outlineLevel="1">
      <c r="A98" s="52">
        <v>2034</v>
      </c>
      <c r="B98" s="53">
        <v>0</v>
      </c>
      <c r="C98" s="53">
        <v>0</v>
      </c>
      <c r="D98" s="53">
        <v>0</v>
      </c>
      <c r="E98" s="53">
        <v>0</v>
      </c>
      <c r="F98" s="53">
        <v>146.3999938964844</v>
      </c>
      <c r="G98" s="53">
        <v>711</v>
      </c>
      <c r="H98" s="53">
        <v>700</v>
      </c>
      <c r="I98" s="53">
        <v>200</v>
      </c>
      <c r="J98" s="53">
        <v>400</v>
      </c>
      <c r="K98" s="53">
        <v>0</v>
      </c>
      <c r="L98" s="53">
        <v>0</v>
      </c>
      <c r="M98" s="53">
        <v>100</v>
      </c>
      <c r="N98" s="53">
        <v>0</v>
      </c>
      <c r="O98" s="53">
        <v>0</v>
      </c>
      <c r="P98" s="53">
        <v>1696.5000076293945</v>
      </c>
      <c r="Q98" s="53">
        <v>0</v>
      </c>
      <c r="R98" s="53">
        <v>0</v>
      </c>
      <c r="S98" s="53">
        <v>0</v>
      </c>
      <c r="T98" s="53">
        <v>0</v>
      </c>
      <c r="U98" s="53">
        <v>100</v>
      </c>
      <c r="V98" s="53">
        <v>0</v>
      </c>
      <c r="W98" s="53">
        <v>0</v>
      </c>
      <c r="X98" s="53">
        <v>1100</v>
      </c>
      <c r="Y98" s="53">
        <v>200</v>
      </c>
      <c r="Z98" s="53">
        <v>0</v>
      </c>
      <c r="AA98" s="53">
        <v>0</v>
      </c>
      <c r="AB98" s="53">
        <v>0</v>
      </c>
      <c r="AC98" s="53">
        <v>1050</v>
      </c>
      <c r="AD98" s="53">
        <v>149.75</v>
      </c>
      <c r="AE98" s="53">
        <v>499.25</v>
      </c>
      <c r="AF98" s="53">
        <v>0</v>
      </c>
      <c r="AG98" s="53">
        <v>0</v>
      </c>
      <c r="AH98" s="53">
        <v>0</v>
      </c>
      <c r="AI98" s="53">
        <v>0</v>
      </c>
      <c r="AJ98" s="53">
        <v>270</v>
      </c>
      <c r="AK98" s="53">
        <v>12.35000038146973</v>
      </c>
      <c r="AL98" s="53">
        <v>50.830001831054688</v>
      </c>
      <c r="AM98" s="53">
        <v>353.00999522209167</v>
      </c>
      <c r="AN98" s="53">
        <v>0</v>
      </c>
      <c r="AO98" s="53">
        <v>238.569873</v>
      </c>
      <c r="AP98" s="53">
        <v>560.36924077197341</v>
      </c>
      <c r="AQ98" s="53">
        <v>149.33156099999999</v>
      </c>
      <c r="AR98" s="53">
        <v>79</v>
      </c>
      <c r="AS98" s="53">
        <v>25.60000038146973</v>
      </c>
      <c r="AT98" s="54"/>
      <c r="AU98" s="55">
        <v>2034</v>
      </c>
      <c r="AV98" s="56">
        <v>740.91142922209167</v>
      </c>
      <c r="AW98" s="57">
        <v>387.90143399999999</v>
      </c>
      <c r="AX98" s="57">
        <v>353.00999522209167</v>
      </c>
      <c r="AY98" s="56">
        <v>998.14924336596755</v>
      </c>
      <c r="AZ98" s="57">
        <v>921.71924115344314</v>
      </c>
      <c r="BA98" s="57">
        <v>76.430002212524414</v>
      </c>
      <c r="BB98" s="56">
        <v>7052.9000015258789</v>
      </c>
      <c r="BC98" s="57">
        <v>0</v>
      </c>
      <c r="BD98" s="57">
        <v>857.39999389648438</v>
      </c>
      <c r="BE98" s="57">
        <v>1400</v>
      </c>
      <c r="BF98" s="57">
        <v>1696.5000076293945</v>
      </c>
      <c r="BG98" s="57">
        <v>100</v>
      </c>
      <c r="BH98" s="57">
        <v>1699</v>
      </c>
      <c r="BI98" s="57">
        <v>0</v>
      </c>
      <c r="BJ98" s="57">
        <v>0</v>
      </c>
      <c r="BK98" s="57">
        <v>1300</v>
      </c>
      <c r="BL98" s="56">
        <v>8791.9606741139378</v>
      </c>
      <c r="BN98" s="55">
        <v>2034</v>
      </c>
      <c r="BO98" s="56"/>
      <c r="BP98" s="58"/>
      <c r="BQ98" s="58"/>
      <c r="BR98" s="56"/>
      <c r="BS98" s="58"/>
      <c r="BT98" s="58"/>
      <c r="BU98" s="56"/>
      <c r="BV98" s="58"/>
      <c r="BW98" s="58"/>
      <c r="BX98" s="58"/>
      <c r="BY98" s="58"/>
      <c r="BZ98" s="58"/>
      <c r="CA98" s="58"/>
      <c r="CB98" s="58"/>
      <c r="CC98" s="58"/>
      <c r="CD98" s="58"/>
      <c r="CE98" s="56"/>
      <c r="CG98" s="115" t="s">
        <v>103</v>
      </c>
    </row>
    <row r="99" spans="1:85" hidden="1" outlineLevel="1">
      <c r="A99" s="59">
        <v>2035</v>
      </c>
      <c r="B99" s="60">
        <v>0</v>
      </c>
      <c r="C99" s="60">
        <v>0</v>
      </c>
      <c r="D99" s="60">
        <v>0</v>
      </c>
      <c r="E99" s="60">
        <v>0</v>
      </c>
      <c r="F99" s="60">
        <v>164.69999313354495</v>
      </c>
      <c r="G99" s="60">
        <v>711</v>
      </c>
      <c r="H99" s="60">
        <v>700</v>
      </c>
      <c r="I99" s="60">
        <v>200</v>
      </c>
      <c r="J99" s="60">
        <v>400</v>
      </c>
      <c r="K99" s="60">
        <v>0</v>
      </c>
      <c r="L99" s="60">
        <v>0</v>
      </c>
      <c r="M99" s="60">
        <v>300</v>
      </c>
      <c r="N99" s="60">
        <v>0</v>
      </c>
      <c r="O99" s="60">
        <v>0</v>
      </c>
      <c r="P99" s="60">
        <v>1795.6499862670898</v>
      </c>
      <c r="Q99" s="60">
        <v>0</v>
      </c>
      <c r="R99" s="60">
        <v>0</v>
      </c>
      <c r="S99" s="60">
        <v>0</v>
      </c>
      <c r="T99" s="60">
        <v>0</v>
      </c>
      <c r="U99" s="60">
        <v>100</v>
      </c>
      <c r="V99" s="60">
        <v>0</v>
      </c>
      <c r="W99" s="60">
        <v>0</v>
      </c>
      <c r="X99" s="60">
        <v>1100</v>
      </c>
      <c r="Y99" s="60">
        <v>200</v>
      </c>
      <c r="Z99" s="60">
        <v>0</v>
      </c>
      <c r="AA99" s="60">
        <v>0</v>
      </c>
      <c r="AB99" s="60">
        <v>0</v>
      </c>
      <c r="AC99" s="60">
        <v>1050</v>
      </c>
      <c r="AD99" s="60">
        <v>149.69999694824219</v>
      </c>
      <c r="AE99" s="60">
        <v>499.14999389648438</v>
      </c>
      <c r="AF99" s="60">
        <v>0</v>
      </c>
      <c r="AG99" s="60">
        <v>0</v>
      </c>
      <c r="AH99" s="60">
        <v>0</v>
      </c>
      <c r="AI99" s="60">
        <v>0</v>
      </c>
      <c r="AJ99" s="60">
        <v>300</v>
      </c>
      <c r="AK99" s="60">
        <v>13.239999771118161</v>
      </c>
      <c r="AL99" s="60">
        <v>54.470001220703118</v>
      </c>
      <c r="AM99" s="60">
        <v>357.16999900341034</v>
      </c>
      <c r="AN99" s="60">
        <v>0</v>
      </c>
      <c r="AO99" s="60">
        <v>258.28604999999999</v>
      </c>
      <c r="AP99" s="60">
        <v>631.33850343142001</v>
      </c>
      <c r="AQ99" s="60">
        <v>156.19314700000001</v>
      </c>
      <c r="AR99" s="60">
        <v>79</v>
      </c>
      <c r="AS99" s="60">
        <v>25.60000038146973</v>
      </c>
      <c r="AT99" s="54"/>
      <c r="AU99" s="61">
        <v>2035</v>
      </c>
      <c r="AV99" s="62">
        <v>771.64919600341034</v>
      </c>
      <c r="AW99" s="63">
        <v>414.479197</v>
      </c>
      <c r="AX99" s="63">
        <v>357.16999900341034</v>
      </c>
      <c r="AY99" s="62">
        <v>1103.6485048047111</v>
      </c>
      <c r="AZ99" s="63">
        <v>1023.5785032025382</v>
      </c>
      <c r="BA99" s="63">
        <v>80.070001602172852</v>
      </c>
      <c r="BB99" s="62">
        <v>7370.1999702453613</v>
      </c>
      <c r="BC99" s="63">
        <v>0</v>
      </c>
      <c r="BD99" s="63">
        <v>875.69999313354492</v>
      </c>
      <c r="BE99" s="63">
        <v>1600</v>
      </c>
      <c r="BF99" s="63">
        <v>1795.6499862670898</v>
      </c>
      <c r="BG99" s="63">
        <v>100</v>
      </c>
      <c r="BH99" s="63">
        <v>1698.8499908447266</v>
      </c>
      <c r="BI99" s="63">
        <v>0</v>
      </c>
      <c r="BJ99" s="63">
        <v>0</v>
      </c>
      <c r="BK99" s="63">
        <v>1300</v>
      </c>
      <c r="BL99" s="62">
        <v>9245.4976710534829</v>
      </c>
      <c r="BN99" s="61">
        <v>2035</v>
      </c>
      <c r="BO99" s="62"/>
      <c r="BP99" s="1"/>
      <c r="BQ99" s="1"/>
      <c r="BR99" s="62"/>
      <c r="BS99" s="1"/>
      <c r="BT99" s="1"/>
      <c r="BU99" s="62"/>
      <c r="BV99" s="1"/>
      <c r="BW99" s="1"/>
      <c r="BX99" s="1"/>
      <c r="BY99" s="1"/>
      <c r="BZ99" s="1"/>
      <c r="CA99" s="1"/>
      <c r="CB99" s="1"/>
      <c r="CC99" s="1"/>
      <c r="CD99" s="1"/>
      <c r="CE99" s="62"/>
      <c r="CG99" s="115" t="s">
        <v>103</v>
      </c>
    </row>
    <row r="100" spans="1:85" hidden="1" outlineLevel="1">
      <c r="A100" s="52">
        <v>2036</v>
      </c>
      <c r="B100" s="53">
        <v>0</v>
      </c>
      <c r="C100" s="53">
        <v>0</v>
      </c>
      <c r="D100" s="53">
        <v>0</v>
      </c>
      <c r="E100" s="53">
        <v>0</v>
      </c>
      <c r="F100" s="53">
        <v>164.69999313354495</v>
      </c>
      <c r="G100" s="53">
        <v>711</v>
      </c>
      <c r="H100" s="53">
        <v>700</v>
      </c>
      <c r="I100" s="53">
        <v>200</v>
      </c>
      <c r="J100" s="53">
        <v>700</v>
      </c>
      <c r="K100" s="53">
        <v>0</v>
      </c>
      <c r="L100" s="53">
        <v>0</v>
      </c>
      <c r="M100" s="53">
        <v>300</v>
      </c>
      <c r="N100" s="53">
        <v>0</v>
      </c>
      <c r="O100" s="53">
        <v>0</v>
      </c>
      <c r="P100" s="53">
        <v>1794.7499923706055</v>
      </c>
      <c r="Q100" s="53">
        <v>0</v>
      </c>
      <c r="R100" s="53">
        <v>0</v>
      </c>
      <c r="S100" s="53">
        <v>0</v>
      </c>
      <c r="T100" s="53">
        <v>0</v>
      </c>
      <c r="U100" s="53">
        <v>100</v>
      </c>
      <c r="V100" s="53">
        <v>0</v>
      </c>
      <c r="W100" s="53">
        <v>0</v>
      </c>
      <c r="X100" s="53">
        <v>1100</v>
      </c>
      <c r="Y100" s="53">
        <v>200</v>
      </c>
      <c r="Z100" s="53">
        <v>0</v>
      </c>
      <c r="AA100" s="53">
        <v>0</v>
      </c>
      <c r="AB100" s="53">
        <v>0</v>
      </c>
      <c r="AC100" s="53">
        <v>1050</v>
      </c>
      <c r="AD100" s="53">
        <v>149.65000152587891</v>
      </c>
      <c r="AE100" s="53">
        <v>499.05000305175781</v>
      </c>
      <c r="AF100" s="53">
        <v>0</v>
      </c>
      <c r="AG100" s="53">
        <v>0</v>
      </c>
      <c r="AH100" s="53">
        <v>0</v>
      </c>
      <c r="AI100" s="53">
        <v>0</v>
      </c>
      <c r="AJ100" s="53">
        <v>330</v>
      </c>
      <c r="AK100" s="53">
        <v>14.11999988555908</v>
      </c>
      <c r="AL100" s="53">
        <v>58.099998474121087</v>
      </c>
      <c r="AM100" s="53">
        <v>360.71000301837921</v>
      </c>
      <c r="AN100" s="53">
        <v>0</v>
      </c>
      <c r="AO100" s="53">
        <v>277.04538300000002</v>
      </c>
      <c r="AP100" s="53">
        <v>702.30776609086661</v>
      </c>
      <c r="AQ100" s="53">
        <v>162.833437</v>
      </c>
      <c r="AR100" s="53">
        <v>79</v>
      </c>
      <c r="AS100" s="53">
        <v>25.60000038146973</v>
      </c>
      <c r="AT100" s="54"/>
      <c r="AU100" s="55">
        <v>2036</v>
      </c>
      <c r="AV100" s="56">
        <v>800.58882301837923</v>
      </c>
      <c r="AW100" s="57">
        <v>439.87882000000002</v>
      </c>
      <c r="AX100" s="57">
        <v>360.71000301837921</v>
      </c>
      <c r="AY100" s="56">
        <v>1209.1277648320165</v>
      </c>
      <c r="AZ100" s="57">
        <v>1125.4277659764257</v>
      </c>
      <c r="BA100" s="57">
        <v>83.69999885559082</v>
      </c>
      <c r="BB100" s="56">
        <v>7669.1499900817871</v>
      </c>
      <c r="BC100" s="57">
        <v>0</v>
      </c>
      <c r="BD100" s="57">
        <v>875.69999313354492</v>
      </c>
      <c r="BE100" s="57">
        <v>1900</v>
      </c>
      <c r="BF100" s="57">
        <v>1794.7499923706055</v>
      </c>
      <c r="BG100" s="57">
        <v>100</v>
      </c>
      <c r="BH100" s="57">
        <v>1698.7000045776367</v>
      </c>
      <c r="BI100" s="57">
        <v>0</v>
      </c>
      <c r="BJ100" s="57">
        <v>0</v>
      </c>
      <c r="BK100" s="57">
        <v>1300</v>
      </c>
      <c r="BL100" s="56">
        <v>9678.8665779321818</v>
      </c>
      <c r="BN100" s="55">
        <v>2036</v>
      </c>
      <c r="BO100" s="56"/>
      <c r="BP100" s="58"/>
      <c r="BQ100" s="58"/>
      <c r="BR100" s="56"/>
      <c r="BS100" s="58"/>
      <c r="BT100" s="58"/>
      <c r="BU100" s="56"/>
      <c r="BV100" s="58"/>
      <c r="BW100" s="58"/>
      <c r="BX100" s="58"/>
      <c r="BY100" s="58"/>
      <c r="BZ100" s="58"/>
      <c r="CA100" s="58"/>
      <c r="CB100" s="58"/>
      <c r="CC100" s="58"/>
      <c r="CD100" s="58"/>
      <c r="CE100" s="56"/>
      <c r="CG100" s="115" t="s">
        <v>103</v>
      </c>
    </row>
    <row r="101" spans="1:85" hidden="1" outlineLevel="1">
      <c r="A101" s="59">
        <v>2037</v>
      </c>
      <c r="B101" s="60">
        <v>0</v>
      </c>
      <c r="C101" s="60">
        <v>0</v>
      </c>
      <c r="D101" s="60">
        <v>0</v>
      </c>
      <c r="E101" s="60">
        <v>0</v>
      </c>
      <c r="F101" s="60">
        <v>182.9999923706055</v>
      </c>
      <c r="G101" s="60">
        <v>711</v>
      </c>
      <c r="H101" s="60">
        <v>700</v>
      </c>
      <c r="I101" s="60">
        <v>200</v>
      </c>
      <c r="J101" s="60">
        <v>700</v>
      </c>
      <c r="K101" s="60">
        <v>0</v>
      </c>
      <c r="L101" s="60">
        <v>0</v>
      </c>
      <c r="M101" s="60">
        <v>500</v>
      </c>
      <c r="N101" s="60">
        <v>0</v>
      </c>
      <c r="O101" s="60">
        <v>0</v>
      </c>
      <c r="P101" s="60">
        <v>1793.8500137329102</v>
      </c>
      <c r="Q101" s="60">
        <v>0</v>
      </c>
      <c r="R101" s="60">
        <v>0</v>
      </c>
      <c r="S101" s="60">
        <v>0</v>
      </c>
      <c r="T101" s="60">
        <v>0</v>
      </c>
      <c r="U101" s="60">
        <v>100</v>
      </c>
      <c r="V101" s="60">
        <v>0</v>
      </c>
      <c r="W101" s="60">
        <v>0</v>
      </c>
      <c r="X101" s="60">
        <v>1100</v>
      </c>
      <c r="Y101" s="60">
        <v>200</v>
      </c>
      <c r="Z101" s="60">
        <v>0</v>
      </c>
      <c r="AA101" s="60">
        <v>0</v>
      </c>
      <c r="AB101" s="60">
        <v>0</v>
      </c>
      <c r="AC101" s="60">
        <v>1050</v>
      </c>
      <c r="AD101" s="60">
        <v>149.59999847412109</v>
      </c>
      <c r="AE101" s="60">
        <v>498.94999694824219</v>
      </c>
      <c r="AF101" s="60">
        <v>0</v>
      </c>
      <c r="AG101" s="60">
        <v>0</v>
      </c>
      <c r="AH101" s="60">
        <v>0</v>
      </c>
      <c r="AI101" s="60">
        <v>0</v>
      </c>
      <c r="AJ101" s="60">
        <v>360</v>
      </c>
      <c r="AK101" s="60">
        <v>15.010000228881839</v>
      </c>
      <c r="AL101" s="60">
        <v>61.759998321533203</v>
      </c>
      <c r="AM101" s="60">
        <v>363.13000190258026</v>
      </c>
      <c r="AN101" s="60">
        <v>0</v>
      </c>
      <c r="AO101" s="60">
        <v>294.53497199999998</v>
      </c>
      <c r="AP101" s="60">
        <v>773.53780368399657</v>
      </c>
      <c r="AQ101" s="60">
        <v>173.24580499999999</v>
      </c>
      <c r="AR101" s="60">
        <v>79</v>
      </c>
      <c r="AS101" s="60">
        <v>25.60000038146973</v>
      </c>
      <c r="AT101" s="54"/>
      <c r="AU101" s="61">
        <v>2037</v>
      </c>
      <c r="AV101" s="62">
        <v>830.9107789025802</v>
      </c>
      <c r="AW101" s="63">
        <v>467.78077699999994</v>
      </c>
      <c r="AX101" s="63">
        <v>363.13000190258026</v>
      </c>
      <c r="AY101" s="62">
        <v>1314.9078026158813</v>
      </c>
      <c r="AZ101" s="63">
        <v>1227.5478039128784</v>
      </c>
      <c r="BA101" s="63">
        <v>87.35999870300293</v>
      </c>
      <c r="BB101" s="62">
        <v>7886.4000015258789</v>
      </c>
      <c r="BC101" s="63">
        <v>0</v>
      </c>
      <c r="BD101" s="63">
        <v>893.99999237060547</v>
      </c>
      <c r="BE101" s="63">
        <v>2100</v>
      </c>
      <c r="BF101" s="63">
        <v>1793.8500137329102</v>
      </c>
      <c r="BG101" s="63">
        <v>100</v>
      </c>
      <c r="BH101" s="63">
        <v>1698.5499954223633</v>
      </c>
      <c r="BI101" s="63">
        <v>0</v>
      </c>
      <c r="BJ101" s="63">
        <v>0</v>
      </c>
      <c r="BK101" s="63">
        <v>1300</v>
      </c>
      <c r="BL101" s="62">
        <v>10032.218583044341</v>
      </c>
      <c r="BN101" s="61">
        <v>2037</v>
      </c>
      <c r="BO101" s="62"/>
      <c r="BP101" s="1"/>
      <c r="BQ101" s="1"/>
      <c r="BR101" s="62"/>
      <c r="BS101" s="1"/>
      <c r="BT101" s="1"/>
      <c r="BU101" s="62"/>
      <c r="BV101" s="1"/>
      <c r="BW101" s="1"/>
      <c r="BX101" s="1"/>
      <c r="BY101" s="1"/>
      <c r="BZ101" s="1"/>
      <c r="CA101" s="1"/>
      <c r="CB101" s="1"/>
      <c r="CC101" s="1"/>
      <c r="CD101" s="1"/>
      <c r="CE101" s="62"/>
      <c r="CG101" s="115" t="s">
        <v>103</v>
      </c>
    </row>
    <row r="102" spans="1:85" hidden="1" outlineLevel="1">
      <c r="A102" s="52">
        <v>2038</v>
      </c>
      <c r="B102" s="53">
        <v>0</v>
      </c>
      <c r="C102" s="53">
        <v>0</v>
      </c>
      <c r="D102" s="53">
        <v>0</v>
      </c>
      <c r="E102" s="53">
        <v>0</v>
      </c>
      <c r="F102" s="53">
        <v>201.29999160766604</v>
      </c>
      <c r="G102" s="53">
        <v>711</v>
      </c>
      <c r="H102" s="53">
        <v>1200</v>
      </c>
      <c r="I102" s="53">
        <v>300</v>
      </c>
      <c r="J102" s="53">
        <v>700</v>
      </c>
      <c r="K102" s="53">
        <v>0</v>
      </c>
      <c r="L102" s="53">
        <v>0</v>
      </c>
      <c r="M102" s="53">
        <v>600</v>
      </c>
      <c r="N102" s="53">
        <v>0</v>
      </c>
      <c r="O102" s="53">
        <v>0</v>
      </c>
      <c r="P102" s="53">
        <v>1792.9499969482422</v>
      </c>
      <c r="Q102" s="53">
        <v>0</v>
      </c>
      <c r="R102" s="53">
        <v>0</v>
      </c>
      <c r="S102" s="53">
        <v>0</v>
      </c>
      <c r="T102" s="53">
        <v>0</v>
      </c>
      <c r="U102" s="53">
        <v>100</v>
      </c>
      <c r="V102" s="53">
        <v>0</v>
      </c>
      <c r="W102" s="53">
        <v>0</v>
      </c>
      <c r="X102" s="53">
        <v>1200</v>
      </c>
      <c r="Y102" s="53">
        <v>200</v>
      </c>
      <c r="Z102" s="53">
        <v>0</v>
      </c>
      <c r="AA102" s="53">
        <v>0</v>
      </c>
      <c r="AB102" s="53">
        <v>0</v>
      </c>
      <c r="AC102" s="53">
        <v>1050</v>
      </c>
      <c r="AD102" s="53">
        <v>149.55000305175781</v>
      </c>
      <c r="AE102" s="53">
        <v>498.85000610351563</v>
      </c>
      <c r="AF102" s="53">
        <v>0</v>
      </c>
      <c r="AG102" s="53">
        <v>0</v>
      </c>
      <c r="AH102" s="53">
        <v>0</v>
      </c>
      <c r="AI102" s="53">
        <v>0</v>
      </c>
      <c r="AJ102" s="53">
        <v>390</v>
      </c>
      <c r="AK102" s="53">
        <v>15.88000011444092</v>
      </c>
      <c r="AL102" s="53">
        <v>65.339996337890625</v>
      </c>
      <c r="AM102" s="53">
        <v>369.16000306606293</v>
      </c>
      <c r="AN102" s="53">
        <v>0</v>
      </c>
      <c r="AO102" s="53">
        <v>312.89791300000002</v>
      </c>
      <c r="AP102" s="53">
        <v>844.76784127712642</v>
      </c>
      <c r="AQ102" s="53">
        <v>183.19800599999999</v>
      </c>
      <c r="AR102" s="53">
        <v>79</v>
      </c>
      <c r="AS102" s="53">
        <v>25.60000038146973</v>
      </c>
      <c r="AT102" s="54"/>
      <c r="AU102" s="55">
        <v>2038</v>
      </c>
      <c r="AV102" s="56">
        <v>865.25592206606291</v>
      </c>
      <c r="AW102" s="57">
        <v>496.09591899999998</v>
      </c>
      <c r="AX102" s="57">
        <v>369.16000306606293</v>
      </c>
      <c r="AY102" s="56">
        <v>1420.5878381109278</v>
      </c>
      <c r="AZ102" s="57">
        <v>1329.6478413915675</v>
      </c>
      <c r="BA102" s="57">
        <v>90.939996719360352</v>
      </c>
      <c r="BB102" s="56">
        <v>8703.6499977111816</v>
      </c>
      <c r="BC102" s="57">
        <v>0</v>
      </c>
      <c r="BD102" s="57">
        <v>912.29999160766602</v>
      </c>
      <c r="BE102" s="57">
        <v>2800</v>
      </c>
      <c r="BF102" s="57">
        <v>1792.9499969482422</v>
      </c>
      <c r="BG102" s="57">
        <v>100</v>
      </c>
      <c r="BH102" s="57">
        <v>1698.4000091552734</v>
      </c>
      <c r="BI102" s="57">
        <v>0</v>
      </c>
      <c r="BJ102" s="57">
        <v>0</v>
      </c>
      <c r="BK102" s="57">
        <v>1400</v>
      </c>
      <c r="BL102" s="56">
        <v>10989.493757888173</v>
      </c>
      <c r="BN102" s="55">
        <v>2038</v>
      </c>
      <c r="BO102" s="56"/>
      <c r="BP102" s="58"/>
      <c r="BQ102" s="58"/>
      <c r="BR102" s="56"/>
      <c r="BS102" s="58"/>
      <c r="BT102" s="58"/>
      <c r="BU102" s="56"/>
      <c r="BV102" s="58"/>
      <c r="BW102" s="58"/>
      <c r="BX102" s="58"/>
      <c r="BY102" s="58"/>
      <c r="BZ102" s="58"/>
      <c r="CA102" s="58"/>
      <c r="CB102" s="58"/>
      <c r="CC102" s="58"/>
      <c r="CD102" s="58"/>
      <c r="CE102" s="56"/>
      <c r="CG102" s="115" t="s">
        <v>103</v>
      </c>
    </row>
    <row r="103" spans="1:85" hidden="1" outlineLevel="1">
      <c r="A103" s="59">
        <v>2039</v>
      </c>
      <c r="B103" s="60">
        <v>0</v>
      </c>
      <c r="C103" s="60">
        <v>0</v>
      </c>
      <c r="D103" s="60">
        <v>0</v>
      </c>
      <c r="E103" s="60">
        <v>0</v>
      </c>
      <c r="F103" s="60">
        <v>219.59999084472659</v>
      </c>
      <c r="G103" s="60">
        <v>711</v>
      </c>
      <c r="H103" s="60">
        <v>1200</v>
      </c>
      <c r="I103" s="60">
        <v>300</v>
      </c>
      <c r="J103" s="60">
        <v>900</v>
      </c>
      <c r="K103" s="60">
        <v>0</v>
      </c>
      <c r="L103" s="60">
        <v>0</v>
      </c>
      <c r="M103" s="60">
        <v>600</v>
      </c>
      <c r="N103" s="60">
        <v>0</v>
      </c>
      <c r="O103" s="60">
        <v>0</v>
      </c>
      <c r="P103" s="60">
        <v>1792.0500106811523</v>
      </c>
      <c r="Q103" s="60">
        <v>0</v>
      </c>
      <c r="R103" s="60">
        <v>0</v>
      </c>
      <c r="S103" s="60">
        <v>0</v>
      </c>
      <c r="T103" s="60">
        <v>0</v>
      </c>
      <c r="U103" s="60">
        <v>100</v>
      </c>
      <c r="V103" s="60">
        <v>0</v>
      </c>
      <c r="W103" s="60">
        <v>0</v>
      </c>
      <c r="X103" s="60">
        <v>1200</v>
      </c>
      <c r="Y103" s="60">
        <v>300</v>
      </c>
      <c r="Z103" s="60">
        <v>0</v>
      </c>
      <c r="AA103" s="60">
        <v>0</v>
      </c>
      <c r="AB103" s="60">
        <v>0</v>
      </c>
      <c r="AC103" s="60">
        <v>1050</v>
      </c>
      <c r="AD103" s="60">
        <v>149.5</v>
      </c>
      <c r="AE103" s="60">
        <v>498.75</v>
      </c>
      <c r="AF103" s="60">
        <v>0</v>
      </c>
      <c r="AG103" s="60">
        <v>0</v>
      </c>
      <c r="AH103" s="60">
        <v>0</v>
      </c>
      <c r="AI103" s="60">
        <v>0</v>
      </c>
      <c r="AJ103" s="60">
        <v>420</v>
      </c>
      <c r="AK103" s="60">
        <v>16.760000228881839</v>
      </c>
      <c r="AL103" s="60">
        <v>68.959999084472656</v>
      </c>
      <c r="AM103" s="60">
        <v>368.67000067234039</v>
      </c>
      <c r="AN103" s="60">
        <v>0</v>
      </c>
      <c r="AO103" s="60">
        <v>331.41053299999999</v>
      </c>
      <c r="AP103" s="60">
        <v>917.56433527798572</v>
      </c>
      <c r="AQ103" s="60">
        <v>193.83666199999999</v>
      </c>
      <c r="AR103" s="60">
        <v>79</v>
      </c>
      <c r="AS103" s="60">
        <v>25.60000038146973</v>
      </c>
      <c r="AT103" s="54"/>
      <c r="AU103" s="61">
        <v>2039</v>
      </c>
      <c r="AV103" s="62">
        <v>893.91719567234031</v>
      </c>
      <c r="AW103" s="63">
        <v>525.24719499999992</v>
      </c>
      <c r="AX103" s="63">
        <v>368.67000067234039</v>
      </c>
      <c r="AY103" s="62">
        <v>1527.8843349728099</v>
      </c>
      <c r="AZ103" s="63">
        <v>1433.3243355068676</v>
      </c>
      <c r="BA103" s="63">
        <v>94.559999465942383</v>
      </c>
      <c r="BB103" s="62">
        <v>9020.9000015258789</v>
      </c>
      <c r="BC103" s="63">
        <v>0</v>
      </c>
      <c r="BD103" s="63">
        <v>930.59999084472656</v>
      </c>
      <c r="BE103" s="63">
        <v>3000</v>
      </c>
      <c r="BF103" s="63">
        <v>1792.0500106811523</v>
      </c>
      <c r="BG103" s="63">
        <v>100</v>
      </c>
      <c r="BH103" s="63">
        <v>1698.25</v>
      </c>
      <c r="BI103" s="63">
        <v>0</v>
      </c>
      <c r="BJ103" s="63">
        <v>0</v>
      </c>
      <c r="BK103" s="63">
        <v>1500</v>
      </c>
      <c r="BL103" s="62">
        <v>11442.70153217103</v>
      </c>
      <c r="BN103" s="61">
        <v>2039</v>
      </c>
      <c r="BO103" s="62"/>
      <c r="BP103" s="1"/>
      <c r="BQ103" s="1"/>
      <c r="BR103" s="62"/>
      <c r="BS103" s="1"/>
      <c r="BT103" s="1"/>
      <c r="BU103" s="62"/>
      <c r="BV103" s="1"/>
      <c r="BW103" s="1"/>
      <c r="BX103" s="1"/>
      <c r="BY103" s="1"/>
      <c r="BZ103" s="1"/>
      <c r="CA103" s="1"/>
      <c r="CB103" s="1"/>
      <c r="CC103" s="1"/>
      <c r="CD103" s="1"/>
      <c r="CE103" s="62"/>
      <c r="CG103" s="115" t="s">
        <v>103</v>
      </c>
    </row>
    <row r="104" spans="1:85" hidden="1" outlineLevel="1">
      <c r="A104" s="52">
        <v>2040</v>
      </c>
      <c r="B104" s="53">
        <v>0</v>
      </c>
      <c r="C104" s="53">
        <v>0</v>
      </c>
      <c r="D104" s="53">
        <v>0</v>
      </c>
      <c r="E104" s="53">
        <v>0</v>
      </c>
      <c r="F104" s="53">
        <v>256.19998931884771</v>
      </c>
      <c r="G104" s="53">
        <v>948</v>
      </c>
      <c r="H104" s="53">
        <v>1200</v>
      </c>
      <c r="I104" s="53">
        <v>300</v>
      </c>
      <c r="J104" s="53">
        <v>900</v>
      </c>
      <c r="K104" s="53">
        <v>0</v>
      </c>
      <c r="L104" s="53">
        <v>0</v>
      </c>
      <c r="M104" s="53">
        <v>600</v>
      </c>
      <c r="N104" s="53">
        <v>0</v>
      </c>
      <c r="O104" s="53">
        <v>0</v>
      </c>
      <c r="P104" s="53">
        <v>1891.1499862670898</v>
      </c>
      <c r="Q104" s="53">
        <v>0</v>
      </c>
      <c r="R104" s="53">
        <v>0</v>
      </c>
      <c r="S104" s="53">
        <v>0</v>
      </c>
      <c r="T104" s="53">
        <v>0</v>
      </c>
      <c r="U104" s="53">
        <v>100</v>
      </c>
      <c r="V104" s="53">
        <v>0</v>
      </c>
      <c r="W104" s="53">
        <v>0</v>
      </c>
      <c r="X104" s="53">
        <v>1300</v>
      </c>
      <c r="Y104" s="53">
        <v>300</v>
      </c>
      <c r="Z104" s="53">
        <v>0</v>
      </c>
      <c r="AA104" s="53">
        <v>0</v>
      </c>
      <c r="AB104" s="53">
        <v>0</v>
      </c>
      <c r="AC104" s="53">
        <v>1050</v>
      </c>
      <c r="AD104" s="53">
        <v>149.44999694824219</v>
      </c>
      <c r="AE104" s="53">
        <v>498.64999389648438</v>
      </c>
      <c r="AF104" s="53">
        <v>0</v>
      </c>
      <c r="AG104" s="53">
        <v>0</v>
      </c>
      <c r="AH104" s="53">
        <v>0</v>
      </c>
      <c r="AI104" s="53">
        <v>0</v>
      </c>
      <c r="AJ104" s="53">
        <v>450</v>
      </c>
      <c r="AK104" s="53">
        <v>17.64999961853027</v>
      </c>
      <c r="AL104" s="53">
        <v>72.610000610351563</v>
      </c>
      <c r="AM104" s="53">
        <v>368.27999913692474</v>
      </c>
      <c r="AN104" s="53">
        <v>0</v>
      </c>
      <c r="AO104" s="53">
        <v>350.07590800000003</v>
      </c>
      <c r="AP104" s="53">
        <v>990.36082927884513</v>
      </c>
      <c r="AQ104" s="53">
        <v>203.59456700000001</v>
      </c>
      <c r="AR104" s="53">
        <v>79</v>
      </c>
      <c r="AS104" s="53">
        <v>25.60000038146973</v>
      </c>
      <c r="AT104" s="54"/>
      <c r="AU104" s="55">
        <v>2040</v>
      </c>
      <c r="AV104" s="56">
        <v>921.95047413692475</v>
      </c>
      <c r="AW104" s="57">
        <v>553.67047500000001</v>
      </c>
      <c r="AX104" s="57">
        <v>368.27999913692474</v>
      </c>
      <c r="AY104" s="56">
        <v>1635.2208298891967</v>
      </c>
      <c r="AZ104" s="57">
        <v>1537.0108288973754</v>
      </c>
      <c r="BA104" s="57">
        <v>98.210000991821289</v>
      </c>
      <c r="BB104" s="56">
        <v>9493.4499664306641</v>
      </c>
      <c r="BC104" s="57">
        <v>0</v>
      </c>
      <c r="BD104" s="57">
        <v>1204.1999893188477</v>
      </c>
      <c r="BE104" s="57">
        <v>3000</v>
      </c>
      <c r="BF104" s="57">
        <v>1891.1499862670898</v>
      </c>
      <c r="BG104" s="57">
        <v>100</v>
      </c>
      <c r="BH104" s="57">
        <v>1698.0999908447266</v>
      </c>
      <c r="BI104" s="57">
        <v>0</v>
      </c>
      <c r="BJ104" s="57">
        <v>0</v>
      </c>
      <c r="BK104" s="57">
        <v>1600</v>
      </c>
      <c r="BL104" s="56">
        <v>12050.621270456786</v>
      </c>
      <c r="BN104" s="55">
        <v>2040</v>
      </c>
      <c r="BO104" s="56"/>
      <c r="BP104" s="58"/>
      <c r="BQ104" s="58"/>
      <c r="BR104" s="56"/>
      <c r="BS104" s="58"/>
      <c r="BT104" s="58"/>
      <c r="BU104" s="56"/>
      <c r="BV104" s="58"/>
      <c r="BW104" s="58"/>
      <c r="BX104" s="58"/>
      <c r="BY104" s="58"/>
      <c r="BZ104" s="58"/>
      <c r="CA104" s="58"/>
      <c r="CB104" s="58"/>
      <c r="CC104" s="58"/>
      <c r="CD104" s="58"/>
      <c r="CE104" s="56"/>
      <c r="CG104" s="115" t="s">
        <v>103</v>
      </c>
    </row>
    <row r="105" spans="1:85" hidden="1" outlineLevel="1">
      <c r="A105" s="59">
        <v>2041</v>
      </c>
      <c r="B105" s="60">
        <v>0</v>
      </c>
      <c r="C105" s="60">
        <v>0</v>
      </c>
      <c r="D105" s="60">
        <v>0</v>
      </c>
      <c r="E105" s="60">
        <v>0</v>
      </c>
      <c r="F105" s="60">
        <v>311.09998703002935</v>
      </c>
      <c r="G105" s="60">
        <v>948</v>
      </c>
      <c r="H105" s="60">
        <v>1200</v>
      </c>
      <c r="I105" s="60">
        <v>300</v>
      </c>
      <c r="J105" s="60">
        <v>900</v>
      </c>
      <c r="K105" s="60">
        <v>0</v>
      </c>
      <c r="L105" s="60">
        <v>0</v>
      </c>
      <c r="M105" s="60">
        <v>600</v>
      </c>
      <c r="N105" s="60">
        <v>0</v>
      </c>
      <c r="O105" s="60">
        <v>0</v>
      </c>
      <c r="P105" s="60">
        <v>1890.1999893188477</v>
      </c>
      <c r="Q105" s="60">
        <v>0</v>
      </c>
      <c r="R105" s="60">
        <v>0</v>
      </c>
      <c r="S105" s="60">
        <v>0</v>
      </c>
      <c r="T105" s="60">
        <v>0</v>
      </c>
      <c r="U105" s="60">
        <v>100</v>
      </c>
      <c r="V105" s="60">
        <v>0</v>
      </c>
      <c r="W105" s="60">
        <v>0</v>
      </c>
      <c r="X105" s="60">
        <v>1300</v>
      </c>
      <c r="Y105" s="60">
        <v>300</v>
      </c>
      <c r="Z105" s="60">
        <v>0</v>
      </c>
      <c r="AA105" s="60">
        <v>0</v>
      </c>
      <c r="AB105" s="60">
        <v>0</v>
      </c>
      <c r="AC105" s="60">
        <v>1050</v>
      </c>
      <c r="AD105" s="60">
        <v>149.40000152587891</v>
      </c>
      <c r="AE105" s="60">
        <v>498.55000305175781</v>
      </c>
      <c r="AF105" s="60">
        <v>0</v>
      </c>
      <c r="AG105" s="60">
        <v>0</v>
      </c>
      <c r="AH105" s="60">
        <v>0</v>
      </c>
      <c r="AI105" s="60">
        <v>0</v>
      </c>
      <c r="AJ105" s="60">
        <v>480</v>
      </c>
      <c r="AK105" s="60">
        <v>18.54999923706055</v>
      </c>
      <c r="AL105" s="60">
        <v>76.30999755859375</v>
      </c>
      <c r="AM105" s="60">
        <v>367.3299959897995</v>
      </c>
      <c r="AN105" s="60">
        <v>0</v>
      </c>
      <c r="AO105" s="60">
        <v>366.544757</v>
      </c>
      <c r="AP105" s="60">
        <v>1066.338277034426</v>
      </c>
      <c r="AQ105" s="60">
        <v>211.21374899999998</v>
      </c>
      <c r="AR105" s="60">
        <v>79</v>
      </c>
      <c r="AS105" s="60">
        <v>25.60000038146973</v>
      </c>
      <c r="AT105" s="54"/>
      <c r="AU105" s="61">
        <v>2041</v>
      </c>
      <c r="AV105" s="62">
        <v>945.08850198979951</v>
      </c>
      <c r="AW105" s="63">
        <v>577.75850600000001</v>
      </c>
      <c r="AX105" s="63">
        <v>367.3299959897995</v>
      </c>
      <c r="AY105" s="62">
        <v>1745.7982742115501</v>
      </c>
      <c r="AZ105" s="63">
        <v>1643.8882762714866</v>
      </c>
      <c r="BA105" s="63">
        <v>101.90999794006348</v>
      </c>
      <c r="BB105" s="62">
        <v>9547.2499809265137</v>
      </c>
      <c r="BC105" s="63">
        <v>0</v>
      </c>
      <c r="BD105" s="63">
        <v>1259.0999870300293</v>
      </c>
      <c r="BE105" s="63">
        <v>3000</v>
      </c>
      <c r="BF105" s="63">
        <v>1890.1999893188477</v>
      </c>
      <c r="BG105" s="63">
        <v>100</v>
      </c>
      <c r="BH105" s="63">
        <v>1697.9500045776367</v>
      </c>
      <c r="BI105" s="63">
        <v>0</v>
      </c>
      <c r="BJ105" s="63">
        <v>0</v>
      </c>
      <c r="BK105" s="63">
        <v>1600</v>
      </c>
      <c r="BL105" s="62">
        <v>12238.136757127864</v>
      </c>
      <c r="BN105" s="61">
        <v>2041</v>
      </c>
      <c r="BO105" s="62"/>
      <c r="BP105" s="1"/>
      <c r="BQ105" s="1"/>
      <c r="BR105" s="62"/>
      <c r="BS105" s="1"/>
      <c r="BT105" s="1"/>
      <c r="BU105" s="62"/>
      <c r="BV105" s="1"/>
      <c r="BW105" s="1"/>
      <c r="BX105" s="1"/>
      <c r="BY105" s="1"/>
      <c r="BZ105" s="1"/>
      <c r="CA105" s="1"/>
      <c r="CB105" s="1"/>
      <c r="CC105" s="1"/>
      <c r="CD105" s="1"/>
      <c r="CE105" s="62"/>
      <c r="CG105" s="115" t="s">
        <v>103</v>
      </c>
    </row>
    <row r="106" spans="1:85" hidden="1" outlineLevel="1">
      <c r="A106" s="52">
        <v>2042</v>
      </c>
      <c r="B106" s="53">
        <v>0</v>
      </c>
      <c r="C106" s="53">
        <v>0</v>
      </c>
      <c r="D106" s="53">
        <v>0</v>
      </c>
      <c r="E106" s="53">
        <v>237</v>
      </c>
      <c r="F106" s="53">
        <v>311.09998703002935</v>
      </c>
      <c r="G106" s="53">
        <v>948</v>
      </c>
      <c r="H106" s="53">
        <v>1400</v>
      </c>
      <c r="I106" s="53">
        <v>500</v>
      </c>
      <c r="J106" s="53">
        <v>900</v>
      </c>
      <c r="K106" s="53">
        <v>0</v>
      </c>
      <c r="L106" s="53">
        <v>0</v>
      </c>
      <c r="M106" s="53">
        <v>600</v>
      </c>
      <c r="N106" s="53">
        <v>0</v>
      </c>
      <c r="O106" s="53">
        <v>0</v>
      </c>
      <c r="P106" s="53">
        <v>1889.2500152587891</v>
      </c>
      <c r="Q106" s="53">
        <v>0</v>
      </c>
      <c r="R106" s="53">
        <v>0</v>
      </c>
      <c r="S106" s="53">
        <v>0</v>
      </c>
      <c r="T106" s="53">
        <v>0</v>
      </c>
      <c r="U106" s="53">
        <v>100</v>
      </c>
      <c r="V106" s="53">
        <v>0</v>
      </c>
      <c r="W106" s="53">
        <v>0</v>
      </c>
      <c r="X106" s="53">
        <v>1300</v>
      </c>
      <c r="Y106" s="53">
        <v>300</v>
      </c>
      <c r="Z106" s="53">
        <v>0</v>
      </c>
      <c r="AA106" s="53">
        <v>0</v>
      </c>
      <c r="AB106" s="53">
        <v>0</v>
      </c>
      <c r="AC106" s="53">
        <v>1050</v>
      </c>
      <c r="AD106" s="53">
        <v>149.34999847412109</v>
      </c>
      <c r="AE106" s="53">
        <v>498.44999694824219</v>
      </c>
      <c r="AF106" s="53">
        <v>0</v>
      </c>
      <c r="AG106" s="53">
        <v>0</v>
      </c>
      <c r="AH106" s="53">
        <v>0</v>
      </c>
      <c r="AI106" s="53">
        <v>0</v>
      </c>
      <c r="AJ106" s="53">
        <v>510</v>
      </c>
      <c r="AK106" s="53">
        <v>19.440000534057621</v>
      </c>
      <c r="AL106" s="53">
        <v>79.980003356933594</v>
      </c>
      <c r="AM106" s="53">
        <v>366.27999913692474</v>
      </c>
      <c r="AN106" s="53">
        <v>0</v>
      </c>
      <c r="AO106" s="53">
        <v>381.38044400000001</v>
      </c>
      <c r="AP106" s="53">
        <v>1142.315724790006</v>
      </c>
      <c r="AQ106" s="53">
        <v>225.03197700000001</v>
      </c>
      <c r="AR106" s="53">
        <v>79</v>
      </c>
      <c r="AS106" s="53">
        <v>25.60000038146973</v>
      </c>
      <c r="AT106" s="54"/>
      <c r="AU106" s="55">
        <v>2042</v>
      </c>
      <c r="AV106" s="56">
        <v>972.69242013692474</v>
      </c>
      <c r="AW106" s="57">
        <v>606.41242099999999</v>
      </c>
      <c r="AX106" s="57">
        <v>366.27999913692474</v>
      </c>
      <c r="AY106" s="56">
        <v>1856.335729062467</v>
      </c>
      <c r="AZ106" s="57">
        <v>1750.7557253240636</v>
      </c>
      <c r="BA106" s="57">
        <v>105.58000373840332</v>
      </c>
      <c r="BB106" s="56">
        <v>10183.149997711182</v>
      </c>
      <c r="BC106" s="57">
        <v>0</v>
      </c>
      <c r="BD106" s="57">
        <v>1496.0999870300293</v>
      </c>
      <c r="BE106" s="57">
        <v>3400</v>
      </c>
      <c r="BF106" s="57">
        <v>1889.2500152587891</v>
      </c>
      <c r="BG106" s="57">
        <v>100</v>
      </c>
      <c r="BH106" s="57">
        <v>1697.7999954223633</v>
      </c>
      <c r="BI106" s="57">
        <v>0</v>
      </c>
      <c r="BJ106" s="57">
        <v>0</v>
      </c>
      <c r="BK106" s="57">
        <v>1600</v>
      </c>
      <c r="BL106" s="56">
        <v>13012.178146910574</v>
      </c>
      <c r="BN106" s="55">
        <v>2042</v>
      </c>
      <c r="BO106" s="56"/>
      <c r="BP106" s="58"/>
      <c r="BQ106" s="58"/>
      <c r="BR106" s="56"/>
      <c r="BS106" s="58"/>
      <c r="BT106" s="58"/>
      <c r="BU106" s="56"/>
      <c r="BV106" s="58"/>
      <c r="BW106" s="58"/>
      <c r="BX106" s="58"/>
      <c r="BY106" s="58"/>
      <c r="BZ106" s="58"/>
      <c r="CA106" s="58"/>
      <c r="CB106" s="58"/>
      <c r="CC106" s="58"/>
      <c r="CD106" s="58"/>
      <c r="CE106" s="56"/>
      <c r="CG106" s="115" t="s">
        <v>103</v>
      </c>
    </row>
    <row r="107" spans="1:85" hidden="1" outlineLevel="1">
      <c r="A107" s="59">
        <v>2043</v>
      </c>
      <c r="B107" s="60">
        <v>0</v>
      </c>
      <c r="C107" s="60">
        <v>0</v>
      </c>
      <c r="D107" s="60">
        <v>0</v>
      </c>
      <c r="E107" s="60">
        <v>237</v>
      </c>
      <c r="F107" s="60">
        <v>311.09998703002935</v>
      </c>
      <c r="G107" s="60">
        <v>948</v>
      </c>
      <c r="H107" s="60">
        <v>1400</v>
      </c>
      <c r="I107" s="60">
        <v>600</v>
      </c>
      <c r="J107" s="60">
        <v>1250</v>
      </c>
      <c r="K107" s="60">
        <v>0</v>
      </c>
      <c r="L107" s="60">
        <v>0</v>
      </c>
      <c r="M107" s="60">
        <v>600</v>
      </c>
      <c r="N107" s="60">
        <v>0</v>
      </c>
      <c r="O107" s="60">
        <v>0</v>
      </c>
      <c r="P107" s="60">
        <v>1888.2999954223633</v>
      </c>
      <c r="Q107" s="60">
        <v>0</v>
      </c>
      <c r="R107" s="60">
        <v>0</v>
      </c>
      <c r="S107" s="60">
        <v>0</v>
      </c>
      <c r="T107" s="60">
        <v>0</v>
      </c>
      <c r="U107" s="60">
        <v>100</v>
      </c>
      <c r="V107" s="60">
        <v>0</v>
      </c>
      <c r="W107" s="60">
        <v>0</v>
      </c>
      <c r="X107" s="60">
        <v>1300</v>
      </c>
      <c r="Y107" s="60">
        <v>300</v>
      </c>
      <c r="Z107" s="60">
        <v>0</v>
      </c>
      <c r="AA107" s="60">
        <v>0</v>
      </c>
      <c r="AB107" s="60">
        <v>0</v>
      </c>
      <c r="AC107" s="60">
        <v>1050</v>
      </c>
      <c r="AD107" s="60">
        <v>149.30000305175781</v>
      </c>
      <c r="AE107" s="60">
        <v>498.35000610351563</v>
      </c>
      <c r="AF107" s="60">
        <v>0</v>
      </c>
      <c r="AG107" s="60">
        <v>0</v>
      </c>
      <c r="AH107" s="60">
        <v>0</v>
      </c>
      <c r="AI107" s="60">
        <v>0</v>
      </c>
      <c r="AJ107" s="60">
        <v>540</v>
      </c>
      <c r="AK107" s="60">
        <v>20.340000152587891</v>
      </c>
      <c r="AL107" s="60">
        <v>83.680000305175781</v>
      </c>
      <c r="AM107" s="60">
        <v>365.55999624729156</v>
      </c>
      <c r="AN107" s="60">
        <v>0</v>
      </c>
      <c r="AO107" s="60">
        <v>401.17813699999999</v>
      </c>
      <c r="AP107" s="60">
        <v>1224.0605660882529</v>
      </c>
      <c r="AQ107" s="60">
        <v>238.03904900000001</v>
      </c>
      <c r="AR107" s="60">
        <v>79</v>
      </c>
      <c r="AS107" s="60">
        <v>25.60000038146973</v>
      </c>
      <c r="AT107" s="54"/>
      <c r="AU107" s="61">
        <v>2043</v>
      </c>
      <c r="AV107" s="62">
        <v>1004.7771822472915</v>
      </c>
      <c r="AW107" s="63">
        <v>639.21718599999997</v>
      </c>
      <c r="AX107" s="63">
        <v>365.55999624729156</v>
      </c>
      <c r="AY107" s="62">
        <v>1972.6805669274863</v>
      </c>
      <c r="AZ107" s="63">
        <v>1863.4005662408408</v>
      </c>
      <c r="BA107" s="63">
        <v>109.28000068664551</v>
      </c>
      <c r="BB107" s="62">
        <v>10632.049991607666</v>
      </c>
      <c r="BC107" s="63">
        <v>0</v>
      </c>
      <c r="BD107" s="63">
        <v>1496.0999870300293</v>
      </c>
      <c r="BE107" s="63">
        <v>3850</v>
      </c>
      <c r="BF107" s="63">
        <v>1888.2999954223633</v>
      </c>
      <c r="BG107" s="63">
        <v>100</v>
      </c>
      <c r="BH107" s="63">
        <v>1697.6500091552734</v>
      </c>
      <c r="BI107" s="63">
        <v>0</v>
      </c>
      <c r="BJ107" s="63">
        <v>0</v>
      </c>
      <c r="BK107" s="63">
        <v>1600</v>
      </c>
      <c r="BL107" s="62">
        <v>13609.507740782443</v>
      </c>
      <c r="BN107" s="61">
        <v>2043</v>
      </c>
      <c r="BO107" s="62"/>
      <c r="BP107" s="1"/>
      <c r="BQ107" s="1"/>
      <c r="BR107" s="62"/>
      <c r="BS107" s="1"/>
      <c r="BT107" s="1"/>
      <c r="BU107" s="62"/>
      <c r="BV107" s="1"/>
      <c r="BW107" s="1"/>
      <c r="BX107" s="1"/>
      <c r="BY107" s="1"/>
      <c r="BZ107" s="1"/>
      <c r="CA107" s="1"/>
      <c r="CB107" s="1"/>
      <c r="CC107" s="1"/>
      <c r="CD107" s="1"/>
      <c r="CE107" s="62"/>
      <c r="CG107" s="115" t="s">
        <v>103</v>
      </c>
    </row>
    <row r="108" spans="1:85" hidden="1" outlineLevel="1">
      <c r="A108" s="52">
        <v>2044</v>
      </c>
      <c r="B108" s="53">
        <v>0</v>
      </c>
      <c r="C108" s="53">
        <v>0</v>
      </c>
      <c r="D108" s="53">
        <v>0</v>
      </c>
      <c r="E108" s="53">
        <v>237</v>
      </c>
      <c r="F108" s="53">
        <v>329.3999862670899</v>
      </c>
      <c r="G108" s="53">
        <v>948</v>
      </c>
      <c r="H108" s="53">
        <v>1400</v>
      </c>
      <c r="I108" s="53">
        <v>600</v>
      </c>
      <c r="J108" s="53">
        <v>1250</v>
      </c>
      <c r="K108" s="53">
        <v>0</v>
      </c>
      <c r="L108" s="53">
        <v>0</v>
      </c>
      <c r="M108" s="53">
        <v>600</v>
      </c>
      <c r="N108" s="53">
        <v>0</v>
      </c>
      <c r="O108" s="53">
        <v>0</v>
      </c>
      <c r="P108" s="53">
        <v>1887.3500137329102</v>
      </c>
      <c r="Q108" s="53">
        <v>500</v>
      </c>
      <c r="R108" s="53">
        <v>0</v>
      </c>
      <c r="S108" s="53">
        <v>0</v>
      </c>
      <c r="T108" s="53">
        <v>0</v>
      </c>
      <c r="U108" s="53">
        <v>100</v>
      </c>
      <c r="V108" s="53">
        <v>0</v>
      </c>
      <c r="W108" s="53">
        <v>0</v>
      </c>
      <c r="X108" s="53">
        <v>1300</v>
      </c>
      <c r="Y108" s="53">
        <v>300</v>
      </c>
      <c r="Z108" s="53">
        <v>0</v>
      </c>
      <c r="AA108" s="53">
        <v>0</v>
      </c>
      <c r="AB108" s="53">
        <v>0</v>
      </c>
      <c r="AC108" s="53">
        <v>1050</v>
      </c>
      <c r="AD108" s="53">
        <v>149.25</v>
      </c>
      <c r="AE108" s="53">
        <v>498.25</v>
      </c>
      <c r="AF108" s="53">
        <v>0</v>
      </c>
      <c r="AG108" s="53">
        <v>0</v>
      </c>
      <c r="AH108" s="53">
        <v>0</v>
      </c>
      <c r="AI108" s="53">
        <v>0</v>
      </c>
      <c r="AJ108" s="53">
        <v>570</v>
      </c>
      <c r="AK108" s="53">
        <v>21.280000686645511</v>
      </c>
      <c r="AL108" s="53">
        <v>87.550003051757813</v>
      </c>
      <c r="AM108" s="53">
        <v>364.76000154018402</v>
      </c>
      <c r="AN108" s="53">
        <v>0</v>
      </c>
      <c r="AO108" s="53">
        <v>419.93942299999998</v>
      </c>
      <c r="AP108" s="53">
        <v>1305.8054073864989</v>
      </c>
      <c r="AQ108" s="53">
        <v>249.30925499999998</v>
      </c>
      <c r="AR108" s="53">
        <v>79</v>
      </c>
      <c r="AS108" s="53">
        <v>25.60000038146973</v>
      </c>
      <c r="AT108" s="54"/>
      <c r="AU108" s="55">
        <v>2044</v>
      </c>
      <c r="AV108" s="56">
        <v>1034.0086795401839</v>
      </c>
      <c r="AW108" s="57">
        <v>669.24867799999993</v>
      </c>
      <c r="AX108" s="57">
        <v>364.76000154018402</v>
      </c>
      <c r="AY108" s="56">
        <v>2089.2354115063717</v>
      </c>
      <c r="AZ108" s="57">
        <v>1976.0854080731444</v>
      </c>
      <c r="BA108" s="57">
        <v>113.15000343322754</v>
      </c>
      <c r="BB108" s="56">
        <v>11149.25</v>
      </c>
      <c r="BC108" s="57">
        <v>0</v>
      </c>
      <c r="BD108" s="57">
        <v>1514.3999862670898</v>
      </c>
      <c r="BE108" s="57">
        <v>3850</v>
      </c>
      <c r="BF108" s="57">
        <v>2387.3500137329102</v>
      </c>
      <c r="BG108" s="57">
        <v>100</v>
      </c>
      <c r="BH108" s="57">
        <v>1697.5</v>
      </c>
      <c r="BI108" s="57">
        <v>0</v>
      </c>
      <c r="BJ108" s="57">
        <v>0</v>
      </c>
      <c r="BK108" s="57">
        <v>1600</v>
      </c>
      <c r="BL108" s="56">
        <v>14272.494091046556</v>
      </c>
      <c r="BN108" s="55">
        <v>2044</v>
      </c>
      <c r="BO108" s="56"/>
      <c r="BP108" s="58"/>
      <c r="BQ108" s="58"/>
      <c r="BR108" s="56"/>
      <c r="BS108" s="58"/>
      <c r="BT108" s="58"/>
      <c r="BU108" s="56"/>
      <c r="BV108" s="58"/>
      <c r="BW108" s="58"/>
      <c r="BX108" s="58"/>
      <c r="BY108" s="58"/>
      <c r="BZ108" s="58"/>
      <c r="CA108" s="58"/>
      <c r="CB108" s="58"/>
      <c r="CC108" s="58"/>
      <c r="CD108" s="58"/>
      <c r="CE108" s="56"/>
      <c r="CG108" s="115" t="s">
        <v>103</v>
      </c>
    </row>
    <row r="109" spans="1:85" hidden="1" outlineLevel="1">
      <c r="A109" s="59">
        <v>2045</v>
      </c>
      <c r="B109" s="60">
        <v>0</v>
      </c>
      <c r="C109" s="60">
        <v>0</v>
      </c>
      <c r="D109" s="60">
        <v>0</v>
      </c>
      <c r="E109" s="60">
        <v>237</v>
      </c>
      <c r="F109" s="60">
        <v>658.7999725341798</v>
      </c>
      <c r="G109" s="60">
        <v>948</v>
      </c>
      <c r="H109" s="60">
        <v>1400</v>
      </c>
      <c r="I109" s="60">
        <v>600</v>
      </c>
      <c r="J109" s="60">
        <v>1250</v>
      </c>
      <c r="K109" s="60">
        <v>0</v>
      </c>
      <c r="L109" s="60">
        <v>0</v>
      </c>
      <c r="M109" s="60">
        <v>600</v>
      </c>
      <c r="N109" s="60">
        <v>0</v>
      </c>
      <c r="O109" s="60">
        <v>0</v>
      </c>
      <c r="P109" s="60">
        <v>1886.4399948120117</v>
      </c>
      <c r="Q109" s="60">
        <v>499.74998474121094</v>
      </c>
      <c r="R109" s="60">
        <v>0</v>
      </c>
      <c r="S109" s="60">
        <v>0</v>
      </c>
      <c r="T109" s="60">
        <v>0</v>
      </c>
      <c r="U109" s="60">
        <v>100</v>
      </c>
      <c r="V109" s="60">
        <v>0</v>
      </c>
      <c r="W109" s="60">
        <v>0</v>
      </c>
      <c r="X109" s="60">
        <v>1300</v>
      </c>
      <c r="Y109" s="60">
        <v>300</v>
      </c>
      <c r="Z109" s="60">
        <v>0</v>
      </c>
      <c r="AA109" s="60">
        <v>0</v>
      </c>
      <c r="AB109" s="60">
        <v>0</v>
      </c>
      <c r="AC109" s="60">
        <v>1050</v>
      </c>
      <c r="AD109" s="60">
        <v>149.19999694824219</v>
      </c>
      <c r="AE109" s="60">
        <v>498.15999603271484</v>
      </c>
      <c r="AF109" s="60">
        <v>0</v>
      </c>
      <c r="AG109" s="60">
        <v>0</v>
      </c>
      <c r="AH109" s="60">
        <v>0</v>
      </c>
      <c r="AI109" s="60">
        <v>0</v>
      </c>
      <c r="AJ109" s="60">
        <v>600</v>
      </c>
      <c r="AK109" s="60">
        <v>22.260000228881839</v>
      </c>
      <c r="AL109" s="60">
        <v>91.599998474121094</v>
      </c>
      <c r="AM109" s="60">
        <v>363.50999867916107</v>
      </c>
      <c r="AN109" s="60">
        <v>0</v>
      </c>
      <c r="AO109" s="60">
        <v>436.93978399999997</v>
      </c>
      <c r="AP109" s="60">
        <v>1393.1203194741331</v>
      </c>
      <c r="AQ109" s="60">
        <v>258.13393600000001</v>
      </c>
      <c r="AR109" s="60">
        <v>79</v>
      </c>
      <c r="AS109" s="60">
        <v>25.60000038146973</v>
      </c>
      <c r="AT109" s="54"/>
      <c r="AU109" s="61">
        <v>2045</v>
      </c>
      <c r="AV109" s="62">
        <v>1058.5837186791609</v>
      </c>
      <c r="AW109" s="63">
        <v>695.07371999999998</v>
      </c>
      <c r="AX109" s="63">
        <v>363.50999867916107</v>
      </c>
      <c r="AY109" s="62">
        <v>2211.5803185586055</v>
      </c>
      <c r="AZ109" s="63">
        <v>2094.3803197030147</v>
      </c>
      <c r="BA109" s="63">
        <v>117.19999885559082</v>
      </c>
      <c r="BB109" s="62">
        <v>11477.349945068359</v>
      </c>
      <c r="BC109" s="63">
        <v>0</v>
      </c>
      <c r="BD109" s="63">
        <v>1843.7999725341797</v>
      </c>
      <c r="BE109" s="63">
        <v>3850</v>
      </c>
      <c r="BF109" s="63">
        <v>2386.1899795532227</v>
      </c>
      <c r="BG109" s="63">
        <v>100</v>
      </c>
      <c r="BH109" s="63">
        <v>1697.359992980957</v>
      </c>
      <c r="BI109" s="63">
        <v>0</v>
      </c>
      <c r="BJ109" s="63">
        <v>0</v>
      </c>
      <c r="BK109" s="63">
        <v>1600</v>
      </c>
      <c r="BL109" s="62">
        <v>14747.513982306125</v>
      </c>
      <c r="BN109" s="61">
        <v>2045</v>
      </c>
      <c r="BO109" s="62">
        <v>518.82240151703627</v>
      </c>
      <c r="BP109" s="1">
        <v>469.14240299999994</v>
      </c>
      <c r="BQ109" s="1">
        <v>49.679998517036438</v>
      </c>
      <c r="BR109" s="62">
        <v>1627.0958109807816</v>
      </c>
      <c r="BS109" s="1">
        <v>1572.1158114385453</v>
      </c>
      <c r="BT109" s="1">
        <v>54.979999542236314</v>
      </c>
      <c r="BU109" s="62">
        <v>5939.8499717712402</v>
      </c>
      <c r="BV109" s="1">
        <v>0</v>
      </c>
      <c r="BW109" s="1">
        <v>1004.6999778747559</v>
      </c>
      <c r="BX109" s="1">
        <v>2850</v>
      </c>
      <c r="BY109" s="1">
        <v>1487.3899917602539</v>
      </c>
      <c r="BZ109" s="1">
        <v>0</v>
      </c>
      <c r="CA109" s="1">
        <v>-2.2399978637695313</v>
      </c>
      <c r="CB109" s="1">
        <v>0</v>
      </c>
      <c r="CC109" s="1">
        <v>0</v>
      </c>
      <c r="CD109" s="1">
        <v>600</v>
      </c>
      <c r="CE109" s="62">
        <v>8085.7681842690581</v>
      </c>
      <c r="CG109" s="115" t="s">
        <v>103</v>
      </c>
    </row>
    <row r="110" spans="1:85" hidden="1" outlineLevel="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N110" s="64" t="s">
        <v>144</v>
      </c>
      <c r="BO110" s="65">
        <v>1058.5837186791609</v>
      </c>
      <c r="BP110" s="65">
        <v>695.07371999999998</v>
      </c>
      <c r="BQ110" s="65">
        <v>363.50999867916107</v>
      </c>
      <c r="BR110" s="65">
        <v>2211.5803185586055</v>
      </c>
      <c r="BS110" s="65">
        <v>2094.3803197030147</v>
      </c>
      <c r="BT110" s="65">
        <v>117.19999885559082</v>
      </c>
      <c r="BU110" s="65">
        <v>11477.349945068359</v>
      </c>
      <c r="BV110" s="65">
        <v>0</v>
      </c>
      <c r="BW110" s="65">
        <v>1843.7999725341797</v>
      </c>
      <c r="BX110" s="65">
        <v>3850</v>
      </c>
      <c r="BY110" s="65">
        <v>2386.1899795532227</v>
      </c>
      <c r="BZ110" s="65">
        <v>100</v>
      </c>
      <c r="CA110" s="65">
        <v>1697.359992980957</v>
      </c>
      <c r="CB110" s="65">
        <v>0</v>
      </c>
      <c r="CC110" s="65">
        <v>0</v>
      </c>
      <c r="CD110" s="65">
        <v>1600</v>
      </c>
      <c r="CE110" s="65">
        <v>14747.513982306125</v>
      </c>
      <c r="CG110" s="115" t="s">
        <v>103</v>
      </c>
    </row>
    <row r="111" spans="1:85" collapsed="1">
      <c r="BN111" s="66"/>
      <c r="BO111" s="67"/>
      <c r="BP111" s="67"/>
      <c r="BQ111" s="67"/>
      <c r="BR111" s="67"/>
      <c r="BS111" s="67"/>
      <c r="BT111" s="67"/>
      <c r="BU111" s="67"/>
      <c r="BV111" s="67"/>
      <c r="BW111" s="67"/>
      <c r="BX111" s="67"/>
      <c r="BY111" s="67"/>
      <c r="BZ111" s="67"/>
      <c r="CA111" s="67"/>
      <c r="CB111" s="67"/>
      <c r="CC111" s="67"/>
      <c r="CD111" s="67"/>
      <c r="CE111" s="67"/>
    </row>
    <row r="112" spans="1:85">
      <c r="BN112" s="66"/>
      <c r="BO112" s="67"/>
      <c r="BP112" s="67"/>
      <c r="BQ112" s="67"/>
      <c r="BR112" s="67"/>
      <c r="BS112" s="67"/>
      <c r="BT112" s="67"/>
      <c r="BU112" s="67"/>
      <c r="BV112" s="67"/>
      <c r="BW112" s="67"/>
      <c r="BX112" s="67"/>
      <c r="BY112" s="67"/>
      <c r="BZ112" s="67"/>
      <c r="CA112" s="67"/>
      <c r="CB112" s="67"/>
      <c r="CC112" s="67"/>
      <c r="CD112" s="67"/>
      <c r="CE112" s="67"/>
    </row>
    <row r="113" spans="1:85">
      <c r="A113" s="68" t="s">
        <v>104</v>
      </c>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3" t="s">
        <v>104</v>
      </c>
      <c r="AV113" s="33" t="s">
        <v>147</v>
      </c>
      <c r="AW113" s="32"/>
      <c r="AX113" s="32"/>
      <c r="AY113" s="32"/>
      <c r="AZ113" s="32"/>
      <c r="BA113" s="32"/>
      <c r="BB113" s="32"/>
      <c r="BC113" s="32"/>
      <c r="BD113" s="32"/>
      <c r="BE113" s="32"/>
      <c r="BF113" s="32"/>
      <c r="BG113" s="32"/>
      <c r="BH113" s="32"/>
      <c r="BI113" s="32"/>
      <c r="BJ113" s="32"/>
      <c r="BK113" s="32"/>
      <c r="BL113" s="32"/>
      <c r="BN113" s="33" t="s">
        <v>104</v>
      </c>
      <c r="BO113" s="33" t="s">
        <v>148</v>
      </c>
      <c r="BP113" s="32"/>
      <c r="BQ113" s="32"/>
      <c r="BR113" s="32"/>
      <c r="BS113" s="32"/>
      <c r="BT113" s="32"/>
      <c r="BU113" s="32"/>
      <c r="BV113" s="32"/>
      <c r="BW113" s="32"/>
      <c r="BX113" s="32"/>
      <c r="BY113" s="32"/>
      <c r="BZ113" s="32"/>
      <c r="CA113" s="32"/>
      <c r="CB113" s="32"/>
      <c r="CC113" s="32"/>
      <c r="CD113" s="32"/>
      <c r="CE113" s="32"/>
    </row>
    <row r="114" spans="1:85" ht="52.9" hidden="1" outlineLevel="1">
      <c r="A114" s="34" t="s">
        <v>150</v>
      </c>
      <c r="B114" s="35" t="s">
        <v>151</v>
      </c>
      <c r="C114" s="35" t="s">
        <v>152</v>
      </c>
      <c r="D114" s="35" t="s">
        <v>153</v>
      </c>
      <c r="E114" s="35" t="s">
        <v>154</v>
      </c>
      <c r="F114" s="35" t="s">
        <v>155</v>
      </c>
      <c r="G114" s="35" t="s">
        <v>156</v>
      </c>
      <c r="H114" s="36" t="s">
        <v>157</v>
      </c>
      <c r="I114" s="36" t="s">
        <v>158</v>
      </c>
      <c r="J114" s="36" t="s">
        <v>159</v>
      </c>
      <c r="K114" s="36" t="s">
        <v>160</v>
      </c>
      <c r="L114" s="36" t="s">
        <v>161</v>
      </c>
      <c r="M114" s="36" t="s">
        <v>162</v>
      </c>
      <c r="N114" s="36" t="s">
        <v>163</v>
      </c>
      <c r="O114" s="36" t="s">
        <v>164</v>
      </c>
      <c r="P114" s="37" t="s">
        <v>165</v>
      </c>
      <c r="Q114" s="37" t="s">
        <v>166</v>
      </c>
      <c r="R114" s="37" t="s">
        <v>167</v>
      </c>
      <c r="S114" s="37" t="s">
        <v>168</v>
      </c>
      <c r="T114" s="37" t="s">
        <v>169</v>
      </c>
      <c r="U114" s="38" t="s">
        <v>170</v>
      </c>
      <c r="V114" s="38" t="s">
        <v>171</v>
      </c>
      <c r="W114" s="39" t="s">
        <v>172</v>
      </c>
      <c r="X114" s="39" t="s">
        <v>173</v>
      </c>
      <c r="Y114" s="39" t="s">
        <v>174</v>
      </c>
      <c r="Z114" s="39" t="s">
        <v>175</v>
      </c>
      <c r="AA114" s="39" t="s">
        <v>176</v>
      </c>
      <c r="AB114" s="39" t="s">
        <v>135</v>
      </c>
      <c r="AC114" s="40" t="s">
        <v>177</v>
      </c>
      <c r="AD114" s="40" t="s">
        <v>178</v>
      </c>
      <c r="AE114" s="40" t="s">
        <v>179</v>
      </c>
      <c r="AF114" s="34" t="s">
        <v>142</v>
      </c>
      <c r="AG114" s="34" t="s">
        <v>58</v>
      </c>
      <c r="AH114" s="34" t="s">
        <v>180</v>
      </c>
      <c r="AI114" s="34" t="s">
        <v>181</v>
      </c>
      <c r="AJ114" s="34" t="s">
        <v>182</v>
      </c>
      <c r="AK114" s="34" t="s">
        <v>183</v>
      </c>
      <c r="AL114" s="34" t="s">
        <v>184</v>
      </c>
      <c r="AM114" s="41" t="s">
        <v>134</v>
      </c>
      <c r="AN114" s="41" t="s">
        <v>185</v>
      </c>
      <c r="AO114" s="41" t="s">
        <v>186</v>
      </c>
      <c r="AP114" s="41" t="s">
        <v>187</v>
      </c>
      <c r="AQ114" s="41" t="s">
        <v>188</v>
      </c>
      <c r="AR114" s="42" t="s">
        <v>189</v>
      </c>
      <c r="AS114" s="42" t="s">
        <v>190</v>
      </c>
      <c r="AT114" s="43"/>
      <c r="AU114" s="44" t="s">
        <v>191</v>
      </c>
      <c r="AV114" s="45" t="s">
        <v>192</v>
      </c>
      <c r="AW114" s="46" t="s">
        <v>133</v>
      </c>
      <c r="AX114" s="46" t="s">
        <v>134</v>
      </c>
      <c r="AY114" s="45" t="s">
        <v>193</v>
      </c>
      <c r="AZ114" s="44" t="s">
        <v>48</v>
      </c>
      <c r="BA114" s="44" t="s">
        <v>135</v>
      </c>
      <c r="BB114" s="47" t="s">
        <v>194</v>
      </c>
      <c r="BC114" s="44" t="s">
        <v>136</v>
      </c>
      <c r="BD114" s="44" t="s">
        <v>137</v>
      </c>
      <c r="BE114" s="44" t="s">
        <v>138</v>
      </c>
      <c r="BF114" s="44" t="s">
        <v>139</v>
      </c>
      <c r="BG114" s="44" t="s">
        <v>140</v>
      </c>
      <c r="BH114" s="44" t="s">
        <v>141</v>
      </c>
      <c r="BI114" s="44" t="s">
        <v>142</v>
      </c>
      <c r="BJ114" s="44" t="s">
        <v>58</v>
      </c>
      <c r="BK114" s="44" t="s">
        <v>143</v>
      </c>
      <c r="BL114" s="47" t="s">
        <v>144</v>
      </c>
      <c r="BN114" s="48" t="s">
        <v>191</v>
      </c>
      <c r="BO114" s="49" t="s">
        <v>192</v>
      </c>
      <c r="BP114" s="48" t="s">
        <v>133</v>
      </c>
      <c r="BQ114" s="48" t="s">
        <v>134</v>
      </c>
      <c r="BR114" s="49" t="s">
        <v>193</v>
      </c>
      <c r="BS114" s="50" t="s">
        <v>48</v>
      </c>
      <c r="BT114" s="50" t="s">
        <v>135</v>
      </c>
      <c r="BU114" s="51" t="s">
        <v>194</v>
      </c>
      <c r="BV114" s="50" t="s">
        <v>136</v>
      </c>
      <c r="BW114" s="50" t="s">
        <v>137</v>
      </c>
      <c r="BX114" s="50" t="s">
        <v>138</v>
      </c>
      <c r="BY114" s="50" t="s">
        <v>139</v>
      </c>
      <c r="BZ114" s="50" t="s">
        <v>140</v>
      </c>
      <c r="CA114" s="50" t="s">
        <v>141</v>
      </c>
      <c r="CB114" s="50" t="s">
        <v>142</v>
      </c>
      <c r="CC114" s="50" t="s">
        <v>58</v>
      </c>
      <c r="CD114" s="50" t="s">
        <v>143</v>
      </c>
      <c r="CE114" s="51" t="s">
        <v>144</v>
      </c>
    </row>
    <row r="115" spans="1:85" hidden="1" outlineLevel="1">
      <c r="A115" s="52">
        <v>2024</v>
      </c>
      <c r="B115" s="53">
        <v>0</v>
      </c>
      <c r="C115" s="53">
        <v>0</v>
      </c>
      <c r="D115" s="53">
        <v>0</v>
      </c>
      <c r="E115" s="53">
        <v>0</v>
      </c>
      <c r="F115" s="53">
        <v>0</v>
      </c>
      <c r="G115" s="53">
        <v>237</v>
      </c>
      <c r="H115" s="53">
        <v>0</v>
      </c>
      <c r="I115" s="53">
        <v>0</v>
      </c>
      <c r="J115" s="53">
        <v>0</v>
      </c>
      <c r="K115" s="53">
        <v>0</v>
      </c>
      <c r="L115" s="53">
        <v>0</v>
      </c>
      <c r="M115" s="53">
        <v>0</v>
      </c>
      <c r="N115" s="53">
        <v>0</v>
      </c>
      <c r="O115" s="53">
        <v>0</v>
      </c>
      <c r="P115" s="53">
        <v>0</v>
      </c>
      <c r="Q115" s="53">
        <v>0</v>
      </c>
      <c r="R115" s="53">
        <v>0</v>
      </c>
      <c r="S115" s="53">
        <v>0</v>
      </c>
      <c r="T115" s="53">
        <v>0</v>
      </c>
      <c r="U115" s="53">
        <v>0</v>
      </c>
      <c r="V115" s="53">
        <v>0</v>
      </c>
      <c r="W115" s="53">
        <v>0</v>
      </c>
      <c r="X115" s="53">
        <v>0</v>
      </c>
      <c r="Y115" s="53">
        <v>0</v>
      </c>
      <c r="Z115" s="53">
        <v>0</v>
      </c>
      <c r="AA115" s="53">
        <v>0</v>
      </c>
      <c r="AB115" s="53">
        <v>0</v>
      </c>
      <c r="AC115" s="53">
        <v>0</v>
      </c>
      <c r="AD115" s="53">
        <v>0</v>
      </c>
      <c r="AE115" s="53">
        <v>0</v>
      </c>
      <c r="AF115" s="53">
        <v>0</v>
      </c>
      <c r="AG115" s="53">
        <v>0</v>
      </c>
      <c r="AH115" s="53">
        <v>0</v>
      </c>
      <c r="AI115" s="53">
        <v>0</v>
      </c>
      <c r="AJ115" s="53">
        <v>0</v>
      </c>
      <c r="AK115" s="53">
        <v>3.9000000953674321</v>
      </c>
      <c r="AL115" s="53">
        <v>9.4099998474121094</v>
      </c>
      <c r="AM115" s="53">
        <v>69.419999569654465</v>
      </c>
      <c r="AN115" s="53">
        <v>0</v>
      </c>
      <c r="AO115" s="53">
        <v>14.2410956</v>
      </c>
      <c r="AP115" s="53">
        <v>38.045572555287997</v>
      </c>
      <c r="AQ115" s="53">
        <v>11.8364183</v>
      </c>
      <c r="AR115" s="53">
        <v>55</v>
      </c>
      <c r="AS115" s="53">
        <v>12</v>
      </c>
      <c r="AT115" s="54"/>
      <c r="AU115" s="55">
        <v>2024</v>
      </c>
      <c r="AV115" s="56">
        <v>95.497513469654464</v>
      </c>
      <c r="AW115" s="57">
        <v>26.0775139</v>
      </c>
      <c r="AX115" s="57">
        <v>69.419999569654465</v>
      </c>
      <c r="AY115" s="56">
        <v>118.35557249806754</v>
      </c>
      <c r="AZ115" s="57">
        <v>96.945572650655436</v>
      </c>
      <c r="BA115" s="57">
        <v>21.409999847412109</v>
      </c>
      <c r="BB115" s="56">
        <v>237</v>
      </c>
      <c r="BC115" s="57">
        <v>0</v>
      </c>
      <c r="BD115" s="57">
        <v>237</v>
      </c>
      <c r="BE115" s="57">
        <v>0</v>
      </c>
      <c r="BF115" s="57">
        <v>0</v>
      </c>
      <c r="BG115" s="57">
        <v>0</v>
      </c>
      <c r="BH115" s="57">
        <v>0</v>
      </c>
      <c r="BI115" s="57">
        <v>0</v>
      </c>
      <c r="BJ115" s="57">
        <v>0</v>
      </c>
      <c r="BK115" s="57">
        <v>0</v>
      </c>
      <c r="BL115" s="56">
        <v>450.853085967722</v>
      </c>
      <c r="BN115" s="55">
        <v>2024</v>
      </c>
      <c r="BO115" s="56"/>
      <c r="BP115" s="58"/>
      <c r="BQ115" s="58"/>
      <c r="BR115" s="56"/>
      <c r="BS115" s="58"/>
      <c r="BT115" s="58"/>
      <c r="BU115" s="56"/>
      <c r="BV115" s="58"/>
      <c r="BW115" s="58"/>
      <c r="BX115" s="58"/>
      <c r="BY115" s="58"/>
      <c r="BZ115" s="58"/>
      <c r="CA115" s="58"/>
      <c r="CB115" s="58"/>
      <c r="CC115" s="58"/>
      <c r="CD115" s="58"/>
      <c r="CE115" s="56"/>
      <c r="CG115" s="115" t="s">
        <v>104</v>
      </c>
    </row>
    <row r="116" spans="1:85" hidden="1" outlineLevel="1">
      <c r="A116" s="59">
        <v>2025</v>
      </c>
      <c r="B116" s="60">
        <v>0</v>
      </c>
      <c r="C116" s="60">
        <v>0</v>
      </c>
      <c r="D116" s="60">
        <v>0</v>
      </c>
      <c r="E116" s="60">
        <v>0</v>
      </c>
      <c r="F116" s="60">
        <v>0</v>
      </c>
      <c r="G116" s="60">
        <v>237</v>
      </c>
      <c r="H116" s="60">
        <v>500</v>
      </c>
      <c r="I116" s="60">
        <v>100</v>
      </c>
      <c r="J116" s="60">
        <v>0</v>
      </c>
      <c r="K116" s="60">
        <v>0</v>
      </c>
      <c r="L116" s="60">
        <v>0</v>
      </c>
      <c r="M116" s="60">
        <v>0</v>
      </c>
      <c r="N116" s="60">
        <v>0</v>
      </c>
      <c r="O116" s="60">
        <v>0</v>
      </c>
      <c r="P116" s="60">
        <v>0</v>
      </c>
      <c r="Q116" s="60">
        <v>0</v>
      </c>
      <c r="R116" s="60">
        <v>0</v>
      </c>
      <c r="S116" s="60">
        <v>0</v>
      </c>
      <c r="T116" s="60">
        <v>0</v>
      </c>
      <c r="U116" s="60">
        <v>0</v>
      </c>
      <c r="V116" s="60">
        <v>0</v>
      </c>
      <c r="W116" s="60">
        <v>0</v>
      </c>
      <c r="X116" s="60">
        <v>100</v>
      </c>
      <c r="Y116" s="60">
        <v>0</v>
      </c>
      <c r="Z116" s="60">
        <v>0</v>
      </c>
      <c r="AA116" s="60">
        <v>0</v>
      </c>
      <c r="AB116" s="60">
        <v>0</v>
      </c>
      <c r="AC116" s="60">
        <v>300</v>
      </c>
      <c r="AD116" s="60">
        <v>0</v>
      </c>
      <c r="AE116" s="60">
        <v>0</v>
      </c>
      <c r="AF116" s="60">
        <v>0</v>
      </c>
      <c r="AG116" s="60">
        <v>0</v>
      </c>
      <c r="AH116" s="60">
        <v>0</v>
      </c>
      <c r="AI116" s="60">
        <v>0</v>
      </c>
      <c r="AJ116" s="60">
        <v>0</v>
      </c>
      <c r="AK116" s="60">
        <v>3.9000000953674321</v>
      </c>
      <c r="AL116" s="60">
        <v>14.27999973297119</v>
      </c>
      <c r="AM116" s="60">
        <v>131.25999987125397</v>
      </c>
      <c r="AN116" s="60">
        <v>0</v>
      </c>
      <c r="AO116" s="60">
        <v>26.374985599999999</v>
      </c>
      <c r="AP116" s="60">
        <v>59.426396861328548</v>
      </c>
      <c r="AQ116" s="60">
        <v>24.168347199999999</v>
      </c>
      <c r="AR116" s="60">
        <v>79</v>
      </c>
      <c r="AS116" s="60">
        <v>25.60000038146973</v>
      </c>
      <c r="AT116" s="54"/>
      <c r="AU116" s="61">
        <v>2025</v>
      </c>
      <c r="AV116" s="62">
        <v>181.80333267125397</v>
      </c>
      <c r="AW116" s="63">
        <v>50.543332800000002</v>
      </c>
      <c r="AX116" s="63">
        <v>131.25999987125397</v>
      </c>
      <c r="AY116" s="62">
        <v>182.20639707113691</v>
      </c>
      <c r="AZ116" s="63">
        <v>142.32639695669599</v>
      </c>
      <c r="BA116" s="63">
        <v>39.880000114440918</v>
      </c>
      <c r="BB116" s="62">
        <v>1237</v>
      </c>
      <c r="BC116" s="63">
        <v>0</v>
      </c>
      <c r="BD116" s="63">
        <v>237</v>
      </c>
      <c r="BE116" s="63">
        <v>600</v>
      </c>
      <c r="BF116" s="63">
        <v>0</v>
      </c>
      <c r="BG116" s="63">
        <v>0</v>
      </c>
      <c r="BH116" s="63">
        <v>300</v>
      </c>
      <c r="BI116" s="63">
        <v>0</v>
      </c>
      <c r="BJ116" s="63">
        <v>0</v>
      </c>
      <c r="BK116" s="63">
        <v>100</v>
      </c>
      <c r="BL116" s="62">
        <v>1601.0097297423908</v>
      </c>
      <c r="BN116" s="61">
        <v>2025</v>
      </c>
      <c r="BO116" s="62">
        <v>181.80333267125397</v>
      </c>
      <c r="BP116" s="1">
        <v>50.543332800000002</v>
      </c>
      <c r="BQ116" s="1">
        <v>131.25999987125397</v>
      </c>
      <c r="BR116" s="62">
        <v>182.20639707113691</v>
      </c>
      <c r="BS116" s="1">
        <v>142.32639695669599</v>
      </c>
      <c r="BT116" s="1">
        <v>39.880000114440918</v>
      </c>
      <c r="BU116" s="62">
        <v>1237</v>
      </c>
      <c r="BV116" s="1">
        <v>0</v>
      </c>
      <c r="BW116" s="1">
        <v>237</v>
      </c>
      <c r="BX116" s="1">
        <v>600</v>
      </c>
      <c r="BY116" s="1">
        <v>0</v>
      </c>
      <c r="BZ116" s="1">
        <v>0</v>
      </c>
      <c r="CA116" s="1">
        <v>300</v>
      </c>
      <c r="CB116" s="1">
        <v>0</v>
      </c>
      <c r="CC116" s="1">
        <v>0</v>
      </c>
      <c r="CD116" s="1">
        <v>100</v>
      </c>
      <c r="CE116" s="62">
        <v>1601.0097297423908</v>
      </c>
      <c r="CG116" s="115" t="s">
        <v>104</v>
      </c>
    </row>
    <row r="117" spans="1:85" hidden="1" outlineLevel="1">
      <c r="A117" s="52">
        <v>2026</v>
      </c>
      <c r="B117" s="53">
        <v>0</v>
      </c>
      <c r="C117" s="53">
        <v>0</v>
      </c>
      <c r="D117" s="53">
        <v>0</v>
      </c>
      <c r="E117" s="53">
        <v>0</v>
      </c>
      <c r="F117" s="53">
        <v>0</v>
      </c>
      <c r="G117" s="53">
        <v>237</v>
      </c>
      <c r="H117" s="53">
        <v>500</v>
      </c>
      <c r="I117" s="53">
        <v>100</v>
      </c>
      <c r="J117" s="53">
        <v>0</v>
      </c>
      <c r="K117" s="53">
        <v>0</v>
      </c>
      <c r="L117" s="53">
        <v>0</v>
      </c>
      <c r="M117" s="53">
        <v>0</v>
      </c>
      <c r="N117" s="53">
        <v>0</v>
      </c>
      <c r="O117" s="53">
        <v>0</v>
      </c>
      <c r="P117" s="53">
        <v>0</v>
      </c>
      <c r="Q117" s="53">
        <v>0</v>
      </c>
      <c r="R117" s="53">
        <v>0</v>
      </c>
      <c r="S117" s="53">
        <v>0</v>
      </c>
      <c r="T117" s="53">
        <v>0</v>
      </c>
      <c r="U117" s="53">
        <v>100</v>
      </c>
      <c r="V117" s="53">
        <v>0</v>
      </c>
      <c r="W117" s="53">
        <v>0</v>
      </c>
      <c r="X117" s="53">
        <v>900</v>
      </c>
      <c r="Y117" s="53">
        <v>0</v>
      </c>
      <c r="Z117" s="53">
        <v>0</v>
      </c>
      <c r="AA117" s="53">
        <v>0</v>
      </c>
      <c r="AB117" s="53">
        <v>25</v>
      </c>
      <c r="AC117" s="53">
        <v>600</v>
      </c>
      <c r="AD117" s="53">
        <v>0</v>
      </c>
      <c r="AE117" s="53">
        <v>0</v>
      </c>
      <c r="AF117" s="53">
        <v>0</v>
      </c>
      <c r="AG117" s="53">
        <v>0</v>
      </c>
      <c r="AH117" s="53">
        <v>0</v>
      </c>
      <c r="AI117" s="53">
        <v>0</v>
      </c>
      <c r="AJ117" s="53">
        <v>0</v>
      </c>
      <c r="AK117" s="53">
        <v>3.9000000953674321</v>
      </c>
      <c r="AL117" s="53">
        <v>18.110000610351559</v>
      </c>
      <c r="AM117" s="53">
        <v>198.40000009536743</v>
      </c>
      <c r="AN117" s="53">
        <v>0</v>
      </c>
      <c r="AO117" s="53">
        <v>50.051728099999998</v>
      </c>
      <c r="AP117" s="53">
        <v>80.807221167369093</v>
      </c>
      <c r="AQ117" s="53">
        <v>36.868583900000004</v>
      </c>
      <c r="AR117" s="53">
        <v>79</v>
      </c>
      <c r="AS117" s="53">
        <v>25.60000038146973</v>
      </c>
      <c r="AT117" s="54"/>
      <c r="AU117" s="55">
        <v>2026</v>
      </c>
      <c r="AV117" s="56">
        <v>285.3203120953674</v>
      </c>
      <c r="AW117" s="57">
        <v>86.920311999999996</v>
      </c>
      <c r="AX117" s="57">
        <v>198.40000009536743</v>
      </c>
      <c r="AY117" s="56">
        <v>232.41722225455783</v>
      </c>
      <c r="AZ117" s="57">
        <v>163.70722126273654</v>
      </c>
      <c r="BA117" s="57">
        <v>68.710000991821289</v>
      </c>
      <c r="BB117" s="56">
        <v>2437</v>
      </c>
      <c r="BC117" s="57">
        <v>0</v>
      </c>
      <c r="BD117" s="57">
        <v>237</v>
      </c>
      <c r="BE117" s="57">
        <v>600</v>
      </c>
      <c r="BF117" s="57">
        <v>0</v>
      </c>
      <c r="BG117" s="57">
        <v>100</v>
      </c>
      <c r="BH117" s="57">
        <v>600</v>
      </c>
      <c r="BI117" s="57">
        <v>0</v>
      </c>
      <c r="BJ117" s="57">
        <v>0</v>
      </c>
      <c r="BK117" s="57">
        <v>900</v>
      </c>
      <c r="BL117" s="56">
        <v>2954.7375343499252</v>
      </c>
      <c r="BN117" s="55">
        <v>2026</v>
      </c>
      <c r="BO117" s="56"/>
      <c r="BP117" s="58"/>
      <c r="BQ117" s="58"/>
      <c r="BR117" s="56"/>
      <c r="BS117" s="58"/>
      <c r="BT117" s="58"/>
      <c r="BU117" s="56"/>
      <c r="BV117" s="58"/>
      <c r="BW117" s="58"/>
      <c r="BX117" s="58"/>
      <c r="BY117" s="58"/>
      <c r="BZ117" s="58"/>
      <c r="CA117" s="58"/>
      <c r="CB117" s="58"/>
      <c r="CC117" s="58"/>
      <c r="CD117" s="58"/>
      <c r="CE117" s="56"/>
      <c r="CG117" s="115" t="s">
        <v>104</v>
      </c>
    </row>
    <row r="118" spans="1:85" hidden="1" outlineLevel="1">
      <c r="A118" s="59">
        <v>2027</v>
      </c>
      <c r="B118" s="60">
        <v>0</v>
      </c>
      <c r="C118" s="60">
        <v>0</v>
      </c>
      <c r="D118" s="60">
        <v>0</v>
      </c>
      <c r="E118" s="60">
        <v>0</v>
      </c>
      <c r="F118" s="60">
        <v>0</v>
      </c>
      <c r="G118" s="60">
        <v>474</v>
      </c>
      <c r="H118" s="60">
        <v>700</v>
      </c>
      <c r="I118" s="60">
        <v>100</v>
      </c>
      <c r="J118" s="60">
        <v>0</v>
      </c>
      <c r="K118" s="60">
        <v>0</v>
      </c>
      <c r="L118" s="60">
        <v>0</v>
      </c>
      <c r="M118" s="60">
        <v>0</v>
      </c>
      <c r="N118" s="60">
        <v>0</v>
      </c>
      <c r="O118" s="60">
        <v>0</v>
      </c>
      <c r="P118" s="60">
        <v>0</v>
      </c>
      <c r="Q118" s="60">
        <v>0</v>
      </c>
      <c r="R118" s="60">
        <v>0</v>
      </c>
      <c r="S118" s="60">
        <v>0</v>
      </c>
      <c r="T118" s="60">
        <v>0</v>
      </c>
      <c r="U118" s="60">
        <v>100</v>
      </c>
      <c r="V118" s="60">
        <v>0</v>
      </c>
      <c r="W118" s="60">
        <v>0</v>
      </c>
      <c r="X118" s="60">
        <v>1000</v>
      </c>
      <c r="Y118" s="60">
        <v>0</v>
      </c>
      <c r="Z118" s="60">
        <v>0</v>
      </c>
      <c r="AA118" s="60">
        <v>0</v>
      </c>
      <c r="AB118" s="60">
        <v>50</v>
      </c>
      <c r="AC118" s="60">
        <v>1050</v>
      </c>
      <c r="AD118" s="60">
        <v>0</v>
      </c>
      <c r="AE118" s="60">
        <v>0</v>
      </c>
      <c r="AF118" s="60">
        <v>0</v>
      </c>
      <c r="AG118" s="60">
        <v>0</v>
      </c>
      <c r="AH118" s="60">
        <v>0</v>
      </c>
      <c r="AI118" s="60">
        <v>0</v>
      </c>
      <c r="AJ118" s="60">
        <v>0</v>
      </c>
      <c r="AK118" s="60">
        <v>3.9000000953674321</v>
      </c>
      <c r="AL118" s="60">
        <v>24.719999313354489</v>
      </c>
      <c r="AM118" s="60">
        <v>241.09999978542328</v>
      </c>
      <c r="AN118" s="60">
        <v>0</v>
      </c>
      <c r="AO118" s="60">
        <v>64.249858200000006</v>
      </c>
      <c r="AP118" s="60">
        <v>121.26733986062111</v>
      </c>
      <c r="AQ118" s="60">
        <v>50.258215499999999</v>
      </c>
      <c r="AR118" s="60">
        <v>79</v>
      </c>
      <c r="AS118" s="60">
        <v>25.60000038146973</v>
      </c>
      <c r="AT118" s="54"/>
      <c r="AU118" s="61">
        <v>2027</v>
      </c>
      <c r="AV118" s="62">
        <v>355.60807348542329</v>
      </c>
      <c r="AW118" s="63">
        <v>114.50807370000001</v>
      </c>
      <c r="AX118" s="63">
        <v>241.09999978542328</v>
      </c>
      <c r="AY118" s="62">
        <v>304.48733965081277</v>
      </c>
      <c r="AZ118" s="63">
        <v>204.16733995598855</v>
      </c>
      <c r="BA118" s="63">
        <v>100.31999969482422</v>
      </c>
      <c r="BB118" s="62">
        <v>3424</v>
      </c>
      <c r="BC118" s="63">
        <v>0</v>
      </c>
      <c r="BD118" s="63">
        <v>474</v>
      </c>
      <c r="BE118" s="63">
        <v>800</v>
      </c>
      <c r="BF118" s="63">
        <v>0</v>
      </c>
      <c r="BG118" s="63">
        <v>100</v>
      </c>
      <c r="BH118" s="63">
        <v>1050</v>
      </c>
      <c r="BI118" s="63">
        <v>0</v>
      </c>
      <c r="BJ118" s="63">
        <v>0</v>
      </c>
      <c r="BK118" s="63">
        <v>1000</v>
      </c>
      <c r="BL118" s="62">
        <v>4084.0954131362359</v>
      </c>
      <c r="BN118" s="61">
        <v>2027</v>
      </c>
      <c r="BO118" s="62"/>
      <c r="BP118" s="1"/>
      <c r="BQ118" s="1"/>
      <c r="BR118" s="62"/>
      <c r="BS118" s="1"/>
      <c r="BT118" s="1"/>
      <c r="BU118" s="62"/>
      <c r="BV118" s="1"/>
      <c r="BW118" s="1"/>
      <c r="BX118" s="1"/>
      <c r="BY118" s="1"/>
      <c r="BZ118" s="1"/>
      <c r="CA118" s="1"/>
      <c r="CB118" s="1"/>
      <c r="CC118" s="1"/>
      <c r="CD118" s="1"/>
      <c r="CE118" s="62"/>
      <c r="CG118" s="115" t="s">
        <v>104</v>
      </c>
    </row>
    <row r="119" spans="1:85" hidden="1" outlineLevel="1">
      <c r="A119" s="52">
        <v>2028</v>
      </c>
      <c r="B119" s="53">
        <v>0</v>
      </c>
      <c r="C119" s="53">
        <v>0</v>
      </c>
      <c r="D119" s="53">
        <v>0</v>
      </c>
      <c r="E119" s="53">
        <v>0</v>
      </c>
      <c r="F119" s="53">
        <v>0</v>
      </c>
      <c r="G119" s="53">
        <v>711</v>
      </c>
      <c r="H119" s="53">
        <v>700</v>
      </c>
      <c r="I119" s="53">
        <v>100</v>
      </c>
      <c r="J119" s="53">
        <v>0</v>
      </c>
      <c r="K119" s="53">
        <v>0</v>
      </c>
      <c r="L119" s="53">
        <v>0</v>
      </c>
      <c r="M119" s="53">
        <v>0</v>
      </c>
      <c r="N119" s="53">
        <v>0</v>
      </c>
      <c r="O119" s="53">
        <v>0</v>
      </c>
      <c r="P119" s="53">
        <v>300</v>
      </c>
      <c r="Q119" s="53">
        <v>0</v>
      </c>
      <c r="R119" s="53">
        <v>0</v>
      </c>
      <c r="S119" s="53">
        <v>0</v>
      </c>
      <c r="T119" s="53">
        <v>0</v>
      </c>
      <c r="U119" s="53">
        <v>100</v>
      </c>
      <c r="V119" s="53">
        <v>0</v>
      </c>
      <c r="W119" s="53">
        <v>0</v>
      </c>
      <c r="X119" s="53">
        <v>1000</v>
      </c>
      <c r="Y119" s="53">
        <v>0</v>
      </c>
      <c r="Z119" s="53">
        <v>0</v>
      </c>
      <c r="AA119" s="53">
        <v>0</v>
      </c>
      <c r="AB119" s="53">
        <v>75</v>
      </c>
      <c r="AC119" s="53">
        <v>1050</v>
      </c>
      <c r="AD119" s="53">
        <v>0</v>
      </c>
      <c r="AE119" s="53">
        <v>0</v>
      </c>
      <c r="AF119" s="53">
        <v>0</v>
      </c>
      <c r="AG119" s="53">
        <v>0</v>
      </c>
      <c r="AH119" s="53">
        <v>0</v>
      </c>
      <c r="AI119" s="53">
        <v>0</v>
      </c>
      <c r="AJ119" s="53">
        <v>0</v>
      </c>
      <c r="AK119" s="53">
        <v>6.9000000953674316</v>
      </c>
      <c r="AL119" s="53">
        <v>28.389999389648441</v>
      </c>
      <c r="AM119" s="53">
        <v>284.59000539779663</v>
      </c>
      <c r="AN119" s="53">
        <v>0</v>
      </c>
      <c r="AO119" s="53">
        <v>77.881466000000003</v>
      </c>
      <c r="AP119" s="53">
        <v>161.72745855387299</v>
      </c>
      <c r="AQ119" s="53">
        <v>64.220708000000002</v>
      </c>
      <c r="AR119" s="53">
        <v>79</v>
      </c>
      <c r="AS119" s="53">
        <v>25.60000038146973</v>
      </c>
      <c r="AT119" s="54"/>
      <c r="AU119" s="55">
        <v>2028</v>
      </c>
      <c r="AV119" s="56">
        <v>426.69217939779662</v>
      </c>
      <c r="AW119" s="57">
        <v>142.10217399999999</v>
      </c>
      <c r="AX119" s="57">
        <v>284.59000539779663</v>
      </c>
      <c r="AY119" s="56">
        <v>376.61745842035862</v>
      </c>
      <c r="AZ119" s="57">
        <v>247.62745864924042</v>
      </c>
      <c r="BA119" s="57">
        <v>128.98999977111816</v>
      </c>
      <c r="BB119" s="56">
        <v>3961</v>
      </c>
      <c r="BC119" s="57">
        <v>0</v>
      </c>
      <c r="BD119" s="57">
        <v>711</v>
      </c>
      <c r="BE119" s="57">
        <v>800</v>
      </c>
      <c r="BF119" s="57">
        <v>300</v>
      </c>
      <c r="BG119" s="57">
        <v>100</v>
      </c>
      <c r="BH119" s="57">
        <v>1050</v>
      </c>
      <c r="BI119" s="57">
        <v>0</v>
      </c>
      <c r="BJ119" s="57">
        <v>0</v>
      </c>
      <c r="BK119" s="57">
        <v>1000</v>
      </c>
      <c r="BL119" s="56">
        <v>4764.3096378181554</v>
      </c>
      <c r="BN119" s="55">
        <v>2028</v>
      </c>
      <c r="BO119" s="56"/>
      <c r="BP119" s="58"/>
      <c r="BQ119" s="58"/>
      <c r="BR119" s="56"/>
      <c r="BS119" s="58"/>
      <c r="BT119" s="58"/>
      <c r="BU119" s="56"/>
      <c r="BV119" s="58"/>
      <c r="BW119" s="58"/>
      <c r="BX119" s="58"/>
      <c r="BY119" s="58"/>
      <c r="BZ119" s="58"/>
      <c r="CA119" s="58"/>
      <c r="CB119" s="58"/>
      <c r="CC119" s="58"/>
      <c r="CD119" s="58"/>
      <c r="CE119" s="56"/>
      <c r="CG119" s="115" t="s">
        <v>104</v>
      </c>
    </row>
    <row r="120" spans="1:85" hidden="1" outlineLevel="1">
      <c r="A120" s="59">
        <v>2029</v>
      </c>
      <c r="B120" s="60">
        <v>0</v>
      </c>
      <c r="C120" s="60">
        <v>0</v>
      </c>
      <c r="D120" s="60">
        <v>0</v>
      </c>
      <c r="E120" s="60">
        <v>0</v>
      </c>
      <c r="F120" s="60">
        <v>18.29999923706055</v>
      </c>
      <c r="G120" s="60">
        <v>711</v>
      </c>
      <c r="H120" s="60">
        <v>700</v>
      </c>
      <c r="I120" s="60">
        <v>100</v>
      </c>
      <c r="J120" s="60">
        <v>0</v>
      </c>
      <c r="K120" s="60">
        <v>0</v>
      </c>
      <c r="L120" s="60">
        <v>0</v>
      </c>
      <c r="M120" s="60">
        <v>200</v>
      </c>
      <c r="N120" s="60">
        <v>0</v>
      </c>
      <c r="O120" s="60">
        <v>0</v>
      </c>
      <c r="P120" s="60">
        <v>399.84999084472656</v>
      </c>
      <c r="Q120" s="60">
        <v>0</v>
      </c>
      <c r="R120" s="60">
        <v>0</v>
      </c>
      <c r="S120" s="60">
        <v>0</v>
      </c>
      <c r="T120" s="60">
        <v>0</v>
      </c>
      <c r="U120" s="60">
        <v>100</v>
      </c>
      <c r="V120" s="60">
        <v>0</v>
      </c>
      <c r="W120" s="60">
        <v>0</v>
      </c>
      <c r="X120" s="60">
        <v>1000</v>
      </c>
      <c r="Y120" s="60">
        <v>0</v>
      </c>
      <c r="Z120" s="60">
        <v>0</v>
      </c>
      <c r="AA120" s="60">
        <v>0</v>
      </c>
      <c r="AB120" s="60">
        <v>100</v>
      </c>
      <c r="AC120" s="60">
        <v>1050</v>
      </c>
      <c r="AD120" s="60">
        <v>450</v>
      </c>
      <c r="AE120" s="60">
        <v>0</v>
      </c>
      <c r="AF120" s="60">
        <v>0</v>
      </c>
      <c r="AG120" s="60">
        <v>0</v>
      </c>
      <c r="AH120" s="60">
        <v>0</v>
      </c>
      <c r="AI120" s="60">
        <v>0</v>
      </c>
      <c r="AJ120" s="60">
        <v>0</v>
      </c>
      <c r="AK120" s="60">
        <v>8.8999996185302734</v>
      </c>
      <c r="AL120" s="60">
        <v>31.739999771118161</v>
      </c>
      <c r="AM120" s="60">
        <v>297.31000208854675</v>
      </c>
      <c r="AN120" s="60">
        <v>0</v>
      </c>
      <c r="AO120" s="60">
        <v>115.38244400000001</v>
      </c>
      <c r="AP120" s="60">
        <v>223.04598359990609</v>
      </c>
      <c r="AQ120" s="60">
        <v>78.633908000000005</v>
      </c>
      <c r="AR120" s="60">
        <v>79</v>
      </c>
      <c r="AS120" s="60">
        <v>25.60000038146973</v>
      </c>
      <c r="AT120" s="54"/>
      <c r="AU120" s="61">
        <v>2029</v>
      </c>
      <c r="AV120" s="62">
        <v>491.32635408854674</v>
      </c>
      <c r="AW120" s="63">
        <v>194.01635200000001</v>
      </c>
      <c r="AX120" s="63">
        <v>297.31000208854675</v>
      </c>
      <c r="AY120" s="62">
        <v>468.28598337102426</v>
      </c>
      <c r="AZ120" s="63">
        <v>310.94598321843637</v>
      </c>
      <c r="BA120" s="63">
        <v>157.34000015258789</v>
      </c>
      <c r="BB120" s="62">
        <v>4729.1499900817871</v>
      </c>
      <c r="BC120" s="63">
        <v>0</v>
      </c>
      <c r="BD120" s="63">
        <v>729.29999923706055</v>
      </c>
      <c r="BE120" s="63">
        <v>1000</v>
      </c>
      <c r="BF120" s="63">
        <v>399.84999084472656</v>
      </c>
      <c r="BG120" s="63">
        <v>100</v>
      </c>
      <c r="BH120" s="63">
        <v>1500</v>
      </c>
      <c r="BI120" s="63">
        <v>0</v>
      </c>
      <c r="BJ120" s="63">
        <v>0</v>
      </c>
      <c r="BK120" s="63">
        <v>1000</v>
      </c>
      <c r="BL120" s="62">
        <v>5688.762327541358</v>
      </c>
      <c r="BN120" s="61">
        <v>2029</v>
      </c>
      <c r="BO120" s="62"/>
      <c r="BP120" s="1"/>
      <c r="BQ120" s="1"/>
      <c r="BR120" s="62"/>
      <c r="BS120" s="1"/>
      <c r="BT120" s="1"/>
      <c r="BU120" s="62"/>
      <c r="BV120" s="1"/>
      <c r="BW120" s="1"/>
      <c r="BX120" s="1"/>
      <c r="BY120" s="1"/>
      <c r="BZ120" s="1"/>
      <c r="CA120" s="1"/>
      <c r="CB120" s="1"/>
      <c r="CC120" s="1"/>
      <c r="CD120" s="1"/>
      <c r="CE120" s="62"/>
      <c r="CG120" s="115" t="s">
        <v>104</v>
      </c>
    </row>
    <row r="121" spans="1:85" hidden="1" outlineLevel="1">
      <c r="A121" s="52">
        <v>2030</v>
      </c>
      <c r="B121" s="53">
        <v>0</v>
      </c>
      <c r="C121" s="53">
        <v>0</v>
      </c>
      <c r="D121" s="53">
        <v>0</v>
      </c>
      <c r="E121" s="53">
        <v>0</v>
      </c>
      <c r="F121" s="53">
        <v>18.29999923706055</v>
      </c>
      <c r="G121" s="53">
        <v>711</v>
      </c>
      <c r="H121" s="53">
        <v>700</v>
      </c>
      <c r="I121" s="53">
        <v>100</v>
      </c>
      <c r="J121" s="53">
        <v>200</v>
      </c>
      <c r="K121" s="53">
        <v>0</v>
      </c>
      <c r="L121" s="53">
        <v>0</v>
      </c>
      <c r="M121" s="53">
        <v>200</v>
      </c>
      <c r="N121" s="53">
        <v>0</v>
      </c>
      <c r="O121" s="53">
        <v>0</v>
      </c>
      <c r="P121" s="53">
        <v>899.65000152587891</v>
      </c>
      <c r="Q121" s="53">
        <v>0</v>
      </c>
      <c r="R121" s="53">
        <v>0</v>
      </c>
      <c r="S121" s="53">
        <v>0</v>
      </c>
      <c r="T121" s="53">
        <v>0</v>
      </c>
      <c r="U121" s="53">
        <v>100</v>
      </c>
      <c r="V121" s="53">
        <v>0</v>
      </c>
      <c r="W121" s="53">
        <v>0</v>
      </c>
      <c r="X121" s="53">
        <v>1100</v>
      </c>
      <c r="Y121" s="53">
        <v>0</v>
      </c>
      <c r="Z121" s="53">
        <v>0</v>
      </c>
      <c r="AA121" s="53">
        <v>0</v>
      </c>
      <c r="AB121" s="53">
        <v>125</v>
      </c>
      <c r="AC121" s="53">
        <v>1050</v>
      </c>
      <c r="AD121" s="53">
        <v>449.84999084472656</v>
      </c>
      <c r="AE121" s="53">
        <v>0</v>
      </c>
      <c r="AF121" s="53">
        <v>0</v>
      </c>
      <c r="AG121" s="53">
        <v>0</v>
      </c>
      <c r="AH121" s="53">
        <v>0</v>
      </c>
      <c r="AI121" s="53">
        <v>0</v>
      </c>
      <c r="AJ121" s="53">
        <v>0</v>
      </c>
      <c r="AK121" s="53">
        <v>8.8999996185302734</v>
      </c>
      <c r="AL121" s="53">
        <v>36.619998931884773</v>
      </c>
      <c r="AM121" s="53">
        <v>310.84000015258789</v>
      </c>
      <c r="AN121" s="53">
        <v>0</v>
      </c>
      <c r="AO121" s="53">
        <v>131.83969400000001</v>
      </c>
      <c r="AP121" s="53">
        <v>284.36450864593922</v>
      </c>
      <c r="AQ121" s="53">
        <v>94.091622999999998</v>
      </c>
      <c r="AR121" s="53">
        <v>79</v>
      </c>
      <c r="AS121" s="53">
        <v>25.60000038146973</v>
      </c>
      <c r="AT121" s="54"/>
      <c r="AU121" s="55">
        <v>2030</v>
      </c>
      <c r="AV121" s="56">
        <v>536.77131715258793</v>
      </c>
      <c r="AW121" s="57">
        <v>225.93131700000001</v>
      </c>
      <c r="AX121" s="57">
        <v>310.84000015258789</v>
      </c>
      <c r="AY121" s="56">
        <v>559.48450757782393</v>
      </c>
      <c r="AZ121" s="57">
        <v>372.2645082644695</v>
      </c>
      <c r="BA121" s="57">
        <v>187.21999931335449</v>
      </c>
      <c r="BB121" s="56">
        <v>5528.799991607666</v>
      </c>
      <c r="BC121" s="57">
        <v>0</v>
      </c>
      <c r="BD121" s="57">
        <v>729.29999923706055</v>
      </c>
      <c r="BE121" s="57">
        <v>1200</v>
      </c>
      <c r="BF121" s="57">
        <v>899.65000152587891</v>
      </c>
      <c r="BG121" s="57">
        <v>100</v>
      </c>
      <c r="BH121" s="57">
        <v>1499.8499908447266</v>
      </c>
      <c r="BI121" s="57">
        <v>0</v>
      </c>
      <c r="BJ121" s="57">
        <v>0</v>
      </c>
      <c r="BK121" s="57">
        <v>1100</v>
      </c>
      <c r="BL121" s="56">
        <v>6625.0558163380774</v>
      </c>
      <c r="BN121" s="55">
        <v>2030</v>
      </c>
      <c r="BO121" s="56">
        <v>354.96798448133393</v>
      </c>
      <c r="BP121" s="58">
        <v>175.38798420000001</v>
      </c>
      <c r="BQ121" s="58">
        <v>179.58000028133392</v>
      </c>
      <c r="BR121" s="56">
        <v>377.27811050668703</v>
      </c>
      <c r="BS121" s="58">
        <v>229.93811130777351</v>
      </c>
      <c r="BT121" s="58">
        <v>147.33999919891357</v>
      </c>
      <c r="BU121" s="56">
        <v>4291.799991607666</v>
      </c>
      <c r="BV121" s="58">
        <v>0</v>
      </c>
      <c r="BW121" s="58">
        <v>492.29999923706055</v>
      </c>
      <c r="BX121" s="58">
        <v>600</v>
      </c>
      <c r="BY121" s="58">
        <v>899.65000152587891</v>
      </c>
      <c r="BZ121" s="58">
        <v>100</v>
      </c>
      <c r="CA121" s="58">
        <v>1199.8499908447266</v>
      </c>
      <c r="CB121" s="58">
        <v>0</v>
      </c>
      <c r="CC121" s="58">
        <v>0</v>
      </c>
      <c r="CD121" s="58">
        <v>1000</v>
      </c>
      <c r="CE121" s="56">
        <v>5024.0460865956866</v>
      </c>
      <c r="CG121" s="115" t="s">
        <v>104</v>
      </c>
    </row>
    <row r="122" spans="1:85" hidden="1" outlineLevel="1">
      <c r="A122" s="59">
        <v>2031</v>
      </c>
      <c r="B122" s="60">
        <v>0</v>
      </c>
      <c r="C122" s="60">
        <v>0</v>
      </c>
      <c r="D122" s="60">
        <v>0</v>
      </c>
      <c r="E122" s="60">
        <v>0</v>
      </c>
      <c r="F122" s="60">
        <v>18.29999923706055</v>
      </c>
      <c r="G122" s="60">
        <v>711</v>
      </c>
      <c r="H122" s="60">
        <v>700</v>
      </c>
      <c r="I122" s="60">
        <v>100</v>
      </c>
      <c r="J122" s="60">
        <v>400</v>
      </c>
      <c r="K122" s="60">
        <v>0</v>
      </c>
      <c r="L122" s="60">
        <v>0</v>
      </c>
      <c r="M122" s="60">
        <v>200</v>
      </c>
      <c r="N122" s="60">
        <v>0</v>
      </c>
      <c r="O122" s="60">
        <v>0</v>
      </c>
      <c r="P122" s="60">
        <v>899.19998168945313</v>
      </c>
      <c r="Q122" s="60">
        <v>0</v>
      </c>
      <c r="R122" s="60">
        <v>0</v>
      </c>
      <c r="S122" s="60">
        <v>0</v>
      </c>
      <c r="T122" s="60">
        <v>0</v>
      </c>
      <c r="U122" s="60">
        <v>100</v>
      </c>
      <c r="V122" s="60">
        <v>0</v>
      </c>
      <c r="W122" s="60">
        <v>0</v>
      </c>
      <c r="X122" s="60">
        <v>1300</v>
      </c>
      <c r="Y122" s="60">
        <v>0</v>
      </c>
      <c r="Z122" s="60">
        <v>0</v>
      </c>
      <c r="AA122" s="60">
        <v>0</v>
      </c>
      <c r="AB122" s="60">
        <v>150</v>
      </c>
      <c r="AC122" s="60">
        <v>1050</v>
      </c>
      <c r="AD122" s="60">
        <v>449.70000457763672</v>
      </c>
      <c r="AE122" s="60">
        <v>0</v>
      </c>
      <c r="AF122" s="60">
        <v>0</v>
      </c>
      <c r="AG122" s="60">
        <v>0</v>
      </c>
      <c r="AH122" s="60">
        <v>0</v>
      </c>
      <c r="AI122" s="60">
        <v>0</v>
      </c>
      <c r="AJ122" s="60">
        <v>0</v>
      </c>
      <c r="AK122" s="60">
        <v>9.7200002670288086</v>
      </c>
      <c r="AL122" s="60">
        <v>39.990001678466797</v>
      </c>
      <c r="AM122" s="60">
        <v>324.03000116348267</v>
      </c>
      <c r="AN122" s="60">
        <v>0</v>
      </c>
      <c r="AO122" s="60">
        <v>148.12393700000001</v>
      </c>
      <c r="AP122" s="60">
        <v>351.50843736546011</v>
      </c>
      <c r="AQ122" s="60">
        <v>110.32028299999999</v>
      </c>
      <c r="AR122" s="60">
        <v>79</v>
      </c>
      <c r="AS122" s="60">
        <v>25.60000038146973</v>
      </c>
      <c r="AT122" s="54"/>
      <c r="AU122" s="61">
        <v>2031</v>
      </c>
      <c r="AV122" s="62">
        <v>582.47422116348264</v>
      </c>
      <c r="AW122" s="63">
        <v>258.44421999999997</v>
      </c>
      <c r="AX122" s="63">
        <v>324.03000116348267</v>
      </c>
      <c r="AY122" s="62">
        <v>655.8184396924255</v>
      </c>
      <c r="AZ122" s="63">
        <v>440.22843763248892</v>
      </c>
      <c r="BA122" s="63">
        <v>215.59000205993652</v>
      </c>
      <c r="BB122" s="62">
        <v>5928.1999855041504</v>
      </c>
      <c r="BC122" s="63">
        <v>0</v>
      </c>
      <c r="BD122" s="63">
        <v>729.29999923706055</v>
      </c>
      <c r="BE122" s="63">
        <v>1400</v>
      </c>
      <c r="BF122" s="63">
        <v>899.19998168945313</v>
      </c>
      <c r="BG122" s="63">
        <v>100</v>
      </c>
      <c r="BH122" s="63">
        <v>1499.7000045776367</v>
      </c>
      <c r="BI122" s="63">
        <v>0</v>
      </c>
      <c r="BJ122" s="63">
        <v>0</v>
      </c>
      <c r="BK122" s="63">
        <v>1300</v>
      </c>
      <c r="BL122" s="62">
        <v>7166.4926463600586</v>
      </c>
      <c r="BN122" s="61">
        <v>2031</v>
      </c>
      <c r="BO122" s="62"/>
      <c r="BP122" s="1"/>
      <c r="BQ122" s="1"/>
      <c r="BR122" s="62"/>
      <c r="BS122" s="1"/>
      <c r="BT122" s="1"/>
      <c r="BU122" s="62"/>
      <c r="BV122" s="1"/>
      <c r="BW122" s="1"/>
      <c r="BX122" s="1"/>
      <c r="BY122" s="1"/>
      <c r="BZ122" s="1"/>
      <c r="CA122" s="1"/>
      <c r="CB122" s="1"/>
      <c r="CC122" s="1"/>
      <c r="CD122" s="1"/>
      <c r="CE122" s="62"/>
      <c r="CG122" s="115" t="s">
        <v>104</v>
      </c>
    </row>
    <row r="123" spans="1:85" hidden="1" outlineLevel="1">
      <c r="A123" s="52">
        <v>2032</v>
      </c>
      <c r="B123" s="53">
        <v>0</v>
      </c>
      <c r="C123" s="53">
        <v>0</v>
      </c>
      <c r="D123" s="53">
        <v>0</v>
      </c>
      <c r="E123" s="53">
        <v>0</v>
      </c>
      <c r="F123" s="53">
        <v>18.29999923706055</v>
      </c>
      <c r="G123" s="53">
        <v>711</v>
      </c>
      <c r="H123" s="53">
        <v>800</v>
      </c>
      <c r="I123" s="53">
        <v>100</v>
      </c>
      <c r="J123" s="53">
        <v>400</v>
      </c>
      <c r="K123" s="53">
        <v>0</v>
      </c>
      <c r="L123" s="53">
        <v>0</v>
      </c>
      <c r="M123" s="53">
        <v>200</v>
      </c>
      <c r="N123" s="53">
        <v>0</v>
      </c>
      <c r="O123" s="53">
        <v>0</v>
      </c>
      <c r="P123" s="53">
        <v>898.75001525878906</v>
      </c>
      <c r="Q123" s="53">
        <v>0</v>
      </c>
      <c r="R123" s="53">
        <v>0</v>
      </c>
      <c r="S123" s="53">
        <v>0</v>
      </c>
      <c r="T123" s="53">
        <v>0</v>
      </c>
      <c r="U123" s="53">
        <v>100</v>
      </c>
      <c r="V123" s="53">
        <v>0</v>
      </c>
      <c r="W123" s="53">
        <v>0</v>
      </c>
      <c r="X123" s="53">
        <v>1300</v>
      </c>
      <c r="Y123" s="53">
        <v>0</v>
      </c>
      <c r="Z123" s="53">
        <v>0</v>
      </c>
      <c r="AA123" s="53">
        <v>0</v>
      </c>
      <c r="AB123" s="53">
        <v>150</v>
      </c>
      <c r="AC123" s="53">
        <v>1050</v>
      </c>
      <c r="AD123" s="53">
        <v>449.54999542236328</v>
      </c>
      <c r="AE123" s="53">
        <v>250</v>
      </c>
      <c r="AF123" s="53">
        <v>0</v>
      </c>
      <c r="AG123" s="53">
        <v>0</v>
      </c>
      <c r="AH123" s="53">
        <v>0</v>
      </c>
      <c r="AI123" s="53">
        <v>0</v>
      </c>
      <c r="AJ123" s="53">
        <v>0</v>
      </c>
      <c r="AK123" s="53">
        <v>10.590000152587891</v>
      </c>
      <c r="AL123" s="53">
        <v>43.580001831054688</v>
      </c>
      <c r="AM123" s="53">
        <v>336.29999923706055</v>
      </c>
      <c r="AN123" s="53">
        <v>0</v>
      </c>
      <c r="AO123" s="53">
        <v>200.929247</v>
      </c>
      <c r="AP123" s="53">
        <v>418.652366084981</v>
      </c>
      <c r="AQ123" s="53">
        <v>126.43372100000001</v>
      </c>
      <c r="AR123" s="53">
        <v>79</v>
      </c>
      <c r="AS123" s="53">
        <v>25.60000038146973</v>
      </c>
      <c r="AT123" s="54"/>
      <c r="AU123" s="55">
        <v>2032</v>
      </c>
      <c r="AV123" s="56">
        <v>663.66296723706057</v>
      </c>
      <c r="AW123" s="57">
        <v>327.36296800000002</v>
      </c>
      <c r="AX123" s="57">
        <v>336.29999923706055</v>
      </c>
      <c r="AY123" s="56">
        <v>727.42236845009324</v>
      </c>
      <c r="AZ123" s="57">
        <v>508.24236623756889</v>
      </c>
      <c r="BA123" s="57">
        <v>219.18000221252441</v>
      </c>
      <c r="BB123" s="56">
        <v>6277.6000099182129</v>
      </c>
      <c r="BC123" s="57">
        <v>0</v>
      </c>
      <c r="BD123" s="57">
        <v>729.29999923706055</v>
      </c>
      <c r="BE123" s="57">
        <v>1500</v>
      </c>
      <c r="BF123" s="57">
        <v>898.75001525878906</v>
      </c>
      <c r="BG123" s="57">
        <v>100</v>
      </c>
      <c r="BH123" s="57">
        <v>1749.5499954223633</v>
      </c>
      <c r="BI123" s="57">
        <v>0</v>
      </c>
      <c r="BJ123" s="57">
        <v>0</v>
      </c>
      <c r="BK123" s="57">
        <v>1300</v>
      </c>
      <c r="BL123" s="56">
        <v>7668.6853456053668</v>
      </c>
      <c r="BN123" s="55">
        <v>2032</v>
      </c>
      <c r="BO123" s="56"/>
      <c r="BP123" s="58"/>
      <c r="BQ123" s="58"/>
      <c r="BR123" s="56"/>
      <c r="BS123" s="58"/>
      <c r="BT123" s="58"/>
      <c r="BU123" s="56"/>
      <c r="BV123" s="58"/>
      <c r="BW123" s="58"/>
      <c r="BX123" s="58"/>
      <c r="BY123" s="58"/>
      <c r="BZ123" s="58"/>
      <c r="CA123" s="58"/>
      <c r="CB123" s="58"/>
      <c r="CC123" s="58"/>
      <c r="CD123" s="58"/>
      <c r="CE123" s="56"/>
      <c r="CG123" s="115" t="s">
        <v>104</v>
      </c>
    </row>
    <row r="124" spans="1:85" hidden="1" outlineLevel="1">
      <c r="A124" s="59">
        <v>2033</v>
      </c>
      <c r="B124" s="60">
        <v>0</v>
      </c>
      <c r="C124" s="60">
        <v>0</v>
      </c>
      <c r="D124" s="60">
        <v>0</v>
      </c>
      <c r="E124" s="60">
        <v>0</v>
      </c>
      <c r="F124" s="60">
        <v>73.199996948242202</v>
      </c>
      <c r="G124" s="60">
        <v>711</v>
      </c>
      <c r="H124" s="60">
        <v>800</v>
      </c>
      <c r="I124" s="60">
        <v>100</v>
      </c>
      <c r="J124" s="60">
        <v>400</v>
      </c>
      <c r="K124" s="60">
        <v>0</v>
      </c>
      <c r="L124" s="60">
        <v>0</v>
      </c>
      <c r="M124" s="60">
        <v>200</v>
      </c>
      <c r="N124" s="60">
        <v>0</v>
      </c>
      <c r="O124" s="60">
        <v>0</v>
      </c>
      <c r="P124" s="60">
        <v>898.29999542236328</v>
      </c>
      <c r="Q124" s="60">
        <v>0</v>
      </c>
      <c r="R124" s="60">
        <v>0</v>
      </c>
      <c r="S124" s="60">
        <v>0</v>
      </c>
      <c r="T124" s="60">
        <v>0</v>
      </c>
      <c r="U124" s="60">
        <v>100</v>
      </c>
      <c r="V124" s="60">
        <v>0</v>
      </c>
      <c r="W124" s="60">
        <v>0</v>
      </c>
      <c r="X124" s="60">
        <v>1400</v>
      </c>
      <c r="Y124" s="60">
        <v>0</v>
      </c>
      <c r="Z124" s="60">
        <v>0</v>
      </c>
      <c r="AA124" s="60">
        <v>0</v>
      </c>
      <c r="AB124" s="60">
        <v>150</v>
      </c>
      <c r="AC124" s="60">
        <v>1050</v>
      </c>
      <c r="AD124" s="60">
        <v>449.40000915527344</v>
      </c>
      <c r="AE124" s="60">
        <v>249.94999694824219</v>
      </c>
      <c r="AF124" s="60">
        <v>0</v>
      </c>
      <c r="AG124" s="60">
        <v>0</v>
      </c>
      <c r="AH124" s="60">
        <v>0</v>
      </c>
      <c r="AI124" s="60">
        <v>0</v>
      </c>
      <c r="AJ124" s="60">
        <v>0</v>
      </c>
      <c r="AK124" s="60">
        <v>11.47000026702881</v>
      </c>
      <c r="AL124" s="60">
        <v>47.200000762939453</v>
      </c>
      <c r="AM124" s="60">
        <v>346.43999838829041</v>
      </c>
      <c r="AN124" s="60">
        <v>0</v>
      </c>
      <c r="AO124" s="60">
        <v>219.51485700000001</v>
      </c>
      <c r="AP124" s="60">
        <v>489.51080342847717</v>
      </c>
      <c r="AQ124" s="60">
        <v>143.164975</v>
      </c>
      <c r="AR124" s="60">
        <v>79</v>
      </c>
      <c r="AS124" s="60">
        <v>25.60000038146973</v>
      </c>
      <c r="AT124" s="54"/>
      <c r="AU124" s="61">
        <v>2033</v>
      </c>
      <c r="AV124" s="62">
        <v>709.11983038829044</v>
      </c>
      <c r="AW124" s="63">
        <v>362.67983200000003</v>
      </c>
      <c r="AX124" s="63">
        <v>346.43999838829041</v>
      </c>
      <c r="AY124" s="62">
        <v>802.78080483991516</v>
      </c>
      <c r="AZ124" s="63">
        <v>579.98080369550598</v>
      </c>
      <c r="BA124" s="63">
        <v>222.80000114440918</v>
      </c>
      <c r="BB124" s="62">
        <v>6431.8499984741211</v>
      </c>
      <c r="BC124" s="63">
        <v>0</v>
      </c>
      <c r="BD124" s="63">
        <v>784.19999694824219</v>
      </c>
      <c r="BE124" s="63">
        <v>1500</v>
      </c>
      <c r="BF124" s="63">
        <v>898.29999542236328</v>
      </c>
      <c r="BG124" s="63">
        <v>100</v>
      </c>
      <c r="BH124" s="63">
        <v>1749.3500061035156</v>
      </c>
      <c r="BI124" s="63">
        <v>0</v>
      </c>
      <c r="BJ124" s="63">
        <v>0</v>
      </c>
      <c r="BK124" s="63">
        <v>1400</v>
      </c>
      <c r="BL124" s="62">
        <v>7943.7506337023269</v>
      </c>
      <c r="BN124" s="61">
        <v>2033</v>
      </c>
      <c r="BO124" s="62"/>
      <c r="BP124" s="1"/>
      <c r="BQ124" s="1"/>
      <c r="BR124" s="62"/>
      <c r="BS124" s="1"/>
      <c r="BT124" s="1"/>
      <c r="BU124" s="62"/>
      <c r="BV124" s="1"/>
      <c r="BW124" s="1"/>
      <c r="BX124" s="1"/>
      <c r="BY124" s="1"/>
      <c r="BZ124" s="1"/>
      <c r="CA124" s="1"/>
      <c r="CB124" s="1"/>
      <c r="CC124" s="1"/>
      <c r="CD124" s="1"/>
      <c r="CE124" s="62"/>
      <c r="CG124" s="115" t="s">
        <v>104</v>
      </c>
    </row>
    <row r="125" spans="1:85" hidden="1" outlineLevel="1">
      <c r="A125" s="52">
        <v>2034</v>
      </c>
      <c r="B125" s="53">
        <v>0</v>
      </c>
      <c r="C125" s="53">
        <v>0</v>
      </c>
      <c r="D125" s="53">
        <v>0</v>
      </c>
      <c r="E125" s="53">
        <v>0</v>
      </c>
      <c r="F125" s="53">
        <v>73.199996948242202</v>
      </c>
      <c r="G125" s="53">
        <v>711</v>
      </c>
      <c r="H125" s="53">
        <v>800</v>
      </c>
      <c r="I125" s="53">
        <v>100</v>
      </c>
      <c r="J125" s="53">
        <v>400</v>
      </c>
      <c r="K125" s="53">
        <v>0</v>
      </c>
      <c r="L125" s="53">
        <v>0</v>
      </c>
      <c r="M125" s="53">
        <v>200</v>
      </c>
      <c r="N125" s="53">
        <v>0</v>
      </c>
      <c r="O125" s="53">
        <v>0</v>
      </c>
      <c r="P125" s="53">
        <v>897.85000610351563</v>
      </c>
      <c r="Q125" s="53">
        <v>0</v>
      </c>
      <c r="R125" s="53">
        <v>0</v>
      </c>
      <c r="S125" s="53">
        <v>0</v>
      </c>
      <c r="T125" s="53">
        <v>0</v>
      </c>
      <c r="U125" s="53">
        <v>100</v>
      </c>
      <c r="V125" s="53">
        <v>0</v>
      </c>
      <c r="W125" s="53">
        <v>0</v>
      </c>
      <c r="X125" s="53">
        <v>1500</v>
      </c>
      <c r="Y125" s="53">
        <v>100</v>
      </c>
      <c r="Z125" s="53">
        <v>0</v>
      </c>
      <c r="AA125" s="53">
        <v>0</v>
      </c>
      <c r="AB125" s="53">
        <v>150</v>
      </c>
      <c r="AC125" s="53">
        <v>1050</v>
      </c>
      <c r="AD125" s="53">
        <v>449.25</v>
      </c>
      <c r="AE125" s="53">
        <v>249.90000152587891</v>
      </c>
      <c r="AF125" s="53">
        <v>0</v>
      </c>
      <c r="AG125" s="53">
        <v>0</v>
      </c>
      <c r="AH125" s="53">
        <v>0</v>
      </c>
      <c r="AI125" s="53">
        <v>0</v>
      </c>
      <c r="AJ125" s="53">
        <v>0</v>
      </c>
      <c r="AK125" s="53">
        <v>12.35000038146973</v>
      </c>
      <c r="AL125" s="53">
        <v>50.830001831054688</v>
      </c>
      <c r="AM125" s="53">
        <v>349.90999519824982</v>
      </c>
      <c r="AN125" s="53">
        <v>0</v>
      </c>
      <c r="AO125" s="53">
        <v>238.569873</v>
      </c>
      <c r="AP125" s="53">
        <v>560.36924077197341</v>
      </c>
      <c r="AQ125" s="53">
        <v>149.33156099999999</v>
      </c>
      <c r="AR125" s="53">
        <v>79</v>
      </c>
      <c r="AS125" s="53">
        <v>25.60000038146973</v>
      </c>
      <c r="AT125" s="54"/>
      <c r="AU125" s="55">
        <v>2034</v>
      </c>
      <c r="AV125" s="56">
        <v>737.81142919824981</v>
      </c>
      <c r="AW125" s="57">
        <v>387.90143399999999</v>
      </c>
      <c r="AX125" s="57">
        <v>349.90999519824982</v>
      </c>
      <c r="AY125" s="56">
        <v>878.14924336596755</v>
      </c>
      <c r="AZ125" s="57">
        <v>651.71924115344314</v>
      </c>
      <c r="BA125" s="57">
        <v>226.43000221252441</v>
      </c>
      <c r="BB125" s="56">
        <v>6631.2000045776367</v>
      </c>
      <c r="BC125" s="57">
        <v>0</v>
      </c>
      <c r="BD125" s="57">
        <v>784.19999694824219</v>
      </c>
      <c r="BE125" s="57">
        <v>1500</v>
      </c>
      <c r="BF125" s="57">
        <v>897.85000610351563</v>
      </c>
      <c r="BG125" s="57">
        <v>100</v>
      </c>
      <c r="BH125" s="57">
        <v>1749.1500015258789</v>
      </c>
      <c r="BI125" s="57">
        <v>0</v>
      </c>
      <c r="BJ125" s="57">
        <v>0</v>
      </c>
      <c r="BK125" s="57">
        <v>1600</v>
      </c>
      <c r="BL125" s="56">
        <v>8247.1606771418537</v>
      </c>
      <c r="BN125" s="55">
        <v>2034</v>
      </c>
      <c r="BO125" s="56"/>
      <c r="BP125" s="58"/>
      <c r="BQ125" s="58"/>
      <c r="BR125" s="56"/>
      <c r="BS125" s="58"/>
      <c r="BT125" s="58"/>
      <c r="BU125" s="56"/>
      <c r="BV125" s="58"/>
      <c r="BW125" s="58"/>
      <c r="BX125" s="58"/>
      <c r="BY125" s="58"/>
      <c r="BZ125" s="58"/>
      <c r="CA125" s="58"/>
      <c r="CB125" s="58"/>
      <c r="CC125" s="58"/>
      <c r="CD125" s="58"/>
      <c r="CE125" s="56"/>
      <c r="CG125" s="115" t="s">
        <v>104</v>
      </c>
    </row>
    <row r="126" spans="1:85" hidden="1" outlineLevel="1">
      <c r="A126" s="59">
        <v>2035</v>
      </c>
      <c r="B126" s="60">
        <v>0</v>
      </c>
      <c r="C126" s="60">
        <v>0</v>
      </c>
      <c r="D126" s="60">
        <v>0</v>
      </c>
      <c r="E126" s="60">
        <v>0</v>
      </c>
      <c r="F126" s="60">
        <v>73.199996948242202</v>
      </c>
      <c r="G126" s="60">
        <v>711</v>
      </c>
      <c r="H126" s="60">
        <v>800</v>
      </c>
      <c r="I126" s="60">
        <v>100</v>
      </c>
      <c r="J126" s="60">
        <v>400</v>
      </c>
      <c r="K126" s="60">
        <v>0</v>
      </c>
      <c r="L126" s="60">
        <v>0</v>
      </c>
      <c r="M126" s="60">
        <v>400</v>
      </c>
      <c r="N126" s="60">
        <v>0</v>
      </c>
      <c r="O126" s="60">
        <v>0</v>
      </c>
      <c r="P126" s="60">
        <v>1197.4000015258789</v>
      </c>
      <c r="Q126" s="60">
        <v>0</v>
      </c>
      <c r="R126" s="60">
        <v>0</v>
      </c>
      <c r="S126" s="60">
        <v>0</v>
      </c>
      <c r="T126" s="60">
        <v>0</v>
      </c>
      <c r="U126" s="60">
        <v>100</v>
      </c>
      <c r="V126" s="60">
        <v>0</v>
      </c>
      <c r="W126" s="60">
        <v>0</v>
      </c>
      <c r="X126" s="60">
        <v>1500</v>
      </c>
      <c r="Y126" s="60">
        <v>100</v>
      </c>
      <c r="Z126" s="60">
        <v>0</v>
      </c>
      <c r="AA126" s="60">
        <v>0</v>
      </c>
      <c r="AB126" s="60">
        <v>150</v>
      </c>
      <c r="AC126" s="60">
        <v>1050</v>
      </c>
      <c r="AD126" s="60">
        <v>449.09999084472656</v>
      </c>
      <c r="AE126" s="60">
        <v>249.84999847412109</v>
      </c>
      <c r="AF126" s="60">
        <v>0</v>
      </c>
      <c r="AG126" s="60">
        <v>0</v>
      </c>
      <c r="AH126" s="60">
        <v>0</v>
      </c>
      <c r="AI126" s="60">
        <v>0</v>
      </c>
      <c r="AJ126" s="60">
        <v>0</v>
      </c>
      <c r="AK126" s="60">
        <v>13.239999771118161</v>
      </c>
      <c r="AL126" s="60">
        <v>54.470001220703118</v>
      </c>
      <c r="AM126" s="60">
        <v>354.04999911785126</v>
      </c>
      <c r="AN126" s="60">
        <v>0</v>
      </c>
      <c r="AO126" s="60">
        <v>258.28604999999999</v>
      </c>
      <c r="AP126" s="60">
        <v>631.33850343142001</v>
      </c>
      <c r="AQ126" s="60">
        <v>156.19314700000001</v>
      </c>
      <c r="AR126" s="60">
        <v>79</v>
      </c>
      <c r="AS126" s="60">
        <v>25.60000038146973</v>
      </c>
      <c r="AT126" s="54"/>
      <c r="AU126" s="61">
        <v>2035</v>
      </c>
      <c r="AV126" s="62">
        <v>768.52919611785126</v>
      </c>
      <c r="AW126" s="63">
        <v>414.479197</v>
      </c>
      <c r="AX126" s="63">
        <v>354.04999911785126</v>
      </c>
      <c r="AY126" s="62">
        <v>953.64850480471102</v>
      </c>
      <c r="AZ126" s="63">
        <v>723.57850320253817</v>
      </c>
      <c r="BA126" s="63">
        <v>230.07000160217285</v>
      </c>
      <c r="BB126" s="62">
        <v>7130.5499877929688</v>
      </c>
      <c r="BC126" s="63">
        <v>0</v>
      </c>
      <c r="BD126" s="63">
        <v>784.19999694824219</v>
      </c>
      <c r="BE126" s="63">
        <v>1700</v>
      </c>
      <c r="BF126" s="63">
        <v>1197.4000015258789</v>
      </c>
      <c r="BG126" s="63">
        <v>100</v>
      </c>
      <c r="BH126" s="63">
        <v>1748.9499893188477</v>
      </c>
      <c r="BI126" s="63">
        <v>0</v>
      </c>
      <c r="BJ126" s="63">
        <v>0</v>
      </c>
      <c r="BK126" s="63">
        <v>1600</v>
      </c>
      <c r="BL126" s="62">
        <v>8852.7276887155313</v>
      </c>
      <c r="BN126" s="61">
        <v>2035</v>
      </c>
      <c r="BO126" s="62"/>
      <c r="BP126" s="1"/>
      <c r="BQ126" s="1"/>
      <c r="BR126" s="62"/>
      <c r="BS126" s="1"/>
      <c r="BT126" s="1"/>
      <c r="BU126" s="62"/>
      <c r="BV126" s="1"/>
      <c r="BW126" s="1"/>
      <c r="BX126" s="1"/>
      <c r="BY126" s="1"/>
      <c r="BZ126" s="1"/>
      <c r="CA126" s="1"/>
      <c r="CB126" s="1"/>
      <c r="CC126" s="1"/>
      <c r="CD126" s="1"/>
      <c r="CE126" s="62"/>
      <c r="CG126" s="115" t="s">
        <v>104</v>
      </c>
    </row>
    <row r="127" spans="1:85" hidden="1" outlineLevel="1">
      <c r="A127" s="52">
        <v>2036</v>
      </c>
      <c r="B127" s="53">
        <v>0</v>
      </c>
      <c r="C127" s="53">
        <v>0</v>
      </c>
      <c r="D127" s="53">
        <v>0</v>
      </c>
      <c r="E127" s="53">
        <v>0</v>
      </c>
      <c r="F127" s="53">
        <v>73.199996948242202</v>
      </c>
      <c r="G127" s="53">
        <v>711</v>
      </c>
      <c r="H127" s="53">
        <v>1100</v>
      </c>
      <c r="I127" s="53">
        <v>200</v>
      </c>
      <c r="J127" s="53">
        <v>500</v>
      </c>
      <c r="K127" s="53">
        <v>0</v>
      </c>
      <c r="L127" s="53">
        <v>0</v>
      </c>
      <c r="M127" s="53">
        <v>400</v>
      </c>
      <c r="N127" s="53">
        <v>0</v>
      </c>
      <c r="O127" s="53">
        <v>0</v>
      </c>
      <c r="P127" s="53">
        <v>1196.7999725341797</v>
      </c>
      <c r="Q127" s="53">
        <v>0</v>
      </c>
      <c r="R127" s="53">
        <v>0</v>
      </c>
      <c r="S127" s="53">
        <v>0</v>
      </c>
      <c r="T127" s="53">
        <v>0</v>
      </c>
      <c r="U127" s="53">
        <v>100</v>
      </c>
      <c r="V127" s="53">
        <v>0</v>
      </c>
      <c r="W127" s="53">
        <v>0</v>
      </c>
      <c r="X127" s="53">
        <v>1500</v>
      </c>
      <c r="Y127" s="53">
        <v>100</v>
      </c>
      <c r="Z127" s="53">
        <v>0</v>
      </c>
      <c r="AA127" s="53">
        <v>0</v>
      </c>
      <c r="AB127" s="53">
        <v>150</v>
      </c>
      <c r="AC127" s="53">
        <v>1050</v>
      </c>
      <c r="AD127" s="53">
        <v>448.95000457763672</v>
      </c>
      <c r="AE127" s="53">
        <v>249.80000305175781</v>
      </c>
      <c r="AF127" s="53">
        <v>0</v>
      </c>
      <c r="AG127" s="53">
        <v>0</v>
      </c>
      <c r="AH127" s="53">
        <v>0</v>
      </c>
      <c r="AI127" s="53">
        <v>0</v>
      </c>
      <c r="AJ127" s="53">
        <v>0</v>
      </c>
      <c r="AK127" s="53">
        <v>14.11999988555908</v>
      </c>
      <c r="AL127" s="53">
        <v>58.099998474121087</v>
      </c>
      <c r="AM127" s="53">
        <v>357.56000292301178</v>
      </c>
      <c r="AN127" s="53">
        <v>0</v>
      </c>
      <c r="AO127" s="53">
        <v>277.04538300000002</v>
      </c>
      <c r="AP127" s="53">
        <v>702.30776609086661</v>
      </c>
      <c r="AQ127" s="53">
        <v>162.833437</v>
      </c>
      <c r="AR127" s="53">
        <v>79</v>
      </c>
      <c r="AS127" s="53">
        <v>25.60000038146973</v>
      </c>
      <c r="AT127" s="54"/>
      <c r="AU127" s="55">
        <v>2036</v>
      </c>
      <c r="AV127" s="56">
        <v>797.4388229230118</v>
      </c>
      <c r="AW127" s="57">
        <v>439.87882000000002</v>
      </c>
      <c r="AX127" s="57">
        <v>357.56000292301178</v>
      </c>
      <c r="AY127" s="56">
        <v>1029.1277648320165</v>
      </c>
      <c r="AZ127" s="57">
        <v>795.42776597642569</v>
      </c>
      <c r="BA127" s="57">
        <v>233.69999885559082</v>
      </c>
      <c r="BB127" s="56">
        <v>7629.7499771118164</v>
      </c>
      <c r="BC127" s="57">
        <v>0</v>
      </c>
      <c r="BD127" s="57">
        <v>784.19999694824219</v>
      </c>
      <c r="BE127" s="57">
        <v>2200</v>
      </c>
      <c r="BF127" s="57">
        <v>1196.7999725341797</v>
      </c>
      <c r="BG127" s="57">
        <v>100</v>
      </c>
      <c r="BH127" s="57">
        <v>1748.7500076293945</v>
      </c>
      <c r="BI127" s="57">
        <v>0</v>
      </c>
      <c r="BJ127" s="57">
        <v>0</v>
      </c>
      <c r="BK127" s="57">
        <v>1600</v>
      </c>
      <c r="BL127" s="56">
        <v>9456.3165648668437</v>
      </c>
      <c r="BN127" s="55">
        <v>2036</v>
      </c>
      <c r="BO127" s="56"/>
      <c r="BP127" s="58"/>
      <c r="BQ127" s="58"/>
      <c r="BR127" s="56"/>
      <c r="BS127" s="58"/>
      <c r="BT127" s="58"/>
      <c r="BU127" s="56"/>
      <c r="BV127" s="58"/>
      <c r="BW127" s="58"/>
      <c r="BX127" s="58"/>
      <c r="BY127" s="58"/>
      <c r="BZ127" s="58"/>
      <c r="CA127" s="58"/>
      <c r="CB127" s="58"/>
      <c r="CC127" s="58"/>
      <c r="CD127" s="58"/>
      <c r="CE127" s="56"/>
      <c r="CG127" s="115" t="s">
        <v>104</v>
      </c>
    </row>
    <row r="128" spans="1:85" hidden="1" outlineLevel="1">
      <c r="A128" s="59">
        <v>2037</v>
      </c>
      <c r="B128" s="60">
        <v>0</v>
      </c>
      <c r="C128" s="60">
        <v>0</v>
      </c>
      <c r="D128" s="60">
        <v>0</v>
      </c>
      <c r="E128" s="60">
        <v>0</v>
      </c>
      <c r="F128" s="60">
        <v>91.499996185302749</v>
      </c>
      <c r="G128" s="60">
        <v>711</v>
      </c>
      <c r="H128" s="60">
        <v>1200</v>
      </c>
      <c r="I128" s="60">
        <v>200</v>
      </c>
      <c r="J128" s="60">
        <v>600</v>
      </c>
      <c r="K128" s="60">
        <v>0</v>
      </c>
      <c r="L128" s="60">
        <v>0</v>
      </c>
      <c r="M128" s="60">
        <v>500</v>
      </c>
      <c r="N128" s="60">
        <v>0</v>
      </c>
      <c r="O128" s="60">
        <v>0</v>
      </c>
      <c r="P128" s="60">
        <v>1296.2000198364258</v>
      </c>
      <c r="Q128" s="60">
        <v>0</v>
      </c>
      <c r="R128" s="60">
        <v>0</v>
      </c>
      <c r="S128" s="60">
        <v>0</v>
      </c>
      <c r="T128" s="60">
        <v>0</v>
      </c>
      <c r="U128" s="60">
        <v>100</v>
      </c>
      <c r="V128" s="60">
        <v>0</v>
      </c>
      <c r="W128" s="60">
        <v>0</v>
      </c>
      <c r="X128" s="60">
        <v>1500</v>
      </c>
      <c r="Y128" s="60">
        <v>100</v>
      </c>
      <c r="Z128" s="60">
        <v>0</v>
      </c>
      <c r="AA128" s="60">
        <v>0</v>
      </c>
      <c r="AB128" s="60">
        <v>150</v>
      </c>
      <c r="AC128" s="60">
        <v>1050</v>
      </c>
      <c r="AD128" s="60">
        <v>448.79999542236328</v>
      </c>
      <c r="AE128" s="60">
        <v>249.75</v>
      </c>
      <c r="AF128" s="60">
        <v>0</v>
      </c>
      <c r="AG128" s="60">
        <v>0</v>
      </c>
      <c r="AH128" s="60">
        <v>0</v>
      </c>
      <c r="AI128" s="60">
        <v>0</v>
      </c>
      <c r="AJ128" s="60">
        <v>0</v>
      </c>
      <c r="AK128" s="60">
        <v>15.010000228881839</v>
      </c>
      <c r="AL128" s="60">
        <v>61.759998321533203</v>
      </c>
      <c r="AM128" s="60">
        <v>359.93000185489655</v>
      </c>
      <c r="AN128" s="60">
        <v>0</v>
      </c>
      <c r="AO128" s="60">
        <v>294.53497199999998</v>
      </c>
      <c r="AP128" s="60">
        <v>773.53780368399657</v>
      </c>
      <c r="AQ128" s="60">
        <v>173.24580499999999</v>
      </c>
      <c r="AR128" s="60">
        <v>79</v>
      </c>
      <c r="AS128" s="60">
        <v>25.60000038146973</v>
      </c>
      <c r="AT128" s="54"/>
      <c r="AU128" s="61">
        <v>2037</v>
      </c>
      <c r="AV128" s="62">
        <v>827.71077885489649</v>
      </c>
      <c r="AW128" s="63">
        <v>467.78077699999994</v>
      </c>
      <c r="AX128" s="63">
        <v>359.93000185489655</v>
      </c>
      <c r="AY128" s="62">
        <v>1104.9078026158813</v>
      </c>
      <c r="AZ128" s="63">
        <v>867.54780391287841</v>
      </c>
      <c r="BA128" s="63">
        <v>237.35999870300293</v>
      </c>
      <c r="BB128" s="62">
        <v>8047.2500114440918</v>
      </c>
      <c r="BC128" s="63">
        <v>0</v>
      </c>
      <c r="BD128" s="63">
        <v>802.49999618530273</v>
      </c>
      <c r="BE128" s="63">
        <v>2500</v>
      </c>
      <c r="BF128" s="63">
        <v>1296.2000198364258</v>
      </c>
      <c r="BG128" s="63">
        <v>100</v>
      </c>
      <c r="BH128" s="63">
        <v>1748.5499954223633</v>
      </c>
      <c r="BI128" s="63">
        <v>0</v>
      </c>
      <c r="BJ128" s="63">
        <v>0</v>
      </c>
      <c r="BK128" s="63">
        <v>1600</v>
      </c>
      <c r="BL128" s="62">
        <v>9979.8685929148705</v>
      </c>
      <c r="BN128" s="61">
        <v>2037</v>
      </c>
      <c r="BO128" s="62"/>
      <c r="BP128" s="1"/>
      <c r="BQ128" s="1"/>
      <c r="BR128" s="62"/>
      <c r="BS128" s="1"/>
      <c r="BT128" s="1"/>
      <c r="BU128" s="62"/>
      <c r="BV128" s="1"/>
      <c r="BW128" s="1"/>
      <c r="BX128" s="1"/>
      <c r="BY128" s="1"/>
      <c r="BZ128" s="1"/>
      <c r="CA128" s="1"/>
      <c r="CB128" s="1"/>
      <c r="CC128" s="1"/>
      <c r="CD128" s="1"/>
      <c r="CE128" s="62"/>
      <c r="CG128" s="115" t="s">
        <v>104</v>
      </c>
    </row>
    <row r="129" spans="1:85" hidden="1" outlineLevel="1">
      <c r="A129" s="52">
        <v>2038</v>
      </c>
      <c r="B129" s="53">
        <v>0</v>
      </c>
      <c r="C129" s="53">
        <v>0</v>
      </c>
      <c r="D129" s="53">
        <v>0</v>
      </c>
      <c r="E129" s="53">
        <v>0</v>
      </c>
      <c r="F129" s="53">
        <v>109.7999954223633</v>
      </c>
      <c r="G129" s="53">
        <v>711</v>
      </c>
      <c r="H129" s="53">
        <v>1200</v>
      </c>
      <c r="I129" s="53">
        <v>200</v>
      </c>
      <c r="J129" s="53">
        <v>800</v>
      </c>
      <c r="K129" s="53">
        <v>0</v>
      </c>
      <c r="L129" s="53">
        <v>0</v>
      </c>
      <c r="M129" s="53">
        <v>700</v>
      </c>
      <c r="N129" s="53">
        <v>0</v>
      </c>
      <c r="O129" s="53">
        <v>0</v>
      </c>
      <c r="P129" s="53">
        <v>1695.5499877929688</v>
      </c>
      <c r="Q129" s="53">
        <v>0</v>
      </c>
      <c r="R129" s="53">
        <v>0</v>
      </c>
      <c r="S129" s="53">
        <v>0</v>
      </c>
      <c r="T129" s="53">
        <v>0</v>
      </c>
      <c r="U129" s="53">
        <v>100</v>
      </c>
      <c r="V129" s="53">
        <v>0</v>
      </c>
      <c r="W129" s="53">
        <v>0</v>
      </c>
      <c r="X129" s="53">
        <v>1500</v>
      </c>
      <c r="Y129" s="53">
        <v>100</v>
      </c>
      <c r="Z129" s="53">
        <v>0</v>
      </c>
      <c r="AA129" s="53">
        <v>0</v>
      </c>
      <c r="AB129" s="53">
        <v>150</v>
      </c>
      <c r="AC129" s="53">
        <v>1050</v>
      </c>
      <c r="AD129" s="53">
        <v>448.65000915527344</v>
      </c>
      <c r="AE129" s="53">
        <v>249.69999694824219</v>
      </c>
      <c r="AF129" s="53">
        <v>0</v>
      </c>
      <c r="AG129" s="53">
        <v>0</v>
      </c>
      <c r="AH129" s="53">
        <v>0</v>
      </c>
      <c r="AI129" s="53">
        <v>0</v>
      </c>
      <c r="AJ129" s="53">
        <v>0</v>
      </c>
      <c r="AK129" s="53">
        <v>15.88000011444092</v>
      </c>
      <c r="AL129" s="53">
        <v>65.339996337890625</v>
      </c>
      <c r="AM129" s="53">
        <v>365.95000302791595</v>
      </c>
      <c r="AN129" s="53">
        <v>0</v>
      </c>
      <c r="AO129" s="53">
        <v>312.89791300000002</v>
      </c>
      <c r="AP129" s="53">
        <v>844.76784127712642</v>
      </c>
      <c r="AQ129" s="53">
        <v>183.19800599999999</v>
      </c>
      <c r="AR129" s="53">
        <v>79</v>
      </c>
      <c r="AS129" s="53">
        <v>25.60000038146973</v>
      </c>
      <c r="AT129" s="54"/>
      <c r="AU129" s="55">
        <v>2038</v>
      </c>
      <c r="AV129" s="56">
        <v>862.04592202791594</v>
      </c>
      <c r="AW129" s="57">
        <v>496.09591899999998</v>
      </c>
      <c r="AX129" s="57">
        <v>365.95000302791595</v>
      </c>
      <c r="AY129" s="56">
        <v>1180.5878381109278</v>
      </c>
      <c r="AZ129" s="57">
        <v>939.64784139156734</v>
      </c>
      <c r="BA129" s="57">
        <v>240.93999671936035</v>
      </c>
      <c r="BB129" s="56">
        <v>8864.6999893188477</v>
      </c>
      <c r="BC129" s="57">
        <v>0</v>
      </c>
      <c r="BD129" s="57">
        <v>820.79999542236328</v>
      </c>
      <c r="BE129" s="57">
        <v>2900</v>
      </c>
      <c r="BF129" s="57">
        <v>1695.5499877929688</v>
      </c>
      <c r="BG129" s="57">
        <v>100</v>
      </c>
      <c r="BH129" s="57">
        <v>1748.3500061035156</v>
      </c>
      <c r="BI129" s="57">
        <v>0</v>
      </c>
      <c r="BJ129" s="57">
        <v>0</v>
      </c>
      <c r="BK129" s="57">
        <v>1600</v>
      </c>
      <c r="BL129" s="56">
        <v>10907.333749457692</v>
      </c>
      <c r="BN129" s="55">
        <v>2038</v>
      </c>
      <c r="BO129" s="56"/>
      <c r="BP129" s="58"/>
      <c r="BQ129" s="58"/>
      <c r="BR129" s="56"/>
      <c r="BS129" s="58"/>
      <c r="BT129" s="58"/>
      <c r="BU129" s="56"/>
      <c r="BV129" s="58"/>
      <c r="BW129" s="58"/>
      <c r="BX129" s="58"/>
      <c r="BY129" s="58"/>
      <c r="BZ129" s="58"/>
      <c r="CA129" s="58"/>
      <c r="CB129" s="58"/>
      <c r="CC129" s="58"/>
      <c r="CD129" s="58"/>
      <c r="CE129" s="56"/>
      <c r="CG129" s="115" t="s">
        <v>104</v>
      </c>
    </row>
    <row r="130" spans="1:85" hidden="1" outlineLevel="1">
      <c r="A130" s="59">
        <v>2039</v>
      </c>
      <c r="B130" s="60">
        <v>0</v>
      </c>
      <c r="C130" s="60">
        <v>0</v>
      </c>
      <c r="D130" s="60">
        <v>0</v>
      </c>
      <c r="E130" s="60">
        <v>0</v>
      </c>
      <c r="F130" s="60">
        <v>182.9999923706055</v>
      </c>
      <c r="G130" s="60">
        <v>711</v>
      </c>
      <c r="H130" s="60">
        <v>1200</v>
      </c>
      <c r="I130" s="60">
        <v>200</v>
      </c>
      <c r="J130" s="60">
        <v>900</v>
      </c>
      <c r="K130" s="60">
        <v>0</v>
      </c>
      <c r="L130" s="60">
        <v>0</v>
      </c>
      <c r="M130" s="60">
        <v>700</v>
      </c>
      <c r="N130" s="60">
        <v>0</v>
      </c>
      <c r="O130" s="60">
        <v>0</v>
      </c>
      <c r="P130" s="60">
        <v>1694.7000045776367</v>
      </c>
      <c r="Q130" s="60">
        <v>0</v>
      </c>
      <c r="R130" s="60">
        <v>0</v>
      </c>
      <c r="S130" s="60">
        <v>0</v>
      </c>
      <c r="T130" s="60">
        <v>0</v>
      </c>
      <c r="U130" s="60">
        <v>100</v>
      </c>
      <c r="V130" s="60">
        <v>0</v>
      </c>
      <c r="W130" s="60">
        <v>0</v>
      </c>
      <c r="X130" s="60">
        <v>1500</v>
      </c>
      <c r="Y130" s="60">
        <v>100</v>
      </c>
      <c r="Z130" s="60">
        <v>0</v>
      </c>
      <c r="AA130" s="60">
        <v>0</v>
      </c>
      <c r="AB130" s="60">
        <v>150</v>
      </c>
      <c r="AC130" s="60">
        <v>1050</v>
      </c>
      <c r="AD130" s="60">
        <v>448.5</v>
      </c>
      <c r="AE130" s="60">
        <v>249.65000152587891</v>
      </c>
      <c r="AF130" s="60">
        <v>0</v>
      </c>
      <c r="AG130" s="60">
        <v>0</v>
      </c>
      <c r="AH130" s="60">
        <v>0</v>
      </c>
      <c r="AI130" s="60">
        <v>0</v>
      </c>
      <c r="AJ130" s="60">
        <v>0</v>
      </c>
      <c r="AK130" s="60">
        <v>16.760000228881839</v>
      </c>
      <c r="AL130" s="60">
        <v>68.959999084472656</v>
      </c>
      <c r="AM130" s="60">
        <v>365.41000068187714</v>
      </c>
      <c r="AN130" s="60">
        <v>0</v>
      </c>
      <c r="AO130" s="60">
        <v>331.41053299999999</v>
      </c>
      <c r="AP130" s="60">
        <v>917.56433527798572</v>
      </c>
      <c r="AQ130" s="60">
        <v>193.83666199999999</v>
      </c>
      <c r="AR130" s="60">
        <v>79</v>
      </c>
      <c r="AS130" s="60">
        <v>25.60000038146973</v>
      </c>
      <c r="AT130" s="54"/>
      <c r="AU130" s="61">
        <v>2039</v>
      </c>
      <c r="AV130" s="62">
        <v>890.65719568187706</v>
      </c>
      <c r="AW130" s="63">
        <v>525.24719499999992</v>
      </c>
      <c r="AX130" s="63">
        <v>365.41000068187714</v>
      </c>
      <c r="AY130" s="62">
        <v>1257.8843349728099</v>
      </c>
      <c r="AZ130" s="63">
        <v>1013.3243355068676</v>
      </c>
      <c r="BA130" s="63">
        <v>244.55999946594238</v>
      </c>
      <c r="BB130" s="62">
        <v>9036.8499984741211</v>
      </c>
      <c r="BC130" s="63">
        <v>0</v>
      </c>
      <c r="BD130" s="63">
        <v>893.99999237060547</v>
      </c>
      <c r="BE130" s="63">
        <v>3000</v>
      </c>
      <c r="BF130" s="63">
        <v>1694.7000045776367</v>
      </c>
      <c r="BG130" s="63">
        <v>100</v>
      </c>
      <c r="BH130" s="63">
        <v>1748.1500015258789</v>
      </c>
      <c r="BI130" s="63">
        <v>0</v>
      </c>
      <c r="BJ130" s="63">
        <v>0</v>
      </c>
      <c r="BK130" s="63">
        <v>1600</v>
      </c>
      <c r="BL130" s="62">
        <v>11185.391529128809</v>
      </c>
      <c r="BN130" s="61">
        <v>2039</v>
      </c>
      <c r="BO130" s="62"/>
      <c r="BP130" s="1"/>
      <c r="BQ130" s="1"/>
      <c r="BR130" s="62"/>
      <c r="BS130" s="1"/>
      <c r="BT130" s="1"/>
      <c r="BU130" s="62"/>
      <c r="BV130" s="1"/>
      <c r="BW130" s="1"/>
      <c r="BX130" s="1"/>
      <c r="BY130" s="1"/>
      <c r="BZ130" s="1"/>
      <c r="CA130" s="1"/>
      <c r="CB130" s="1"/>
      <c r="CC130" s="1"/>
      <c r="CD130" s="1"/>
      <c r="CE130" s="62"/>
      <c r="CG130" s="115" t="s">
        <v>104</v>
      </c>
    </row>
    <row r="131" spans="1:85" hidden="1" outlineLevel="1">
      <c r="A131" s="52">
        <v>2040</v>
      </c>
      <c r="B131" s="53">
        <v>0</v>
      </c>
      <c r="C131" s="53">
        <v>0</v>
      </c>
      <c r="D131" s="53">
        <v>0</v>
      </c>
      <c r="E131" s="53">
        <v>237</v>
      </c>
      <c r="F131" s="53">
        <v>201.29999160766604</v>
      </c>
      <c r="G131" s="53">
        <v>711</v>
      </c>
      <c r="H131" s="53">
        <v>1200</v>
      </c>
      <c r="I131" s="53">
        <v>200</v>
      </c>
      <c r="J131" s="53">
        <v>900</v>
      </c>
      <c r="K131" s="53">
        <v>0</v>
      </c>
      <c r="L131" s="53">
        <v>0</v>
      </c>
      <c r="M131" s="53">
        <v>1000</v>
      </c>
      <c r="N131" s="53">
        <v>0</v>
      </c>
      <c r="O131" s="53">
        <v>0</v>
      </c>
      <c r="P131" s="53">
        <v>1793.8500061035156</v>
      </c>
      <c r="Q131" s="53">
        <v>0</v>
      </c>
      <c r="R131" s="53">
        <v>0</v>
      </c>
      <c r="S131" s="53">
        <v>0</v>
      </c>
      <c r="T131" s="53">
        <v>0</v>
      </c>
      <c r="U131" s="53">
        <v>100</v>
      </c>
      <c r="V131" s="53">
        <v>0</v>
      </c>
      <c r="W131" s="53">
        <v>0</v>
      </c>
      <c r="X131" s="53">
        <v>1500</v>
      </c>
      <c r="Y131" s="53">
        <v>100</v>
      </c>
      <c r="Z131" s="53">
        <v>0</v>
      </c>
      <c r="AA131" s="53">
        <v>0</v>
      </c>
      <c r="AB131" s="53">
        <v>150</v>
      </c>
      <c r="AC131" s="53">
        <v>1050</v>
      </c>
      <c r="AD131" s="53">
        <v>448.34999084472656</v>
      </c>
      <c r="AE131" s="53">
        <v>249.59999847412109</v>
      </c>
      <c r="AF131" s="53">
        <v>0</v>
      </c>
      <c r="AG131" s="53">
        <v>0</v>
      </c>
      <c r="AH131" s="53">
        <v>0</v>
      </c>
      <c r="AI131" s="53">
        <v>0</v>
      </c>
      <c r="AJ131" s="53">
        <v>0</v>
      </c>
      <c r="AK131" s="53">
        <v>17.64999961853027</v>
      </c>
      <c r="AL131" s="53">
        <v>72.610000610351563</v>
      </c>
      <c r="AM131" s="53">
        <v>364.99999916553497</v>
      </c>
      <c r="AN131" s="53">
        <v>0</v>
      </c>
      <c r="AO131" s="53">
        <v>350.07590800000003</v>
      </c>
      <c r="AP131" s="53">
        <v>990.36082927884513</v>
      </c>
      <c r="AQ131" s="53">
        <v>203.59456700000001</v>
      </c>
      <c r="AR131" s="53">
        <v>79</v>
      </c>
      <c r="AS131" s="53">
        <v>25.60000038146973</v>
      </c>
      <c r="AT131" s="54"/>
      <c r="AU131" s="55">
        <v>2040</v>
      </c>
      <c r="AV131" s="56">
        <v>918.67047416553498</v>
      </c>
      <c r="AW131" s="57">
        <v>553.67047500000001</v>
      </c>
      <c r="AX131" s="57">
        <v>364.99999916553497</v>
      </c>
      <c r="AY131" s="56">
        <v>1335.2208298891967</v>
      </c>
      <c r="AZ131" s="57">
        <v>1087.0108288973754</v>
      </c>
      <c r="BA131" s="57">
        <v>248.21000099182129</v>
      </c>
      <c r="BB131" s="56">
        <v>9691.0999870300293</v>
      </c>
      <c r="BC131" s="57">
        <v>0</v>
      </c>
      <c r="BD131" s="57">
        <v>1149.299991607666</v>
      </c>
      <c r="BE131" s="57">
        <v>3300</v>
      </c>
      <c r="BF131" s="57">
        <v>1793.8500061035156</v>
      </c>
      <c r="BG131" s="57">
        <v>100</v>
      </c>
      <c r="BH131" s="57">
        <v>1747.9499893188477</v>
      </c>
      <c r="BI131" s="57">
        <v>0</v>
      </c>
      <c r="BJ131" s="57">
        <v>0</v>
      </c>
      <c r="BK131" s="57">
        <v>1600</v>
      </c>
      <c r="BL131" s="56">
        <v>11944.991291084762</v>
      </c>
      <c r="BN131" s="55">
        <v>2040</v>
      </c>
      <c r="BO131" s="56"/>
      <c r="BP131" s="58"/>
      <c r="BQ131" s="58"/>
      <c r="BR131" s="56"/>
      <c r="BS131" s="58"/>
      <c r="BT131" s="58"/>
      <c r="BU131" s="56"/>
      <c r="BV131" s="58"/>
      <c r="BW131" s="58"/>
      <c r="BX131" s="58"/>
      <c r="BY131" s="58"/>
      <c r="BZ131" s="58"/>
      <c r="CA131" s="58"/>
      <c r="CB131" s="58"/>
      <c r="CC131" s="58"/>
      <c r="CD131" s="58"/>
      <c r="CE131" s="56"/>
      <c r="CG131" s="115" t="s">
        <v>104</v>
      </c>
    </row>
    <row r="132" spans="1:85" hidden="1" outlineLevel="1">
      <c r="A132" s="59">
        <v>2041</v>
      </c>
      <c r="B132" s="60">
        <v>0</v>
      </c>
      <c r="C132" s="60">
        <v>0</v>
      </c>
      <c r="D132" s="60">
        <v>0</v>
      </c>
      <c r="E132" s="60">
        <v>237</v>
      </c>
      <c r="F132" s="60">
        <v>237.89999008178714</v>
      </c>
      <c r="G132" s="60">
        <v>711</v>
      </c>
      <c r="H132" s="60">
        <v>1200</v>
      </c>
      <c r="I132" s="60">
        <v>300</v>
      </c>
      <c r="J132" s="60">
        <v>900</v>
      </c>
      <c r="K132" s="60">
        <v>0</v>
      </c>
      <c r="L132" s="60">
        <v>0</v>
      </c>
      <c r="M132" s="60">
        <v>1000</v>
      </c>
      <c r="N132" s="60">
        <v>0</v>
      </c>
      <c r="O132" s="60">
        <v>0</v>
      </c>
      <c r="P132" s="60">
        <v>1792.9499664306641</v>
      </c>
      <c r="Q132" s="60">
        <v>0</v>
      </c>
      <c r="R132" s="60">
        <v>0</v>
      </c>
      <c r="S132" s="60">
        <v>0</v>
      </c>
      <c r="T132" s="60">
        <v>0</v>
      </c>
      <c r="U132" s="60">
        <v>100</v>
      </c>
      <c r="V132" s="60">
        <v>0</v>
      </c>
      <c r="W132" s="60">
        <v>0</v>
      </c>
      <c r="X132" s="60">
        <v>1500</v>
      </c>
      <c r="Y132" s="60">
        <v>100</v>
      </c>
      <c r="Z132" s="60">
        <v>0</v>
      </c>
      <c r="AA132" s="60">
        <v>0</v>
      </c>
      <c r="AB132" s="60">
        <v>150</v>
      </c>
      <c r="AC132" s="60">
        <v>1050</v>
      </c>
      <c r="AD132" s="60">
        <v>448.20000457763672</v>
      </c>
      <c r="AE132" s="60">
        <v>249.55000305175781</v>
      </c>
      <c r="AF132" s="60">
        <v>0</v>
      </c>
      <c r="AG132" s="60">
        <v>0</v>
      </c>
      <c r="AH132" s="60">
        <v>0</v>
      </c>
      <c r="AI132" s="60">
        <v>0</v>
      </c>
      <c r="AJ132" s="60">
        <v>0</v>
      </c>
      <c r="AK132" s="60">
        <v>18.54999923706055</v>
      </c>
      <c r="AL132" s="60">
        <v>76.30999755859375</v>
      </c>
      <c r="AM132" s="60">
        <v>364.0099960565567</v>
      </c>
      <c r="AN132" s="60">
        <v>0</v>
      </c>
      <c r="AO132" s="60">
        <v>366.544757</v>
      </c>
      <c r="AP132" s="60">
        <v>1066.338277034426</v>
      </c>
      <c r="AQ132" s="60">
        <v>211.21374899999998</v>
      </c>
      <c r="AR132" s="60">
        <v>79</v>
      </c>
      <c r="AS132" s="60">
        <v>25.60000038146973</v>
      </c>
      <c r="AT132" s="54"/>
      <c r="AU132" s="61">
        <v>2041</v>
      </c>
      <c r="AV132" s="62">
        <v>941.76850205655671</v>
      </c>
      <c r="AW132" s="63">
        <v>577.75850600000001</v>
      </c>
      <c r="AX132" s="63">
        <v>364.0099960565567</v>
      </c>
      <c r="AY132" s="62">
        <v>1415.7982742115501</v>
      </c>
      <c r="AZ132" s="63">
        <v>1163.8882762714866</v>
      </c>
      <c r="BA132" s="63">
        <v>251.90999794006348</v>
      </c>
      <c r="BB132" s="62">
        <v>9826.5999641418457</v>
      </c>
      <c r="BC132" s="63">
        <v>0</v>
      </c>
      <c r="BD132" s="63">
        <v>1185.8999900817871</v>
      </c>
      <c r="BE132" s="63">
        <v>3400</v>
      </c>
      <c r="BF132" s="63">
        <v>1792.9499664306641</v>
      </c>
      <c r="BG132" s="63">
        <v>100</v>
      </c>
      <c r="BH132" s="63">
        <v>1747.7500076293945</v>
      </c>
      <c r="BI132" s="63">
        <v>0</v>
      </c>
      <c r="BJ132" s="63">
        <v>0</v>
      </c>
      <c r="BK132" s="63">
        <v>1600</v>
      </c>
      <c r="BL132" s="62">
        <v>12184.166740409953</v>
      </c>
      <c r="BN132" s="61">
        <v>2041</v>
      </c>
      <c r="BO132" s="62"/>
      <c r="BP132" s="1"/>
      <c r="BQ132" s="1"/>
      <c r="BR132" s="62"/>
      <c r="BS132" s="1"/>
      <c r="BT132" s="1"/>
      <c r="BU132" s="62"/>
      <c r="BV132" s="1"/>
      <c r="BW132" s="1"/>
      <c r="BX132" s="1"/>
      <c r="BY132" s="1"/>
      <c r="BZ132" s="1"/>
      <c r="CA132" s="1"/>
      <c r="CB132" s="1"/>
      <c r="CC132" s="1"/>
      <c r="CD132" s="1"/>
      <c r="CE132" s="62"/>
      <c r="CG132" s="115" t="s">
        <v>104</v>
      </c>
    </row>
    <row r="133" spans="1:85" hidden="1" outlineLevel="1">
      <c r="A133" s="52">
        <v>2042</v>
      </c>
      <c r="B133" s="53">
        <v>0</v>
      </c>
      <c r="C133" s="53">
        <v>0</v>
      </c>
      <c r="D133" s="53">
        <v>0</v>
      </c>
      <c r="E133" s="53">
        <v>474</v>
      </c>
      <c r="F133" s="53">
        <v>237.89999008178714</v>
      </c>
      <c r="G133" s="53">
        <v>711</v>
      </c>
      <c r="H133" s="53">
        <v>1200</v>
      </c>
      <c r="I133" s="53">
        <v>300</v>
      </c>
      <c r="J133" s="53">
        <v>900</v>
      </c>
      <c r="K133" s="53">
        <v>0</v>
      </c>
      <c r="L133" s="53">
        <v>0</v>
      </c>
      <c r="M133" s="53">
        <v>1000</v>
      </c>
      <c r="N133" s="53">
        <v>0</v>
      </c>
      <c r="O133" s="53">
        <v>0</v>
      </c>
      <c r="P133" s="53">
        <v>1792.0500335693359</v>
      </c>
      <c r="Q133" s="53">
        <v>0</v>
      </c>
      <c r="R133" s="53">
        <v>0</v>
      </c>
      <c r="S133" s="53">
        <v>0</v>
      </c>
      <c r="T133" s="53">
        <v>0</v>
      </c>
      <c r="U133" s="53">
        <v>100</v>
      </c>
      <c r="V133" s="53">
        <v>0</v>
      </c>
      <c r="W133" s="53">
        <v>0</v>
      </c>
      <c r="X133" s="53">
        <v>1500</v>
      </c>
      <c r="Y133" s="53">
        <v>100</v>
      </c>
      <c r="Z133" s="53">
        <v>0</v>
      </c>
      <c r="AA133" s="53">
        <v>0</v>
      </c>
      <c r="AB133" s="53">
        <v>150</v>
      </c>
      <c r="AC133" s="53">
        <v>1050</v>
      </c>
      <c r="AD133" s="53">
        <v>448.04999542236328</v>
      </c>
      <c r="AE133" s="53">
        <v>249.5</v>
      </c>
      <c r="AF133" s="53">
        <v>0</v>
      </c>
      <c r="AG133" s="53">
        <v>0</v>
      </c>
      <c r="AH133" s="53">
        <v>0</v>
      </c>
      <c r="AI133" s="53">
        <v>0</v>
      </c>
      <c r="AJ133" s="53">
        <v>0</v>
      </c>
      <c r="AK133" s="53">
        <v>19.440000534057621</v>
      </c>
      <c r="AL133" s="53">
        <v>79.980003356933594</v>
      </c>
      <c r="AM133" s="53">
        <v>362.92999923229218</v>
      </c>
      <c r="AN133" s="53">
        <v>0</v>
      </c>
      <c r="AO133" s="53">
        <v>381.38044400000001</v>
      </c>
      <c r="AP133" s="53">
        <v>1142.315724790006</v>
      </c>
      <c r="AQ133" s="53">
        <v>225.03197700000001</v>
      </c>
      <c r="AR133" s="53">
        <v>79</v>
      </c>
      <c r="AS133" s="53">
        <v>25.60000038146973</v>
      </c>
      <c r="AT133" s="54"/>
      <c r="AU133" s="55">
        <v>2042</v>
      </c>
      <c r="AV133" s="56">
        <v>969.34242023229217</v>
      </c>
      <c r="AW133" s="57">
        <v>606.41242099999999</v>
      </c>
      <c r="AX133" s="57">
        <v>362.92999923229218</v>
      </c>
      <c r="AY133" s="56">
        <v>1496.335729062467</v>
      </c>
      <c r="AZ133" s="57">
        <v>1240.7557253240636</v>
      </c>
      <c r="BA133" s="57">
        <v>255.58000373840332</v>
      </c>
      <c r="BB133" s="56">
        <v>10062.500019073486</v>
      </c>
      <c r="BC133" s="57">
        <v>0</v>
      </c>
      <c r="BD133" s="57">
        <v>1422.8999900817871</v>
      </c>
      <c r="BE133" s="57">
        <v>3400</v>
      </c>
      <c r="BF133" s="57">
        <v>1792.0500335693359</v>
      </c>
      <c r="BG133" s="57">
        <v>100</v>
      </c>
      <c r="BH133" s="57">
        <v>1747.5499954223633</v>
      </c>
      <c r="BI133" s="57">
        <v>0</v>
      </c>
      <c r="BJ133" s="57">
        <v>0</v>
      </c>
      <c r="BK133" s="57">
        <v>1600</v>
      </c>
      <c r="BL133" s="56">
        <v>12528.178168368246</v>
      </c>
      <c r="BN133" s="55">
        <v>2042</v>
      </c>
      <c r="BO133" s="56"/>
      <c r="BP133" s="58"/>
      <c r="BQ133" s="58"/>
      <c r="BR133" s="56"/>
      <c r="BS133" s="58"/>
      <c r="BT133" s="58"/>
      <c r="BU133" s="56"/>
      <c r="BV133" s="58"/>
      <c r="BW133" s="58"/>
      <c r="BX133" s="58"/>
      <c r="BY133" s="58"/>
      <c r="BZ133" s="58"/>
      <c r="CA133" s="58"/>
      <c r="CB133" s="58"/>
      <c r="CC133" s="58"/>
      <c r="CD133" s="58"/>
      <c r="CE133" s="56"/>
      <c r="CG133" s="115" t="s">
        <v>104</v>
      </c>
    </row>
    <row r="134" spans="1:85" hidden="1" outlineLevel="1">
      <c r="A134" s="59">
        <v>2043</v>
      </c>
      <c r="B134" s="60">
        <v>0</v>
      </c>
      <c r="C134" s="60">
        <v>0</v>
      </c>
      <c r="D134" s="60">
        <v>0</v>
      </c>
      <c r="E134" s="60">
        <v>474</v>
      </c>
      <c r="F134" s="60">
        <v>237.89999008178714</v>
      </c>
      <c r="G134" s="60">
        <v>711</v>
      </c>
      <c r="H134" s="60">
        <v>1300</v>
      </c>
      <c r="I134" s="60">
        <v>300</v>
      </c>
      <c r="J134" s="60">
        <v>1250</v>
      </c>
      <c r="K134" s="60">
        <v>0</v>
      </c>
      <c r="L134" s="60">
        <v>0</v>
      </c>
      <c r="M134" s="60">
        <v>1000</v>
      </c>
      <c r="N134" s="60">
        <v>0</v>
      </c>
      <c r="O134" s="60">
        <v>0</v>
      </c>
      <c r="P134" s="60">
        <v>1791.1499862670898</v>
      </c>
      <c r="Q134" s="60">
        <v>0</v>
      </c>
      <c r="R134" s="60">
        <v>0</v>
      </c>
      <c r="S134" s="60">
        <v>0</v>
      </c>
      <c r="T134" s="60">
        <v>0</v>
      </c>
      <c r="U134" s="60">
        <v>100</v>
      </c>
      <c r="V134" s="60">
        <v>0</v>
      </c>
      <c r="W134" s="60">
        <v>0</v>
      </c>
      <c r="X134" s="60">
        <v>1500</v>
      </c>
      <c r="Y134" s="60">
        <v>100</v>
      </c>
      <c r="Z134" s="60">
        <v>0</v>
      </c>
      <c r="AA134" s="60">
        <v>0</v>
      </c>
      <c r="AB134" s="60">
        <v>150</v>
      </c>
      <c r="AC134" s="60">
        <v>1050</v>
      </c>
      <c r="AD134" s="60">
        <v>447.90000915527344</v>
      </c>
      <c r="AE134" s="60">
        <v>249.44999694824219</v>
      </c>
      <c r="AF134" s="60">
        <v>0</v>
      </c>
      <c r="AG134" s="60">
        <v>0</v>
      </c>
      <c r="AH134" s="60">
        <v>0</v>
      </c>
      <c r="AI134" s="60">
        <v>0</v>
      </c>
      <c r="AJ134" s="60">
        <v>0</v>
      </c>
      <c r="AK134" s="60">
        <v>20.340000152587891</v>
      </c>
      <c r="AL134" s="60">
        <v>83.680000305175781</v>
      </c>
      <c r="AM134" s="60">
        <v>362.18999636173248</v>
      </c>
      <c r="AN134" s="60">
        <v>0</v>
      </c>
      <c r="AO134" s="60">
        <v>401.17813699999999</v>
      </c>
      <c r="AP134" s="60">
        <v>1224.0605660882529</v>
      </c>
      <c r="AQ134" s="60">
        <v>238.03904900000001</v>
      </c>
      <c r="AR134" s="60">
        <v>79</v>
      </c>
      <c r="AS134" s="60">
        <v>25.60000038146973</v>
      </c>
      <c r="AT134" s="54"/>
      <c r="AU134" s="61">
        <v>2043</v>
      </c>
      <c r="AV134" s="62">
        <v>1001.4071823617325</v>
      </c>
      <c r="AW134" s="63">
        <v>639.21718599999997</v>
      </c>
      <c r="AX134" s="63">
        <v>362.18999636173248</v>
      </c>
      <c r="AY134" s="62">
        <v>1582.6805669274863</v>
      </c>
      <c r="AZ134" s="63">
        <v>1323.4005662408408</v>
      </c>
      <c r="BA134" s="63">
        <v>259.28000068664551</v>
      </c>
      <c r="BB134" s="62">
        <v>10511.399982452393</v>
      </c>
      <c r="BC134" s="63">
        <v>0</v>
      </c>
      <c r="BD134" s="63">
        <v>1422.8999900817871</v>
      </c>
      <c r="BE134" s="63">
        <v>3850</v>
      </c>
      <c r="BF134" s="63">
        <v>1791.1499862670898</v>
      </c>
      <c r="BG134" s="63">
        <v>100</v>
      </c>
      <c r="BH134" s="63">
        <v>1747.3500061035156</v>
      </c>
      <c r="BI134" s="63">
        <v>0</v>
      </c>
      <c r="BJ134" s="63">
        <v>0</v>
      </c>
      <c r="BK134" s="63">
        <v>1600</v>
      </c>
      <c r="BL134" s="62">
        <v>13095.48773174161</v>
      </c>
      <c r="BN134" s="61">
        <v>2043</v>
      </c>
      <c r="BO134" s="62"/>
      <c r="BP134" s="1"/>
      <c r="BQ134" s="1"/>
      <c r="BR134" s="62"/>
      <c r="BS134" s="1"/>
      <c r="BT134" s="1"/>
      <c r="BU134" s="62"/>
      <c r="BV134" s="1"/>
      <c r="BW134" s="1"/>
      <c r="BX134" s="1"/>
      <c r="BY134" s="1"/>
      <c r="BZ134" s="1"/>
      <c r="CA134" s="1"/>
      <c r="CB134" s="1"/>
      <c r="CC134" s="1"/>
      <c r="CD134" s="1"/>
      <c r="CE134" s="62"/>
      <c r="CG134" s="115" t="s">
        <v>104</v>
      </c>
    </row>
    <row r="135" spans="1:85" hidden="1" outlineLevel="1">
      <c r="A135" s="52">
        <v>2044</v>
      </c>
      <c r="B135" s="53">
        <v>0</v>
      </c>
      <c r="C135" s="53">
        <v>0</v>
      </c>
      <c r="D135" s="53">
        <v>0</v>
      </c>
      <c r="E135" s="53">
        <v>474</v>
      </c>
      <c r="F135" s="53">
        <v>237.89999008178714</v>
      </c>
      <c r="G135" s="53">
        <v>711</v>
      </c>
      <c r="H135" s="53">
        <v>1300</v>
      </c>
      <c r="I135" s="53">
        <v>400</v>
      </c>
      <c r="J135" s="53">
        <v>1250</v>
      </c>
      <c r="K135" s="53">
        <v>0</v>
      </c>
      <c r="L135" s="53">
        <v>0</v>
      </c>
      <c r="M135" s="53">
        <v>1000</v>
      </c>
      <c r="N135" s="53">
        <v>0</v>
      </c>
      <c r="O135" s="53">
        <v>0</v>
      </c>
      <c r="P135" s="53">
        <v>1790.2500076293945</v>
      </c>
      <c r="Q135" s="53">
        <v>0</v>
      </c>
      <c r="R135" s="53">
        <v>0</v>
      </c>
      <c r="S135" s="53">
        <v>0</v>
      </c>
      <c r="T135" s="53">
        <v>0</v>
      </c>
      <c r="U135" s="53">
        <v>100</v>
      </c>
      <c r="V135" s="53">
        <v>0</v>
      </c>
      <c r="W135" s="53">
        <v>0</v>
      </c>
      <c r="X135" s="53">
        <v>1500</v>
      </c>
      <c r="Y135" s="53">
        <v>100</v>
      </c>
      <c r="Z135" s="53">
        <v>0</v>
      </c>
      <c r="AA135" s="53">
        <v>0</v>
      </c>
      <c r="AB135" s="53">
        <v>150</v>
      </c>
      <c r="AC135" s="53">
        <v>1050</v>
      </c>
      <c r="AD135" s="53">
        <v>447.75</v>
      </c>
      <c r="AE135" s="53">
        <v>249.40000152587891</v>
      </c>
      <c r="AF135" s="53">
        <v>0</v>
      </c>
      <c r="AG135" s="53">
        <v>0</v>
      </c>
      <c r="AH135" s="53">
        <v>0</v>
      </c>
      <c r="AI135" s="53">
        <v>0</v>
      </c>
      <c r="AJ135" s="53">
        <v>0</v>
      </c>
      <c r="AK135" s="53">
        <v>21.280000686645511</v>
      </c>
      <c r="AL135" s="53">
        <v>87.550003051757813</v>
      </c>
      <c r="AM135" s="53">
        <v>361.36000144481659</v>
      </c>
      <c r="AN135" s="53">
        <v>0</v>
      </c>
      <c r="AO135" s="53">
        <v>419.93942299999998</v>
      </c>
      <c r="AP135" s="53">
        <v>1305.8054073864989</v>
      </c>
      <c r="AQ135" s="53">
        <v>249.30925499999998</v>
      </c>
      <c r="AR135" s="53">
        <v>79</v>
      </c>
      <c r="AS135" s="53">
        <v>25.60000038146973</v>
      </c>
      <c r="AT135" s="54"/>
      <c r="AU135" s="55">
        <v>2044</v>
      </c>
      <c r="AV135" s="56">
        <v>1030.6086794448165</v>
      </c>
      <c r="AW135" s="57">
        <v>669.24867799999993</v>
      </c>
      <c r="AX135" s="57">
        <v>361.36000144481659</v>
      </c>
      <c r="AY135" s="56">
        <v>1669.235411506372</v>
      </c>
      <c r="AZ135" s="57">
        <v>1406.0854080731444</v>
      </c>
      <c r="BA135" s="57">
        <v>263.15000343322754</v>
      </c>
      <c r="BB135" s="56">
        <v>10610.299999237061</v>
      </c>
      <c r="BC135" s="57">
        <v>0</v>
      </c>
      <c r="BD135" s="57">
        <v>1422.8999900817871</v>
      </c>
      <c r="BE135" s="57">
        <v>3950</v>
      </c>
      <c r="BF135" s="57">
        <v>1790.2500076293945</v>
      </c>
      <c r="BG135" s="57">
        <v>100</v>
      </c>
      <c r="BH135" s="57">
        <v>1747.1500015258789</v>
      </c>
      <c r="BI135" s="57">
        <v>0</v>
      </c>
      <c r="BJ135" s="57">
        <v>0</v>
      </c>
      <c r="BK135" s="57">
        <v>1600</v>
      </c>
      <c r="BL135" s="56">
        <v>13310.144090188249</v>
      </c>
      <c r="BN135" s="55">
        <v>2044</v>
      </c>
      <c r="BO135" s="56"/>
      <c r="BP135" s="58"/>
      <c r="BQ135" s="58"/>
      <c r="BR135" s="56"/>
      <c r="BS135" s="58"/>
      <c r="BT135" s="58"/>
      <c r="BU135" s="56"/>
      <c r="BV135" s="58"/>
      <c r="BW135" s="58"/>
      <c r="BX135" s="58"/>
      <c r="BY135" s="58"/>
      <c r="BZ135" s="58"/>
      <c r="CA135" s="58"/>
      <c r="CB135" s="58"/>
      <c r="CC135" s="58"/>
      <c r="CD135" s="58"/>
      <c r="CE135" s="56"/>
      <c r="CG135" s="115" t="s">
        <v>104</v>
      </c>
    </row>
    <row r="136" spans="1:85" hidden="1" outlineLevel="1">
      <c r="A136" s="59">
        <v>2045</v>
      </c>
      <c r="B136" s="60">
        <v>0</v>
      </c>
      <c r="C136" s="60">
        <v>0</v>
      </c>
      <c r="D136" s="60">
        <v>0</v>
      </c>
      <c r="E136" s="60">
        <v>711</v>
      </c>
      <c r="F136" s="60">
        <v>420.89998245239263</v>
      </c>
      <c r="G136" s="60">
        <v>711</v>
      </c>
      <c r="H136" s="60">
        <v>1300</v>
      </c>
      <c r="I136" s="60">
        <v>400</v>
      </c>
      <c r="J136" s="60">
        <v>1250</v>
      </c>
      <c r="K136" s="60">
        <v>0</v>
      </c>
      <c r="L136" s="60">
        <v>0</v>
      </c>
      <c r="M136" s="60">
        <v>1000</v>
      </c>
      <c r="N136" s="60">
        <v>0</v>
      </c>
      <c r="O136" s="60">
        <v>0</v>
      </c>
      <c r="P136" s="60">
        <v>1789.3500061035156</v>
      </c>
      <c r="Q136" s="60">
        <v>100</v>
      </c>
      <c r="R136" s="60">
        <v>0</v>
      </c>
      <c r="S136" s="60">
        <v>0</v>
      </c>
      <c r="T136" s="60">
        <v>0</v>
      </c>
      <c r="U136" s="60">
        <v>100</v>
      </c>
      <c r="V136" s="60">
        <v>0</v>
      </c>
      <c r="W136" s="60">
        <v>0</v>
      </c>
      <c r="X136" s="60">
        <v>1500</v>
      </c>
      <c r="Y136" s="60">
        <v>100</v>
      </c>
      <c r="Z136" s="60">
        <v>0</v>
      </c>
      <c r="AA136" s="60">
        <v>0</v>
      </c>
      <c r="AB136" s="60">
        <v>150</v>
      </c>
      <c r="AC136" s="60">
        <v>1050</v>
      </c>
      <c r="AD136" s="60">
        <v>447.59999084472656</v>
      </c>
      <c r="AE136" s="60">
        <v>249.34999847412109</v>
      </c>
      <c r="AF136" s="60">
        <v>0</v>
      </c>
      <c r="AG136" s="60">
        <v>0</v>
      </c>
      <c r="AH136" s="60">
        <v>0</v>
      </c>
      <c r="AI136" s="60">
        <v>0</v>
      </c>
      <c r="AJ136" s="60">
        <v>0</v>
      </c>
      <c r="AK136" s="60">
        <v>22.260000228881839</v>
      </c>
      <c r="AL136" s="60">
        <v>91.599998474121094</v>
      </c>
      <c r="AM136" s="60">
        <v>360.05999863147736</v>
      </c>
      <c r="AN136" s="60">
        <v>0</v>
      </c>
      <c r="AO136" s="60">
        <v>436.93978399999997</v>
      </c>
      <c r="AP136" s="60">
        <v>1393.1203194741331</v>
      </c>
      <c r="AQ136" s="60">
        <v>258.13393600000001</v>
      </c>
      <c r="AR136" s="60">
        <v>79</v>
      </c>
      <c r="AS136" s="60">
        <v>25.60000038146973</v>
      </c>
      <c r="AT136" s="54"/>
      <c r="AU136" s="61">
        <v>2045</v>
      </c>
      <c r="AV136" s="62">
        <v>1055.1337186314772</v>
      </c>
      <c r="AW136" s="63">
        <v>695.07371999999998</v>
      </c>
      <c r="AX136" s="63">
        <v>360.05999863147736</v>
      </c>
      <c r="AY136" s="62">
        <v>1761.5803185586058</v>
      </c>
      <c r="AZ136" s="63">
        <v>1494.3803197030149</v>
      </c>
      <c r="BA136" s="63">
        <v>267.19999885559082</v>
      </c>
      <c r="BB136" s="62">
        <v>11129.199977874756</v>
      </c>
      <c r="BC136" s="63">
        <v>0</v>
      </c>
      <c r="BD136" s="63">
        <v>1842.8999824523926</v>
      </c>
      <c r="BE136" s="63">
        <v>3950</v>
      </c>
      <c r="BF136" s="63">
        <v>1889.3500061035156</v>
      </c>
      <c r="BG136" s="63">
        <v>100</v>
      </c>
      <c r="BH136" s="63">
        <v>1746.9499893188477</v>
      </c>
      <c r="BI136" s="63">
        <v>0</v>
      </c>
      <c r="BJ136" s="63">
        <v>0</v>
      </c>
      <c r="BK136" s="63">
        <v>1600</v>
      </c>
      <c r="BL136" s="62">
        <v>13945.914015064838</v>
      </c>
      <c r="BN136" s="61">
        <v>2045</v>
      </c>
      <c r="BO136" s="62">
        <v>518.3624014788893</v>
      </c>
      <c r="BP136" s="1">
        <v>469.14240299999994</v>
      </c>
      <c r="BQ136" s="1">
        <v>49.219998478889465</v>
      </c>
      <c r="BR136" s="62">
        <v>1202.0958109807818</v>
      </c>
      <c r="BS136" s="1">
        <v>1122.1158114385455</v>
      </c>
      <c r="BT136" s="1">
        <v>79.979999542236328</v>
      </c>
      <c r="BU136" s="62">
        <v>5600.3999862670898</v>
      </c>
      <c r="BV136" s="1">
        <v>0</v>
      </c>
      <c r="BW136" s="1">
        <v>1113.599983215332</v>
      </c>
      <c r="BX136" s="1">
        <v>2750</v>
      </c>
      <c r="BY136" s="1">
        <v>989.70000457763672</v>
      </c>
      <c r="BZ136" s="1">
        <v>0</v>
      </c>
      <c r="CA136" s="1">
        <v>247.09999847412109</v>
      </c>
      <c r="CB136" s="1">
        <v>0</v>
      </c>
      <c r="CC136" s="1">
        <v>0</v>
      </c>
      <c r="CD136" s="1">
        <v>500</v>
      </c>
      <c r="CE136" s="62">
        <v>7320.8581987267607</v>
      </c>
      <c r="CG136" s="115" t="s">
        <v>104</v>
      </c>
    </row>
    <row r="137" spans="1:85" hidden="1" outlineLevel="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N137" s="64" t="s">
        <v>144</v>
      </c>
      <c r="BO137" s="65">
        <v>1055.1337186314772</v>
      </c>
      <c r="BP137" s="65">
        <v>695.07371999999998</v>
      </c>
      <c r="BQ137" s="65">
        <v>360.05999863147736</v>
      </c>
      <c r="BR137" s="65">
        <v>1761.5803185586058</v>
      </c>
      <c r="BS137" s="65">
        <v>1494.3803197030149</v>
      </c>
      <c r="BT137" s="65">
        <v>267.19999885559082</v>
      </c>
      <c r="BU137" s="65">
        <v>11129.199977874756</v>
      </c>
      <c r="BV137" s="65">
        <v>0</v>
      </c>
      <c r="BW137" s="65">
        <v>1842.8999824523926</v>
      </c>
      <c r="BX137" s="65">
        <v>3950</v>
      </c>
      <c r="BY137" s="65">
        <v>1889.3500061035156</v>
      </c>
      <c r="BZ137" s="65">
        <v>100</v>
      </c>
      <c r="CA137" s="65">
        <v>1746.9499893188477</v>
      </c>
      <c r="CB137" s="65">
        <v>0</v>
      </c>
      <c r="CC137" s="65">
        <v>0</v>
      </c>
      <c r="CD137" s="65">
        <v>1600</v>
      </c>
      <c r="CE137" s="65">
        <v>13945.914015064838</v>
      </c>
      <c r="CG137" s="115" t="s">
        <v>104</v>
      </c>
    </row>
    <row r="138" spans="1:85" collapsed="1">
      <c r="BN138" s="66"/>
      <c r="BO138" s="67"/>
      <c r="BP138" s="67"/>
      <c r="BQ138" s="67"/>
      <c r="BR138" s="67"/>
      <c r="BS138" s="67"/>
      <c r="BT138" s="67"/>
      <c r="BU138" s="67"/>
      <c r="BV138" s="67"/>
      <c r="BW138" s="67"/>
      <c r="BX138" s="67"/>
      <c r="BY138" s="67"/>
      <c r="BZ138" s="67"/>
      <c r="CA138" s="67"/>
      <c r="CB138" s="67"/>
      <c r="CC138" s="67"/>
      <c r="CD138" s="67"/>
      <c r="CE138" s="67"/>
    </row>
    <row r="139" spans="1:85">
      <c r="BN139" s="66"/>
      <c r="BO139" s="67"/>
      <c r="BP139" s="67"/>
      <c r="BQ139" s="67"/>
      <c r="BR139" s="67"/>
      <c r="BS139" s="67"/>
      <c r="BT139" s="67"/>
      <c r="BU139" s="67"/>
      <c r="BV139" s="67"/>
      <c r="BW139" s="67"/>
      <c r="BX139" s="67"/>
      <c r="BY139" s="67"/>
      <c r="BZ139" s="67"/>
      <c r="CA139" s="67"/>
      <c r="CB139" s="67"/>
      <c r="CC139" s="67"/>
      <c r="CD139" s="67"/>
      <c r="CE139" s="67"/>
    </row>
    <row r="140" spans="1:85">
      <c r="A140" s="68" t="s">
        <v>105</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3" t="s">
        <v>105</v>
      </c>
      <c r="AV140" s="33" t="s">
        <v>147</v>
      </c>
      <c r="AW140" s="32"/>
      <c r="AX140" s="32"/>
      <c r="AY140" s="32"/>
      <c r="AZ140" s="32"/>
      <c r="BA140" s="32"/>
      <c r="BB140" s="32"/>
      <c r="BC140" s="32"/>
      <c r="BD140" s="32"/>
      <c r="BE140" s="32"/>
      <c r="BF140" s="32"/>
      <c r="BG140" s="32"/>
      <c r="BH140" s="32"/>
      <c r="BI140" s="32"/>
      <c r="BJ140" s="32"/>
      <c r="BK140" s="32"/>
      <c r="BL140" s="32"/>
      <c r="BN140" s="33" t="s">
        <v>105</v>
      </c>
      <c r="BO140" s="33" t="s">
        <v>148</v>
      </c>
      <c r="BP140" s="32"/>
      <c r="BQ140" s="32"/>
      <c r="BR140" s="32"/>
      <c r="BS140" s="32"/>
      <c r="BT140" s="32"/>
      <c r="BU140" s="32"/>
      <c r="BV140" s="32"/>
      <c r="BW140" s="32"/>
      <c r="BX140" s="32"/>
      <c r="BY140" s="32"/>
      <c r="BZ140" s="32"/>
      <c r="CA140" s="32"/>
      <c r="CB140" s="32"/>
      <c r="CC140" s="32"/>
      <c r="CD140" s="32"/>
      <c r="CE140" s="32"/>
    </row>
    <row r="141" spans="1:85" ht="52.9" hidden="1" outlineLevel="1">
      <c r="A141" s="34" t="s">
        <v>150</v>
      </c>
      <c r="B141" s="35" t="s">
        <v>151</v>
      </c>
      <c r="C141" s="35" t="s">
        <v>152</v>
      </c>
      <c r="D141" s="35" t="s">
        <v>153</v>
      </c>
      <c r="E141" s="35" t="s">
        <v>154</v>
      </c>
      <c r="F141" s="35" t="s">
        <v>155</v>
      </c>
      <c r="G141" s="35" t="s">
        <v>156</v>
      </c>
      <c r="H141" s="36" t="s">
        <v>157</v>
      </c>
      <c r="I141" s="36" t="s">
        <v>158</v>
      </c>
      <c r="J141" s="36" t="s">
        <v>159</v>
      </c>
      <c r="K141" s="36" t="s">
        <v>160</v>
      </c>
      <c r="L141" s="36" t="s">
        <v>161</v>
      </c>
      <c r="M141" s="36" t="s">
        <v>162</v>
      </c>
      <c r="N141" s="36" t="s">
        <v>163</v>
      </c>
      <c r="O141" s="36" t="s">
        <v>164</v>
      </c>
      <c r="P141" s="37" t="s">
        <v>165</v>
      </c>
      <c r="Q141" s="37" t="s">
        <v>166</v>
      </c>
      <c r="R141" s="37" t="s">
        <v>167</v>
      </c>
      <c r="S141" s="37" t="s">
        <v>168</v>
      </c>
      <c r="T141" s="37" t="s">
        <v>169</v>
      </c>
      <c r="U141" s="38" t="s">
        <v>170</v>
      </c>
      <c r="V141" s="38" t="s">
        <v>171</v>
      </c>
      <c r="W141" s="39" t="s">
        <v>172</v>
      </c>
      <c r="X141" s="39" t="s">
        <v>173</v>
      </c>
      <c r="Y141" s="39" t="s">
        <v>174</v>
      </c>
      <c r="Z141" s="39" t="s">
        <v>175</v>
      </c>
      <c r="AA141" s="39" t="s">
        <v>176</v>
      </c>
      <c r="AB141" s="39" t="s">
        <v>135</v>
      </c>
      <c r="AC141" s="40" t="s">
        <v>177</v>
      </c>
      <c r="AD141" s="40" t="s">
        <v>178</v>
      </c>
      <c r="AE141" s="40" t="s">
        <v>179</v>
      </c>
      <c r="AF141" s="34" t="s">
        <v>142</v>
      </c>
      <c r="AG141" s="34" t="s">
        <v>58</v>
      </c>
      <c r="AH141" s="34" t="s">
        <v>180</v>
      </c>
      <c r="AI141" s="34" t="s">
        <v>181</v>
      </c>
      <c r="AJ141" s="34" t="s">
        <v>182</v>
      </c>
      <c r="AK141" s="34" t="s">
        <v>183</v>
      </c>
      <c r="AL141" s="34" t="s">
        <v>184</v>
      </c>
      <c r="AM141" s="41" t="s">
        <v>134</v>
      </c>
      <c r="AN141" s="41" t="s">
        <v>185</v>
      </c>
      <c r="AO141" s="41" t="s">
        <v>186</v>
      </c>
      <c r="AP141" s="41" t="s">
        <v>187</v>
      </c>
      <c r="AQ141" s="41" t="s">
        <v>188</v>
      </c>
      <c r="AR141" s="42" t="s">
        <v>189</v>
      </c>
      <c r="AS141" s="42" t="s">
        <v>190</v>
      </c>
      <c r="AT141" s="43"/>
      <c r="AU141" s="44" t="s">
        <v>191</v>
      </c>
      <c r="AV141" s="45" t="s">
        <v>192</v>
      </c>
      <c r="AW141" s="46" t="s">
        <v>133</v>
      </c>
      <c r="AX141" s="46" t="s">
        <v>134</v>
      </c>
      <c r="AY141" s="45" t="s">
        <v>193</v>
      </c>
      <c r="AZ141" s="44" t="s">
        <v>48</v>
      </c>
      <c r="BA141" s="44" t="s">
        <v>135</v>
      </c>
      <c r="BB141" s="47" t="s">
        <v>194</v>
      </c>
      <c r="BC141" s="44" t="s">
        <v>136</v>
      </c>
      <c r="BD141" s="44" t="s">
        <v>137</v>
      </c>
      <c r="BE141" s="44" t="s">
        <v>138</v>
      </c>
      <c r="BF141" s="44" t="s">
        <v>139</v>
      </c>
      <c r="BG141" s="44" t="s">
        <v>140</v>
      </c>
      <c r="BH141" s="44" t="s">
        <v>141</v>
      </c>
      <c r="BI141" s="44" t="s">
        <v>142</v>
      </c>
      <c r="BJ141" s="44" t="s">
        <v>58</v>
      </c>
      <c r="BK141" s="44" t="s">
        <v>143</v>
      </c>
      <c r="BL141" s="47" t="s">
        <v>144</v>
      </c>
      <c r="BN141" s="48" t="s">
        <v>191</v>
      </c>
      <c r="BO141" s="49" t="s">
        <v>192</v>
      </c>
      <c r="BP141" s="48" t="s">
        <v>133</v>
      </c>
      <c r="BQ141" s="48" t="s">
        <v>134</v>
      </c>
      <c r="BR141" s="49" t="s">
        <v>193</v>
      </c>
      <c r="BS141" s="50" t="s">
        <v>48</v>
      </c>
      <c r="BT141" s="50" t="s">
        <v>135</v>
      </c>
      <c r="BU141" s="51" t="s">
        <v>194</v>
      </c>
      <c r="BV141" s="50" t="s">
        <v>136</v>
      </c>
      <c r="BW141" s="50" t="s">
        <v>137</v>
      </c>
      <c r="BX141" s="50" t="s">
        <v>138</v>
      </c>
      <c r="BY141" s="50" t="s">
        <v>139</v>
      </c>
      <c r="BZ141" s="50" t="s">
        <v>140</v>
      </c>
      <c r="CA141" s="50" t="s">
        <v>141</v>
      </c>
      <c r="CB141" s="50" t="s">
        <v>142</v>
      </c>
      <c r="CC141" s="50" t="s">
        <v>58</v>
      </c>
      <c r="CD141" s="50" t="s">
        <v>143</v>
      </c>
      <c r="CE141" s="51" t="s">
        <v>144</v>
      </c>
    </row>
    <row r="142" spans="1:85" hidden="1" outlineLevel="1">
      <c r="A142" s="52">
        <v>2024</v>
      </c>
      <c r="B142" s="53">
        <v>0</v>
      </c>
      <c r="C142" s="53">
        <v>0</v>
      </c>
      <c r="D142" s="53">
        <v>0</v>
      </c>
      <c r="E142" s="53">
        <v>0</v>
      </c>
      <c r="F142" s="53">
        <v>0</v>
      </c>
      <c r="G142" s="53">
        <v>237</v>
      </c>
      <c r="H142" s="53">
        <v>0</v>
      </c>
      <c r="I142" s="53">
        <v>0</v>
      </c>
      <c r="J142" s="53">
        <v>0</v>
      </c>
      <c r="K142" s="53">
        <v>0</v>
      </c>
      <c r="L142" s="53">
        <v>0</v>
      </c>
      <c r="M142" s="53">
        <v>0</v>
      </c>
      <c r="N142" s="53">
        <v>0</v>
      </c>
      <c r="O142" s="53">
        <v>0</v>
      </c>
      <c r="P142" s="53">
        <v>0</v>
      </c>
      <c r="Q142" s="53">
        <v>0</v>
      </c>
      <c r="R142" s="53">
        <v>0</v>
      </c>
      <c r="S142" s="53">
        <v>0</v>
      </c>
      <c r="T142" s="53">
        <v>0</v>
      </c>
      <c r="U142" s="53">
        <v>0</v>
      </c>
      <c r="V142" s="53">
        <v>0</v>
      </c>
      <c r="W142" s="53">
        <v>0</v>
      </c>
      <c r="X142" s="53">
        <v>0</v>
      </c>
      <c r="Y142" s="53">
        <v>0</v>
      </c>
      <c r="Z142" s="53">
        <v>0</v>
      </c>
      <c r="AA142" s="53">
        <v>0</v>
      </c>
      <c r="AB142" s="53">
        <v>0</v>
      </c>
      <c r="AC142" s="53">
        <v>0</v>
      </c>
      <c r="AD142" s="53">
        <v>0</v>
      </c>
      <c r="AE142" s="53">
        <v>0</v>
      </c>
      <c r="AF142" s="53">
        <v>0</v>
      </c>
      <c r="AG142" s="53">
        <v>0</v>
      </c>
      <c r="AH142" s="53">
        <v>0</v>
      </c>
      <c r="AI142" s="53">
        <v>0</v>
      </c>
      <c r="AJ142" s="53">
        <v>0</v>
      </c>
      <c r="AK142" s="53">
        <v>3.9000000953674321</v>
      </c>
      <c r="AL142" s="53">
        <v>9.4099998474121094</v>
      </c>
      <c r="AM142" s="53">
        <v>69.419999569654465</v>
      </c>
      <c r="AN142" s="53">
        <v>0</v>
      </c>
      <c r="AO142" s="53">
        <v>14.2410956</v>
      </c>
      <c r="AP142" s="53">
        <v>38.045572555287997</v>
      </c>
      <c r="AQ142" s="53">
        <v>11.8364183</v>
      </c>
      <c r="AR142" s="53">
        <v>55</v>
      </c>
      <c r="AS142" s="53">
        <v>12</v>
      </c>
      <c r="AT142" s="54"/>
      <c r="AU142" s="55">
        <v>2024</v>
      </c>
      <c r="AV142" s="56">
        <v>95.497513469654464</v>
      </c>
      <c r="AW142" s="57">
        <v>26.0775139</v>
      </c>
      <c r="AX142" s="57">
        <v>69.419999569654465</v>
      </c>
      <c r="AY142" s="56">
        <v>118.35557249806754</v>
      </c>
      <c r="AZ142" s="57">
        <v>96.945572650655436</v>
      </c>
      <c r="BA142" s="57">
        <v>21.409999847412109</v>
      </c>
      <c r="BB142" s="56">
        <v>237</v>
      </c>
      <c r="BC142" s="57">
        <v>0</v>
      </c>
      <c r="BD142" s="57">
        <v>237</v>
      </c>
      <c r="BE142" s="57">
        <v>0</v>
      </c>
      <c r="BF142" s="57">
        <v>0</v>
      </c>
      <c r="BG142" s="57">
        <v>0</v>
      </c>
      <c r="BH142" s="57">
        <v>0</v>
      </c>
      <c r="BI142" s="57">
        <v>0</v>
      </c>
      <c r="BJ142" s="57">
        <v>0</v>
      </c>
      <c r="BK142" s="57">
        <v>0</v>
      </c>
      <c r="BL142" s="56">
        <v>450.853085967722</v>
      </c>
      <c r="BN142" s="55">
        <v>2024</v>
      </c>
      <c r="BO142" s="56"/>
      <c r="BP142" s="58"/>
      <c r="BQ142" s="58"/>
      <c r="BR142" s="56"/>
      <c r="BS142" s="58"/>
      <c r="BT142" s="58"/>
      <c r="BU142" s="56"/>
      <c r="BV142" s="58"/>
      <c r="BW142" s="58"/>
      <c r="BX142" s="58"/>
      <c r="BY142" s="58"/>
      <c r="BZ142" s="58"/>
      <c r="CA142" s="58"/>
      <c r="CB142" s="58"/>
      <c r="CC142" s="58"/>
      <c r="CD142" s="58"/>
      <c r="CE142" s="56"/>
      <c r="CG142" s="115" t="s">
        <v>105</v>
      </c>
    </row>
    <row r="143" spans="1:85" hidden="1" outlineLevel="1">
      <c r="A143" s="59">
        <v>2025</v>
      </c>
      <c r="B143" s="60">
        <v>0</v>
      </c>
      <c r="C143" s="60">
        <v>0</v>
      </c>
      <c r="D143" s="60">
        <v>0</v>
      </c>
      <c r="E143" s="60">
        <v>0</v>
      </c>
      <c r="F143" s="60">
        <v>0</v>
      </c>
      <c r="G143" s="60">
        <v>237</v>
      </c>
      <c r="H143" s="60">
        <v>700</v>
      </c>
      <c r="I143" s="60">
        <v>0</v>
      </c>
      <c r="J143" s="60">
        <v>0</v>
      </c>
      <c r="K143" s="60">
        <v>0</v>
      </c>
      <c r="L143" s="60">
        <v>0</v>
      </c>
      <c r="M143" s="60">
        <v>0</v>
      </c>
      <c r="N143" s="60">
        <v>0</v>
      </c>
      <c r="O143" s="60">
        <v>0</v>
      </c>
      <c r="P143" s="60">
        <v>0</v>
      </c>
      <c r="Q143" s="60">
        <v>0</v>
      </c>
      <c r="R143" s="60">
        <v>0</v>
      </c>
      <c r="S143" s="60">
        <v>0</v>
      </c>
      <c r="T143" s="60">
        <v>0</v>
      </c>
      <c r="U143" s="60">
        <v>0</v>
      </c>
      <c r="V143" s="60">
        <v>0</v>
      </c>
      <c r="W143" s="60">
        <v>0</v>
      </c>
      <c r="X143" s="60">
        <v>100</v>
      </c>
      <c r="Y143" s="60">
        <v>0</v>
      </c>
      <c r="Z143" s="60">
        <v>0</v>
      </c>
      <c r="AA143" s="60">
        <v>0</v>
      </c>
      <c r="AB143" s="60">
        <v>0</v>
      </c>
      <c r="AC143" s="60">
        <v>450</v>
      </c>
      <c r="AD143" s="60">
        <v>0</v>
      </c>
      <c r="AE143" s="60">
        <v>0</v>
      </c>
      <c r="AF143" s="60">
        <v>0</v>
      </c>
      <c r="AG143" s="60">
        <v>0</v>
      </c>
      <c r="AH143" s="60">
        <v>0</v>
      </c>
      <c r="AI143" s="60">
        <v>0</v>
      </c>
      <c r="AJ143" s="60">
        <v>0</v>
      </c>
      <c r="AK143" s="60">
        <v>3.9000000953674321</v>
      </c>
      <c r="AL143" s="60">
        <v>14.27999973297119</v>
      </c>
      <c r="AM143" s="60">
        <v>131.25999987125397</v>
      </c>
      <c r="AN143" s="60">
        <v>0</v>
      </c>
      <c r="AO143" s="60">
        <v>26.374985599999999</v>
      </c>
      <c r="AP143" s="60">
        <v>59.426396861328548</v>
      </c>
      <c r="AQ143" s="60">
        <v>24.168347199999999</v>
      </c>
      <c r="AR143" s="60">
        <v>79</v>
      </c>
      <c r="AS143" s="60">
        <v>25.60000038146973</v>
      </c>
      <c r="AT143" s="54"/>
      <c r="AU143" s="61">
        <v>2025</v>
      </c>
      <c r="AV143" s="62">
        <v>181.80333267125397</v>
      </c>
      <c r="AW143" s="63">
        <v>50.543332800000002</v>
      </c>
      <c r="AX143" s="63">
        <v>131.25999987125397</v>
      </c>
      <c r="AY143" s="62">
        <v>182.20639707113691</v>
      </c>
      <c r="AZ143" s="63">
        <v>142.32639695669599</v>
      </c>
      <c r="BA143" s="63">
        <v>39.880000114440918</v>
      </c>
      <c r="BB143" s="62">
        <v>1487</v>
      </c>
      <c r="BC143" s="63">
        <v>0</v>
      </c>
      <c r="BD143" s="63">
        <v>237</v>
      </c>
      <c r="BE143" s="63">
        <v>700</v>
      </c>
      <c r="BF143" s="63">
        <v>0</v>
      </c>
      <c r="BG143" s="63">
        <v>0</v>
      </c>
      <c r="BH143" s="63">
        <v>450</v>
      </c>
      <c r="BI143" s="63">
        <v>0</v>
      </c>
      <c r="BJ143" s="63">
        <v>0</v>
      </c>
      <c r="BK143" s="63">
        <v>100</v>
      </c>
      <c r="BL143" s="62">
        <v>1851.0097297423908</v>
      </c>
      <c r="BN143" s="61">
        <v>2025</v>
      </c>
      <c r="BO143" s="62">
        <v>181.80333267125397</v>
      </c>
      <c r="BP143" s="1">
        <v>50.543332800000002</v>
      </c>
      <c r="BQ143" s="1">
        <v>131.25999987125397</v>
      </c>
      <c r="BR143" s="62">
        <v>182.20639707113691</v>
      </c>
      <c r="BS143" s="1">
        <v>142.32639695669599</v>
      </c>
      <c r="BT143" s="1">
        <v>39.880000114440918</v>
      </c>
      <c r="BU143" s="62">
        <v>1487</v>
      </c>
      <c r="BV143" s="1">
        <v>0</v>
      </c>
      <c r="BW143" s="1">
        <v>237</v>
      </c>
      <c r="BX143" s="1">
        <v>700</v>
      </c>
      <c r="BY143" s="1">
        <v>0</v>
      </c>
      <c r="BZ143" s="1">
        <v>0</v>
      </c>
      <c r="CA143" s="1">
        <v>450</v>
      </c>
      <c r="CB143" s="1">
        <v>0</v>
      </c>
      <c r="CC143" s="1">
        <v>0</v>
      </c>
      <c r="CD143" s="1">
        <v>100</v>
      </c>
      <c r="CE143" s="62">
        <v>1851.0097297423908</v>
      </c>
      <c r="CG143" s="115" t="s">
        <v>105</v>
      </c>
    </row>
    <row r="144" spans="1:85" hidden="1" outlineLevel="1">
      <c r="A144" s="52">
        <v>2026</v>
      </c>
      <c r="B144" s="53">
        <v>0</v>
      </c>
      <c r="C144" s="53">
        <v>0</v>
      </c>
      <c r="D144" s="53">
        <v>0</v>
      </c>
      <c r="E144" s="53">
        <v>0</v>
      </c>
      <c r="F144" s="53">
        <v>0</v>
      </c>
      <c r="G144" s="53">
        <v>237</v>
      </c>
      <c r="H144" s="53">
        <v>700</v>
      </c>
      <c r="I144" s="53">
        <v>0</v>
      </c>
      <c r="J144" s="53">
        <v>400</v>
      </c>
      <c r="K144" s="53">
        <v>0</v>
      </c>
      <c r="L144" s="53">
        <v>0</v>
      </c>
      <c r="M144" s="53">
        <v>0</v>
      </c>
      <c r="N144" s="53">
        <v>0</v>
      </c>
      <c r="O144" s="53">
        <v>0</v>
      </c>
      <c r="P144" s="53">
        <v>0</v>
      </c>
      <c r="Q144" s="53">
        <v>0</v>
      </c>
      <c r="R144" s="53">
        <v>0</v>
      </c>
      <c r="S144" s="53">
        <v>0</v>
      </c>
      <c r="T144" s="53">
        <v>0</v>
      </c>
      <c r="U144" s="53">
        <v>100</v>
      </c>
      <c r="V144" s="53">
        <v>0</v>
      </c>
      <c r="W144" s="53">
        <v>0</v>
      </c>
      <c r="X144" s="53">
        <v>800</v>
      </c>
      <c r="Y144" s="53">
        <v>0</v>
      </c>
      <c r="Z144" s="53">
        <v>200</v>
      </c>
      <c r="AA144" s="53">
        <v>0</v>
      </c>
      <c r="AB144" s="53">
        <v>0</v>
      </c>
      <c r="AC144" s="53">
        <v>450</v>
      </c>
      <c r="AD144" s="53">
        <v>0</v>
      </c>
      <c r="AE144" s="53">
        <v>0</v>
      </c>
      <c r="AF144" s="53">
        <v>0</v>
      </c>
      <c r="AG144" s="53">
        <v>0</v>
      </c>
      <c r="AH144" s="53">
        <v>0</v>
      </c>
      <c r="AI144" s="53">
        <v>0</v>
      </c>
      <c r="AJ144" s="53">
        <v>0</v>
      </c>
      <c r="AK144" s="53">
        <v>3.9000000953674321</v>
      </c>
      <c r="AL144" s="53">
        <v>18.110000610351559</v>
      </c>
      <c r="AM144" s="53">
        <v>198.40000009536743</v>
      </c>
      <c r="AN144" s="53">
        <v>0</v>
      </c>
      <c r="AO144" s="53">
        <v>50.051728099999998</v>
      </c>
      <c r="AP144" s="53">
        <v>80.807221167369093</v>
      </c>
      <c r="AQ144" s="53">
        <v>36.868583900000004</v>
      </c>
      <c r="AR144" s="53">
        <v>79</v>
      </c>
      <c r="AS144" s="53">
        <v>25.60000038146973</v>
      </c>
      <c r="AT144" s="54"/>
      <c r="AU144" s="55">
        <v>2026</v>
      </c>
      <c r="AV144" s="56">
        <v>285.3203120953674</v>
      </c>
      <c r="AW144" s="57">
        <v>86.920311999999996</v>
      </c>
      <c r="AX144" s="57">
        <v>198.40000009536743</v>
      </c>
      <c r="AY144" s="56">
        <v>207.41722225455783</v>
      </c>
      <c r="AZ144" s="57">
        <v>163.70722126273654</v>
      </c>
      <c r="BA144" s="57">
        <v>43.710000991821289</v>
      </c>
      <c r="BB144" s="56">
        <v>2887</v>
      </c>
      <c r="BC144" s="57">
        <v>0</v>
      </c>
      <c r="BD144" s="57">
        <v>237</v>
      </c>
      <c r="BE144" s="57">
        <v>1100</v>
      </c>
      <c r="BF144" s="57">
        <v>0</v>
      </c>
      <c r="BG144" s="57">
        <v>100</v>
      </c>
      <c r="BH144" s="57">
        <v>450</v>
      </c>
      <c r="BI144" s="57">
        <v>0</v>
      </c>
      <c r="BJ144" s="57">
        <v>0</v>
      </c>
      <c r="BK144" s="57">
        <v>1000</v>
      </c>
      <c r="BL144" s="56">
        <v>3379.7375343499252</v>
      </c>
      <c r="BN144" s="55">
        <v>2026</v>
      </c>
      <c r="BO144" s="56"/>
      <c r="BP144" s="58"/>
      <c r="BQ144" s="58"/>
      <c r="BR144" s="56"/>
      <c r="BS144" s="58"/>
      <c r="BT144" s="58"/>
      <c r="BU144" s="56"/>
      <c r="BV144" s="58"/>
      <c r="BW144" s="58"/>
      <c r="BX144" s="58"/>
      <c r="BY144" s="58"/>
      <c r="BZ144" s="58"/>
      <c r="CA144" s="58"/>
      <c r="CB144" s="58"/>
      <c r="CC144" s="58"/>
      <c r="CD144" s="58"/>
      <c r="CE144" s="56"/>
      <c r="CG144" s="115" t="s">
        <v>105</v>
      </c>
    </row>
    <row r="145" spans="1:85" hidden="1" outlineLevel="1">
      <c r="A145" s="59">
        <v>2027</v>
      </c>
      <c r="B145" s="60">
        <v>0</v>
      </c>
      <c r="C145" s="60">
        <v>0</v>
      </c>
      <c r="D145" s="60">
        <v>0</v>
      </c>
      <c r="E145" s="60">
        <v>0</v>
      </c>
      <c r="F145" s="60">
        <v>0</v>
      </c>
      <c r="G145" s="60">
        <v>237</v>
      </c>
      <c r="H145" s="60">
        <v>800</v>
      </c>
      <c r="I145" s="60">
        <v>0</v>
      </c>
      <c r="J145" s="60">
        <v>400</v>
      </c>
      <c r="K145" s="60">
        <v>0</v>
      </c>
      <c r="L145" s="60">
        <v>0</v>
      </c>
      <c r="M145" s="60">
        <v>0</v>
      </c>
      <c r="N145" s="60">
        <v>0</v>
      </c>
      <c r="O145" s="60">
        <v>0</v>
      </c>
      <c r="P145" s="60">
        <v>100</v>
      </c>
      <c r="Q145" s="60">
        <v>0</v>
      </c>
      <c r="R145" s="60">
        <v>0</v>
      </c>
      <c r="S145" s="60">
        <v>0</v>
      </c>
      <c r="T145" s="60">
        <v>0</v>
      </c>
      <c r="U145" s="60">
        <v>100</v>
      </c>
      <c r="V145" s="60">
        <v>0</v>
      </c>
      <c r="W145" s="60">
        <v>0</v>
      </c>
      <c r="X145" s="60">
        <v>800</v>
      </c>
      <c r="Y145" s="60">
        <v>0</v>
      </c>
      <c r="Z145" s="60">
        <v>200</v>
      </c>
      <c r="AA145" s="60">
        <v>0</v>
      </c>
      <c r="AB145" s="60">
        <v>0</v>
      </c>
      <c r="AC145" s="60">
        <v>1350</v>
      </c>
      <c r="AD145" s="60">
        <v>0</v>
      </c>
      <c r="AE145" s="60">
        <v>0</v>
      </c>
      <c r="AF145" s="60">
        <v>0</v>
      </c>
      <c r="AG145" s="60">
        <v>0</v>
      </c>
      <c r="AH145" s="60">
        <v>0</v>
      </c>
      <c r="AI145" s="60">
        <v>0</v>
      </c>
      <c r="AJ145" s="60">
        <v>0</v>
      </c>
      <c r="AK145" s="60">
        <v>3.9000000953674321</v>
      </c>
      <c r="AL145" s="60">
        <v>24.719999313354489</v>
      </c>
      <c r="AM145" s="60">
        <v>241.09999978542328</v>
      </c>
      <c r="AN145" s="60">
        <v>0</v>
      </c>
      <c r="AO145" s="60">
        <v>64.249858200000006</v>
      </c>
      <c r="AP145" s="60">
        <v>121.26733986062111</v>
      </c>
      <c r="AQ145" s="60">
        <v>50.258215499999999</v>
      </c>
      <c r="AR145" s="60">
        <v>79</v>
      </c>
      <c r="AS145" s="60">
        <v>25.60000038146973</v>
      </c>
      <c r="AT145" s="54"/>
      <c r="AU145" s="61">
        <v>2027</v>
      </c>
      <c r="AV145" s="62">
        <v>355.60807348542329</v>
      </c>
      <c r="AW145" s="63">
        <v>114.50807370000001</v>
      </c>
      <c r="AX145" s="63">
        <v>241.09999978542328</v>
      </c>
      <c r="AY145" s="62">
        <v>254.48733965081277</v>
      </c>
      <c r="AZ145" s="63">
        <v>204.16733995598855</v>
      </c>
      <c r="BA145" s="63">
        <v>50.319999694824219</v>
      </c>
      <c r="BB145" s="62">
        <v>3987</v>
      </c>
      <c r="BC145" s="63">
        <v>0</v>
      </c>
      <c r="BD145" s="63">
        <v>237</v>
      </c>
      <c r="BE145" s="63">
        <v>1200</v>
      </c>
      <c r="BF145" s="63">
        <v>100</v>
      </c>
      <c r="BG145" s="63">
        <v>100</v>
      </c>
      <c r="BH145" s="63">
        <v>1350</v>
      </c>
      <c r="BI145" s="63">
        <v>0</v>
      </c>
      <c r="BJ145" s="63">
        <v>0</v>
      </c>
      <c r="BK145" s="63">
        <v>1000</v>
      </c>
      <c r="BL145" s="62">
        <v>4597.0954131362359</v>
      </c>
      <c r="BN145" s="61">
        <v>2027</v>
      </c>
      <c r="BO145" s="62"/>
      <c r="BP145" s="1"/>
      <c r="BQ145" s="1"/>
      <c r="BR145" s="62"/>
      <c r="BS145" s="1"/>
      <c r="BT145" s="1"/>
      <c r="BU145" s="62"/>
      <c r="BV145" s="1"/>
      <c r="BW145" s="1"/>
      <c r="BX145" s="1"/>
      <c r="BY145" s="1"/>
      <c r="BZ145" s="1"/>
      <c r="CA145" s="1"/>
      <c r="CB145" s="1"/>
      <c r="CC145" s="1"/>
      <c r="CD145" s="1"/>
      <c r="CE145" s="62"/>
      <c r="CG145" s="115" t="s">
        <v>105</v>
      </c>
    </row>
    <row r="146" spans="1:85" hidden="1" outlineLevel="1">
      <c r="A146" s="52">
        <v>2028</v>
      </c>
      <c r="B146" s="53">
        <v>0</v>
      </c>
      <c r="C146" s="53">
        <v>0</v>
      </c>
      <c r="D146" s="53">
        <v>0</v>
      </c>
      <c r="E146" s="53">
        <v>0</v>
      </c>
      <c r="F146" s="53">
        <v>0</v>
      </c>
      <c r="G146" s="53">
        <v>474</v>
      </c>
      <c r="H146" s="53">
        <v>800</v>
      </c>
      <c r="I146" s="53">
        <v>0</v>
      </c>
      <c r="J146" s="53">
        <v>400</v>
      </c>
      <c r="K146" s="53">
        <v>0</v>
      </c>
      <c r="L146" s="53">
        <v>0</v>
      </c>
      <c r="M146" s="53">
        <v>0</v>
      </c>
      <c r="N146" s="53">
        <v>0</v>
      </c>
      <c r="O146" s="53">
        <v>0</v>
      </c>
      <c r="P146" s="53">
        <v>299.94999694824219</v>
      </c>
      <c r="Q146" s="53">
        <v>0</v>
      </c>
      <c r="R146" s="53">
        <v>0</v>
      </c>
      <c r="S146" s="53">
        <v>0</v>
      </c>
      <c r="T146" s="53">
        <v>0</v>
      </c>
      <c r="U146" s="53">
        <v>100</v>
      </c>
      <c r="V146" s="53">
        <v>0</v>
      </c>
      <c r="W146" s="53">
        <v>0</v>
      </c>
      <c r="X146" s="53">
        <v>800</v>
      </c>
      <c r="Y146" s="53">
        <v>0</v>
      </c>
      <c r="Z146" s="53">
        <v>200</v>
      </c>
      <c r="AA146" s="53">
        <v>0</v>
      </c>
      <c r="AB146" s="53">
        <v>0</v>
      </c>
      <c r="AC146" s="53">
        <v>1350</v>
      </c>
      <c r="AD146" s="53">
        <v>0</v>
      </c>
      <c r="AE146" s="53">
        <v>0</v>
      </c>
      <c r="AF146" s="53">
        <v>0</v>
      </c>
      <c r="AG146" s="53">
        <v>0</v>
      </c>
      <c r="AH146" s="53">
        <v>0</v>
      </c>
      <c r="AI146" s="53">
        <v>0</v>
      </c>
      <c r="AJ146" s="53">
        <v>0</v>
      </c>
      <c r="AK146" s="53">
        <v>6.9000000953674316</v>
      </c>
      <c r="AL146" s="53">
        <v>28.389999389648441</v>
      </c>
      <c r="AM146" s="53">
        <v>284.59000539779663</v>
      </c>
      <c r="AN146" s="53">
        <v>0</v>
      </c>
      <c r="AO146" s="53">
        <v>77.881466000000003</v>
      </c>
      <c r="AP146" s="53">
        <v>161.72745855387299</v>
      </c>
      <c r="AQ146" s="53">
        <v>64.220708000000002</v>
      </c>
      <c r="AR146" s="53">
        <v>79</v>
      </c>
      <c r="AS146" s="53">
        <v>25.60000038146973</v>
      </c>
      <c r="AT146" s="54"/>
      <c r="AU146" s="55">
        <v>2028</v>
      </c>
      <c r="AV146" s="56">
        <v>426.69217939779662</v>
      </c>
      <c r="AW146" s="57">
        <v>142.10217399999999</v>
      </c>
      <c r="AX146" s="57">
        <v>284.59000539779663</v>
      </c>
      <c r="AY146" s="56">
        <v>301.61745842035862</v>
      </c>
      <c r="AZ146" s="57">
        <v>247.62745864924042</v>
      </c>
      <c r="BA146" s="57">
        <v>53.989999771118171</v>
      </c>
      <c r="BB146" s="56">
        <v>4423.9499969482422</v>
      </c>
      <c r="BC146" s="57">
        <v>0</v>
      </c>
      <c r="BD146" s="57">
        <v>474</v>
      </c>
      <c r="BE146" s="57">
        <v>1200</v>
      </c>
      <c r="BF146" s="57">
        <v>299.94999694824219</v>
      </c>
      <c r="BG146" s="57">
        <v>100</v>
      </c>
      <c r="BH146" s="57">
        <v>1350</v>
      </c>
      <c r="BI146" s="57">
        <v>0</v>
      </c>
      <c r="BJ146" s="57">
        <v>0</v>
      </c>
      <c r="BK146" s="57">
        <v>1000</v>
      </c>
      <c r="BL146" s="56">
        <v>5152.2596347663975</v>
      </c>
      <c r="BN146" s="55">
        <v>2028</v>
      </c>
      <c r="BO146" s="56"/>
      <c r="BP146" s="58"/>
      <c r="BQ146" s="58"/>
      <c r="BR146" s="56"/>
      <c r="BS146" s="58"/>
      <c r="BT146" s="58"/>
      <c r="BU146" s="56"/>
      <c r="BV146" s="58"/>
      <c r="BW146" s="58"/>
      <c r="BX146" s="58"/>
      <c r="BY146" s="58"/>
      <c r="BZ146" s="58"/>
      <c r="CA146" s="58"/>
      <c r="CB146" s="58"/>
      <c r="CC146" s="58"/>
      <c r="CD146" s="58"/>
      <c r="CE146" s="56"/>
      <c r="CG146" s="115" t="s">
        <v>105</v>
      </c>
    </row>
    <row r="147" spans="1:85" hidden="1" outlineLevel="1">
      <c r="A147" s="59">
        <v>2029</v>
      </c>
      <c r="B147" s="60">
        <v>0</v>
      </c>
      <c r="C147" s="60">
        <v>0</v>
      </c>
      <c r="D147" s="60">
        <v>0</v>
      </c>
      <c r="E147" s="60">
        <v>0</v>
      </c>
      <c r="F147" s="60">
        <v>0</v>
      </c>
      <c r="G147" s="60">
        <v>711</v>
      </c>
      <c r="H147" s="60">
        <v>800</v>
      </c>
      <c r="I147" s="60">
        <v>0</v>
      </c>
      <c r="J147" s="60">
        <v>400</v>
      </c>
      <c r="K147" s="60">
        <v>0</v>
      </c>
      <c r="L147" s="60">
        <v>0</v>
      </c>
      <c r="M147" s="60">
        <v>0</v>
      </c>
      <c r="N147" s="60">
        <v>0</v>
      </c>
      <c r="O147" s="60">
        <v>0</v>
      </c>
      <c r="P147" s="60">
        <v>399.79999542236328</v>
      </c>
      <c r="Q147" s="60">
        <v>0</v>
      </c>
      <c r="R147" s="60">
        <v>0</v>
      </c>
      <c r="S147" s="60">
        <v>0</v>
      </c>
      <c r="T147" s="60">
        <v>0</v>
      </c>
      <c r="U147" s="60">
        <v>100</v>
      </c>
      <c r="V147" s="60">
        <v>0</v>
      </c>
      <c r="W147" s="60">
        <v>0</v>
      </c>
      <c r="X147" s="60">
        <v>900</v>
      </c>
      <c r="Y147" s="60">
        <v>0</v>
      </c>
      <c r="Z147" s="60">
        <v>200</v>
      </c>
      <c r="AA147" s="60">
        <v>0</v>
      </c>
      <c r="AB147" s="60">
        <v>0</v>
      </c>
      <c r="AC147" s="60">
        <v>1500</v>
      </c>
      <c r="AD147" s="60">
        <v>0</v>
      </c>
      <c r="AE147" s="60">
        <v>0</v>
      </c>
      <c r="AF147" s="60">
        <v>0</v>
      </c>
      <c r="AG147" s="60">
        <v>0</v>
      </c>
      <c r="AH147" s="60">
        <v>0</v>
      </c>
      <c r="AI147" s="60">
        <v>0</v>
      </c>
      <c r="AJ147" s="60">
        <v>0</v>
      </c>
      <c r="AK147" s="60">
        <v>8.8999996185302734</v>
      </c>
      <c r="AL147" s="60">
        <v>31.739999771118161</v>
      </c>
      <c r="AM147" s="60">
        <v>297.31000208854675</v>
      </c>
      <c r="AN147" s="60">
        <v>0</v>
      </c>
      <c r="AO147" s="60">
        <v>115.38244400000001</v>
      </c>
      <c r="AP147" s="60">
        <v>223.04598359990609</v>
      </c>
      <c r="AQ147" s="60">
        <v>78.633908000000005</v>
      </c>
      <c r="AR147" s="60">
        <v>79</v>
      </c>
      <c r="AS147" s="60">
        <v>25.60000038146973</v>
      </c>
      <c r="AT147" s="54"/>
      <c r="AU147" s="61">
        <v>2029</v>
      </c>
      <c r="AV147" s="62">
        <v>491.32635408854674</v>
      </c>
      <c r="AW147" s="63">
        <v>194.01635200000001</v>
      </c>
      <c r="AX147" s="63">
        <v>297.31000208854675</v>
      </c>
      <c r="AY147" s="62">
        <v>368.28598337102426</v>
      </c>
      <c r="AZ147" s="63">
        <v>310.94598321843637</v>
      </c>
      <c r="BA147" s="63">
        <v>57.340000152587891</v>
      </c>
      <c r="BB147" s="62">
        <v>5010.7999954223633</v>
      </c>
      <c r="BC147" s="63">
        <v>0</v>
      </c>
      <c r="BD147" s="63">
        <v>711</v>
      </c>
      <c r="BE147" s="63">
        <v>1200</v>
      </c>
      <c r="BF147" s="63">
        <v>399.79999542236328</v>
      </c>
      <c r="BG147" s="63">
        <v>100</v>
      </c>
      <c r="BH147" s="63">
        <v>1500</v>
      </c>
      <c r="BI147" s="63">
        <v>0</v>
      </c>
      <c r="BJ147" s="63">
        <v>0</v>
      </c>
      <c r="BK147" s="63">
        <v>1100</v>
      </c>
      <c r="BL147" s="62">
        <v>5870.4123328819342</v>
      </c>
      <c r="BN147" s="61">
        <v>2029</v>
      </c>
      <c r="BO147" s="62"/>
      <c r="BP147" s="1"/>
      <c r="BQ147" s="1"/>
      <c r="BR147" s="62"/>
      <c r="BS147" s="1"/>
      <c r="BT147" s="1"/>
      <c r="BU147" s="62"/>
      <c r="BV147" s="1"/>
      <c r="BW147" s="1"/>
      <c r="BX147" s="1"/>
      <c r="BY147" s="1"/>
      <c r="BZ147" s="1"/>
      <c r="CA147" s="1"/>
      <c r="CB147" s="1"/>
      <c r="CC147" s="1"/>
      <c r="CD147" s="1"/>
      <c r="CE147" s="62"/>
      <c r="CG147" s="115" t="s">
        <v>105</v>
      </c>
    </row>
    <row r="148" spans="1:85" hidden="1" outlineLevel="1">
      <c r="A148" s="52">
        <v>2030</v>
      </c>
      <c r="B148" s="53">
        <v>0</v>
      </c>
      <c r="C148" s="53">
        <v>0</v>
      </c>
      <c r="D148" s="53">
        <v>0</v>
      </c>
      <c r="E148" s="53">
        <v>0</v>
      </c>
      <c r="F148" s="53">
        <v>0</v>
      </c>
      <c r="G148" s="53">
        <v>711</v>
      </c>
      <c r="H148" s="53">
        <v>800</v>
      </c>
      <c r="I148" s="53">
        <v>100</v>
      </c>
      <c r="J148" s="53">
        <v>400</v>
      </c>
      <c r="K148" s="53">
        <v>0</v>
      </c>
      <c r="L148" s="53">
        <v>0</v>
      </c>
      <c r="M148" s="53">
        <v>0</v>
      </c>
      <c r="N148" s="53">
        <v>0</v>
      </c>
      <c r="O148" s="53">
        <v>0</v>
      </c>
      <c r="P148" s="53">
        <v>999.59999847412109</v>
      </c>
      <c r="Q148" s="53">
        <v>0</v>
      </c>
      <c r="R148" s="53">
        <v>0</v>
      </c>
      <c r="S148" s="53">
        <v>0</v>
      </c>
      <c r="T148" s="53">
        <v>0</v>
      </c>
      <c r="U148" s="53">
        <v>100</v>
      </c>
      <c r="V148" s="53">
        <v>0</v>
      </c>
      <c r="W148" s="53">
        <v>0</v>
      </c>
      <c r="X148" s="53">
        <v>1000</v>
      </c>
      <c r="Y148" s="53">
        <v>0</v>
      </c>
      <c r="Z148" s="53">
        <v>200</v>
      </c>
      <c r="AA148" s="53">
        <v>0</v>
      </c>
      <c r="AB148" s="53">
        <v>0</v>
      </c>
      <c r="AC148" s="53">
        <v>1500</v>
      </c>
      <c r="AD148" s="53">
        <v>0</v>
      </c>
      <c r="AE148" s="53">
        <v>0</v>
      </c>
      <c r="AF148" s="53">
        <v>0</v>
      </c>
      <c r="AG148" s="53">
        <v>0</v>
      </c>
      <c r="AH148" s="53">
        <v>0</v>
      </c>
      <c r="AI148" s="53">
        <v>0</v>
      </c>
      <c r="AJ148" s="53">
        <v>0</v>
      </c>
      <c r="AK148" s="53">
        <v>8.8999996185302734</v>
      </c>
      <c r="AL148" s="53">
        <v>36.619998931884773</v>
      </c>
      <c r="AM148" s="53">
        <v>310.84000015258789</v>
      </c>
      <c r="AN148" s="53">
        <v>0</v>
      </c>
      <c r="AO148" s="53">
        <v>131.83969400000001</v>
      </c>
      <c r="AP148" s="53">
        <v>284.36450864593922</v>
      </c>
      <c r="AQ148" s="53">
        <v>94.091622999999998</v>
      </c>
      <c r="AR148" s="53">
        <v>79</v>
      </c>
      <c r="AS148" s="53">
        <v>25.60000038146973</v>
      </c>
      <c r="AT148" s="54"/>
      <c r="AU148" s="55">
        <v>2030</v>
      </c>
      <c r="AV148" s="56">
        <v>536.77131715258793</v>
      </c>
      <c r="AW148" s="57">
        <v>225.93131700000001</v>
      </c>
      <c r="AX148" s="57">
        <v>310.84000015258789</v>
      </c>
      <c r="AY148" s="56">
        <v>434.48450757782399</v>
      </c>
      <c r="AZ148" s="57">
        <v>372.2645082644695</v>
      </c>
      <c r="BA148" s="57">
        <v>62.219999313354506</v>
      </c>
      <c r="BB148" s="56">
        <v>5810.5999984741211</v>
      </c>
      <c r="BC148" s="57">
        <v>0</v>
      </c>
      <c r="BD148" s="57">
        <v>711</v>
      </c>
      <c r="BE148" s="57">
        <v>1300</v>
      </c>
      <c r="BF148" s="57">
        <v>999.59999847412109</v>
      </c>
      <c r="BG148" s="57">
        <v>100</v>
      </c>
      <c r="BH148" s="57">
        <v>1500</v>
      </c>
      <c r="BI148" s="57">
        <v>0</v>
      </c>
      <c r="BJ148" s="57">
        <v>0</v>
      </c>
      <c r="BK148" s="57">
        <v>1200</v>
      </c>
      <c r="BL148" s="56">
        <v>6781.8558232045325</v>
      </c>
      <c r="BN148" s="55">
        <v>2030</v>
      </c>
      <c r="BO148" s="56">
        <v>354.96798448133393</v>
      </c>
      <c r="BP148" s="58">
        <v>175.38798420000001</v>
      </c>
      <c r="BQ148" s="58">
        <v>179.58000028133392</v>
      </c>
      <c r="BR148" s="56">
        <v>252.27811050668709</v>
      </c>
      <c r="BS148" s="58">
        <v>229.93811130777351</v>
      </c>
      <c r="BT148" s="58">
        <v>22.339999198913588</v>
      </c>
      <c r="BU148" s="56">
        <v>4323.5999984741211</v>
      </c>
      <c r="BV148" s="58">
        <v>0</v>
      </c>
      <c r="BW148" s="58">
        <v>474</v>
      </c>
      <c r="BX148" s="58">
        <v>600</v>
      </c>
      <c r="BY148" s="58">
        <v>999.59999847412109</v>
      </c>
      <c r="BZ148" s="58">
        <v>100</v>
      </c>
      <c r="CA148" s="58">
        <v>1050</v>
      </c>
      <c r="CB148" s="58">
        <v>0</v>
      </c>
      <c r="CC148" s="58">
        <v>0</v>
      </c>
      <c r="CD148" s="58">
        <v>1100</v>
      </c>
      <c r="CE148" s="56">
        <v>4930.8460934621417</v>
      </c>
      <c r="CG148" s="115" t="s">
        <v>105</v>
      </c>
    </row>
    <row r="149" spans="1:85" hidden="1" outlineLevel="1">
      <c r="A149" s="59">
        <v>2031</v>
      </c>
      <c r="B149" s="60">
        <v>0</v>
      </c>
      <c r="C149" s="60">
        <v>0</v>
      </c>
      <c r="D149" s="60">
        <v>0</v>
      </c>
      <c r="E149" s="60">
        <v>0</v>
      </c>
      <c r="F149" s="60">
        <v>0</v>
      </c>
      <c r="G149" s="60">
        <v>711</v>
      </c>
      <c r="H149" s="60">
        <v>800</v>
      </c>
      <c r="I149" s="60">
        <v>100</v>
      </c>
      <c r="J149" s="60">
        <v>400</v>
      </c>
      <c r="K149" s="60">
        <v>0</v>
      </c>
      <c r="L149" s="60">
        <v>0</v>
      </c>
      <c r="M149" s="60">
        <v>100</v>
      </c>
      <c r="N149" s="60">
        <v>0</v>
      </c>
      <c r="O149" s="60">
        <v>0</v>
      </c>
      <c r="P149" s="60">
        <v>999.09998321533203</v>
      </c>
      <c r="Q149" s="60">
        <v>0</v>
      </c>
      <c r="R149" s="60">
        <v>0</v>
      </c>
      <c r="S149" s="60">
        <v>0</v>
      </c>
      <c r="T149" s="60">
        <v>0</v>
      </c>
      <c r="U149" s="60">
        <v>100</v>
      </c>
      <c r="V149" s="60">
        <v>0</v>
      </c>
      <c r="W149" s="60">
        <v>0</v>
      </c>
      <c r="X149" s="60">
        <v>1000</v>
      </c>
      <c r="Y149" s="60">
        <v>0</v>
      </c>
      <c r="Z149" s="60">
        <v>200</v>
      </c>
      <c r="AA149" s="60">
        <v>0</v>
      </c>
      <c r="AB149" s="60">
        <v>0</v>
      </c>
      <c r="AC149" s="60">
        <v>1500</v>
      </c>
      <c r="AD149" s="60">
        <v>0</v>
      </c>
      <c r="AE149" s="60">
        <v>0</v>
      </c>
      <c r="AF149" s="60">
        <v>0</v>
      </c>
      <c r="AG149" s="60">
        <v>0</v>
      </c>
      <c r="AH149" s="60">
        <v>0</v>
      </c>
      <c r="AI149" s="60">
        <v>0</v>
      </c>
      <c r="AJ149" s="60">
        <v>0</v>
      </c>
      <c r="AK149" s="60">
        <v>9.7200002670288086</v>
      </c>
      <c r="AL149" s="60">
        <v>39.990001678466797</v>
      </c>
      <c r="AM149" s="60">
        <v>324.03000116348267</v>
      </c>
      <c r="AN149" s="60">
        <v>0</v>
      </c>
      <c r="AO149" s="60">
        <v>148.12393700000001</v>
      </c>
      <c r="AP149" s="60">
        <v>351.50843736546011</v>
      </c>
      <c r="AQ149" s="60">
        <v>110.32028299999999</v>
      </c>
      <c r="AR149" s="60">
        <v>79</v>
      </c>
      <c r="AS149" s="60">
        <v>25.60000038146973</v>
      </c>
      <c r="AT149" s="54"/>
      <c r="AU149" s="61">
        <v>2031</v>
      </c>
      <c r="AV149" s="62">
        <v>582.47422116348264</v>
      </c>
      <c r="AW149" s="63">
        <v>258.44421999999997</v>
      </c>
      <c r="AX149" s="63">
        <v>324.03000116348267</v>
      </c>
      <c r="AY149" s="62">
        <v>505.81843969242544</v>
      </c>
      <c r="AZ149" s="63">
        <v>440.22843763248892</v>
      </c>
      <c r="BA149" s="63">
        <v>65.590002059936523</v>
      </c>
      <c r="BB149" s="62">
        <v>5910.099983215332</v>
      </c>
      <c r="BC149" s="63">
        <v>0</v>
      </c>
      <c r="BD149" s="63">
        <v>711</v>
      </c>
      <c r="BE149" s="63">
        <v>1400</v>
      </c>
      <c r="BF149" s="63">
        <v>999.09998321533203</v>
      </c>
      <c r="BG149" s="63">
        <v>100</v>
      </c>
      <c r="BH149" s="63">
        <v>1500</v>
      </c>
      <c r="BI149" s="63">
        <v>0</v>
      </c>
      <c r="BJ149" s="63">
        <v>0</v>
      </c>
      <c r="BK149" s="63">
        <v>1200</v>
      </c>
      <c r="BL149" s="62">
        <v>6998.3926440712403</v>
      </c>
      <c r="BN149" s="61">
        <v>2031</v>
      </c>
      <c r="BO149" s="62"/>
      <c r="BP149" s="1"/>
      <c r="BQ149" s="1"/>
      <c r="BR149" s="62"/>
      <c r="BS149" s="1"/>
      <c r="BT149" s="1"/>
      <c r="BU149" s="62"/>
      <c r="BV149" s="1"/>
      <c r="BW149" s="1"/>
      <c r="BX149" s="1"/>
      <c r="BY149" s="1"/>
      <c r="BZ149" s="1"/>
      <c r="CA149" s="1"/>
      <c r="CB149" s="1"/>
      <c r="CC149" s="1"/>
      <c r="CD149" s="1"/>
      <c r="CE149" s="62"/>
      <c r="CG149" s="115" t="s">
        <v>105</v>
      </c>
    </row>
    <row r="150" spans="1:85" hidden="1" outlineLevel="1">
      <c r="A150" s="52">
        <v>2032</v>
      </c>
      <c r="B150" s="53">
        <v>0</v>
      </c>
      <c r="C150" s="53">
        <v>0</v>
      </c>
      <c r="D150" s="53">
        <v>0</v>
      </c>
      <c r="E150" s="53">
        <v>0</v>
      </c>
      <c r="F150" s="53">
        <v>0</v>
      </c>
      <c r="G150" s="53">
        <v>711</v>
      </c>
      <c r="H150" s="53">
        <v>800</v>
      </c>
      <c r="I150" s="53">
        <v>100</v>
      </c>
      <c r="J150" s="53">
        <v>400</v>
      </c>
      <c r="K150" s="53">
        <v>0</v>
      </c>
      <c r="L150" s="53">
        <v>0</v>
      </c>
      <c r="M150" s="53">
        <v>100</v>
      </c>
      <c r="N150" s="53">
        <v>0</v>
      </c>
      <c r="O150" s="53">
        <v>0</v>
      </c>
      <c r="P150" s="53">
        <v>998.60001373291016</v>
      </c>
      <c r="Q150" s="53">
        <v>0</v>
      </c>
      <c r="R150" s="53">
        <v>0</v>
      </c>
      <c r="S150" s="53">
        <v>0</v>
      </c>
      <c r="T150" s="53">
        <v>0</v>
      </c>
      <c r="U150" s="53">
        <v>100</v>
      </c>
      <c r="V150" s="53">
        <v>0</v>
      </c>
      <c r="W150" s="53">
        <v>0</v>
      </c>
      <c r="X150" s="53">
        <v>1100</v>
      </c>
      <c r="Y150" s="53">
        <v>100</v>
      </c>
      <c r="Z150" s="53">
        <v>200</v>
      </c>
      <c r="AA150" s="53">
        <v>0</v>
      </c>
      <c r="AB150" s="53">
        <v>0</v>
      </c>
      <c r="AC150" s="53">
        <v>1500</v>
      </c>
      <c r="AD150" s="53">
        <v>0</v>
      </c>
      <c r="AE150" s="53">
        <v>0</v>
      </c>
      <c r="AF150" s="53">
        <v>0</v>
      </c>
      <c r="AG150" s="53">
        <v>0</v>
      </c>
      <c r="AH150" s="53">
        <v>0</v>
      </c>
      <c r="AI150" s="53">
        <v>0</v>
      </c>
      <c r="AJ150" s="53">
        <v>0</v>
      </c>
      <c r="AK150" s="53">
        <v>10.590000152587891</v>
      </c>
      <c r="AL150" s="53">
        <v>43.580001831054688</v>
      </c>
      <c r="AM150" s="53">
        <v>336.29999923706055</v>
      </c>
      <c r="AN150" s="53">
        <v>0</v>
      </c>
      <c r="AO150" s="53">
        <v>200.929247</v>
      </c>
      <c r="AP150" s="53">
        <v>418.652366084981</v>
      </c>
      <c r="AQ150" s="53">
        <v>126.43372100000001</v>
      </c>
      <c r="AR150" s="53">
        <v>79</v>
      </c>
      <c r="AS150" s="53">
        <v>25.60000038146973</v>
      </c>
      <c r="AT150" s="54"/>
      <c r="AU150" s="55">
        <v>2032</v>
      </c>
      <c r="AV150" s="56">
        <v>663.66296723706057</v>
      </c>
      <c r="AW150" s="57">
        <v>327.36296800000002</v>
      </c>
      <c r="AX150" s="57">
        <v>336.29999923706055</v>
      </c>
      <c r="AY150" s="56">
        <v>577.42236845009324</v>
      </c>
      <c r="AZ150" s="57">
        <v>508.24236623756889</v>
      </c>
      <c r="BA150" s="57">
        <v>69.180002212524414</v>
      </c>
      <c r="BB150" s="56">
        <v>6109.6000137329102</v>
      </c>
      <c r="BC150" s="57">
        <v>0</v>
      </c>
      <c r="BD150" s="57">
        <v>711</v>
      </c>
      <c r="BE150" s="57">
        <v>1400</v>
      </c>
      <c r="BF150" s="57">
        <v>998.60001373291016</v>
      </c>
      <c r="BG150" s="57">
        <v>100</v>
      </c>
      <c r="BH150" s="57">
        <v>1500</v>
      </c>
      <c r="BI150" s="57">
        <v>0</v>
      </c>
      <c r="BJ150" s="57">
        <v>0</v>
      </c>
      <c r="BK150" s="57">
        <v>1400</v>
      </c>
      <c r="BL150" s="56">
        <v>7350.6853494200641</v>
      </c>
      <c r="BN150" s="55">
        <v>2032</v>
      </c>
      <c r="BO150" s="56"/>
      <c r="BP150" s="58"/>
      <c r="BQ150" s="58"/>
      <c r="BR150" s="56"/>
      <c r="BS150" s="58"/>
      <c r="BT150" s="58"/>
      <c r="BU150" s="56"/>
      <c r="BV150" s="58"/>
      <c r="BW150" s="58"/>
      <c r="BX150" s="58"/>
      <c r="BY150" s="58"/>
      <c r="BZ150" s="58"/>
      <c r="CA150" s="58"/>
      <c r="CB150" s="58"/>
      <c r="CC150" s="58"/>
      <c r="CD150" s="58"/>
      <c r="CE150" s="56"/>
      <c r="CG150" s="115" t="s">
        <v>105</v>
      </c>
    </row>
    <row r="151" spans="1:85" hidden="1" outlineLevel="1">
      <c r="A151" s="59">
        <v>2033</v>
      </c>
      <c r="B151" s="60">
        <v>0</v>
      </c>
      <c r="C151" s="60">
        <v>0</v>
      </c>
      <c r="D151" s="60">
        <v>0</v>
      </c>
      <c r="E151" s="60">
        <v>0</v>
      </c>
      <c r="F151" s="60">
        <v>0</v>
      </c>
      <c r="G151" s="60">
        <v>711</v>
      </c>
      <c r="H151" s="60">
        <v>800</v>
      </c>
      <c r="I151" s="60">
        <v>100</v>
      </c>
      <c r="J151" s="60">
        <v>400</v>
      </c>
      <c r="K151" s="60">
        <v>0</v>
      </c>
      <c r="L151" s="60">
        <v>0</v>
      </c>
      <c r="M151" s="60">
        <v>200</v>
      </c>
      <c r="N151" s="60">
        <v>0</v>
      </c>
      <c r="O151" s="60">
        <v>0</v>
      </c>
      <c r="P151" s="60">
        <v>1098.0999908447266</v>
      </c>
      <c r="Q151" s="60">
        <v>0</v>
      </c>
      <c r="R151" s="60">
        <v>0</v>
      </c>
      <c r="S151" s="60">
        <v>0</v>
      </c>
      <c r="T151" s="60">
        <v>0</v>
      </c>
      <c r="U151" s="60">
        <v>100</v>
      </c>
      <c r="V151" s="60">
        <v>0</v>
      </c>
      <c r="W151" s="60">
        <v>0</v>
      </c>
      <c r="X151" s="60">
        <v>1100</v>
      </c>
      <c r="Y151" s="60">
        <v>200</v>
      </c>
      <c r="Z151" s="60">
        <v>200</v>
      </c>
      <c r="AA151" s="60">
        <v>0</v>
      </c>
      <c r="AB151" s="60">
        <v>0</v>
      </c>
      <c r="AC151" s="60">
        <v>1500</v>
      </c>
      <c r="AD151" s="60">
        <v>0</v>
      </c>
      <c r="AE151" s="60">
        <v>0</v>
      </c>
      <c r="AF151" s="60">
        <v>0</v>
      </c>
      <c r="AG151" s="60">
        <v>0</v>
      </c>
      <c r="AH151" s="60">
        <v>0</v>
      </c>
      <c r="AI151" s="60">
        <v>0</v>
      </c>
      <c r="AJ151" s="60">
        <v>0</v>
      </c>
      <c r="AK151" s="60">
        <v>11.47000026702881</v>
      </c>
      <c r="AL151" s="60">
        <v>47.200000762939453</v>
      </c>
      <c r="AM151" s="60">
        <v>346.43999838829041</v>
      </c>
      <c r="AN151" s="60">
        <v>0</v>
      </c>
      <c r="AO151" s="60">
        <v>219.51485700000001</v>
      </c>
      <c r="AP151" s="60">
        <v>489.51080342847717</v>
      </c>
      <c r="AQ151" s="60">
        <v>143.164975</v>
      </c>
      <c r="AR151" s="60">
        <v>79</v>
      </c>
      <c r="AS151" s="60">
        <v>25.60000038146973</v>
      </c>
      <c r="AT151" s="54"/>
      <c r="AU151" s="61">
        <v>2033</v>
      </c>
      <c r="AV151" s="62">
        <v>709.11983038829044</v>
      </c>
      <c r="AW151" s="63">
        <v>362.67983200000003</v>
      </c>
      <c r="AX151" s="63">
        <v>346.43999838829041</v>
      </c>
      <c r="AY151" s="62">
        <v>652.78080483991516</v>
      </c>
      <c r="AZ151" s="63">
        <v>579.98080369550598</v>
      </c>
      <c r="BA151" s="63">
        <v>72.80000114440918</v>
      </c>
      <c r="BB151" s="62">
        <v>6409.0999908447266</v>
      </c>
      <c r="BC151" s="63">
        <v>0</v>
      </c>
      <c r="BD151" s="63">
        <v>711</v>
      </c>
      <c r="BE151" s="63">
        <v>1500</v>
      </c>
      <c r="BF151" s="63">
        <v>1098.0999908447266</v>
      </c>
      <c r="BG151" s="63">
        <v>100</v>
      </c>
      <c r="BH151" s="63">
        <v>1500</v>
      </c>
      <c r="BI151" s="63">
        <v>0</v>
      </c>
      <c r="BJ151" s="63">
        <v>0</v>
      </c>
      <c r="BK151" s="63">
        <v>1500</v>
      </c>
      <c r="BL151" s="62">
        <v>7771.0006260729324</v>
      </c>
      <c r="BN151" s="61">
        <v>2033</v>
      </c>
      <c r="BO151" s="62"/>
      <c r="BP151" s="1"/>
      <c r="BQ151" s="1"/>
      <c r="BR151" s="62"/>
      <c r="BS151" s="1"/>
      <c r="BT151" s="1"/>
      <c r="BU151" s="62"/>
      <c r="BV151" s="1"/>
      <c r="BW151" s="1"/>
      <c r="BX151" s="1"/>
      <c r="BY151" s="1"/>
      <c r="BZ151" s="1"/>
      <c r="CA151" s="1"/>
      <c r="CB151" s="1"/>
      <c r="CC151" s="1"/>
      <c r="CD151" s="1"/>
      <c r="CE151" s="62"/>
      <c r="CG151" s="115" t="s">
        <v>105</v>
      </c>
    </row>
    <row r="152" spans="1:85" hidden="1" outlineLevel="1">
      <c r="A152" s="52">
        <v>2034</v>
      </c>
      <c r="B152" s="53">
        <v>0</v>
      </c>
      <c r="C152" s="53">
        <v>0</v>
      </c>
      <c r="D152" s="53">
        <v>0</v>
      </c>
      <c r="E152" s="53">
        <v>0</v>
      </c>
      <c r="F152" s="53">
        <v>0</v>
      </c>
      <c r="G152" s="53">
        <v>711</v>
      </c>
      <c r="H152" s="53">
        <v>800</v>
      </c>
      <c r="I152" s="53">
        <v>100</v>
      </c>
      <c r="J152" s="53">
        <v>400</v>
      </c>
      <c r="K152" s="53">
        <v>0</v>
      </c>
      <c r="L152" s="53">
        <v>0</v>
      </c>
      <c r="M152" s="53">
        <v>200</v>
      </c>
      <c r="N152" s="53">
        <v>0</v>
      </c>
      <c r="O152" s="53">
        <v>0</v>
      </c>
      <c r="P152" s="53">
        <v>1297.5500106811523</v>
      </c>
      <c r="Q152" s="53">
        <v>0</v>
      </c>
      <c r="R152" s="53">
        <v>0</v>
      </c>
      <c r="S152" s="53">
        <v>0</v>
      </c>
      <c r="T152" s="53">
        <v>0</v>
      </c>
      <c r="U152" s="53">
        <v>100</v>
      </c>
      <c r="V152" s="53">
        <v>0</v>
      </c>
      <c r="W152" s="53">
        <v>0</v>
      </c>
      <c r="X152" s="53">
        <v>1100</v>
      </c>
      <c r="Y152" s="53">
        <v>200</v>
      </c>
      <c r="Z152" s="53">
        <v>200</v>
      </c>
      <c r="AA152" s="53">
        <v>0</v>
      </c>
      <c r="AB152" s="53">
        <v>0</v>
      </c>
      <c r="AC152" s="53">
        <v>1500</v>
      </c>
      <c r="AD152" s="53">
        <v>0</v>
      </c>
      <c r="AE152" s="53">
        <v>500</v>
      </c>
      <c r="AF152" s="53">
        <v>0</v>
      </c>
      <c r="AG152" s="53">
        <v>0</v>
      </c>
      <c r="AH152" s="53">
        <v>0</v>
      </c>
      <c r="AI152" s="53">
        <v>0</v>
      </c>
      <c r="AJ152" s="53">
        <v>0</v>
      </c>
      <c r="AK152" s="53">
        <v>12.35000038146973</v>
      </c>
      <c r="AL152" s="53">
        <v>50.830001831054688</v>
      </c>
      <c r="AM152" s="53">
        <v>349.90999519824982</v>
      </c>
      <c r="AN152" s="53">
        <v>0</v>
      </c>
      <c r="AO152" s="53">
        <v>238.569873</v>
      </c>
      <c r="AP152" s="53">
        <v>560.36924077197341</v>
      </c>
      <c r="AQ152" s="53">
        <v>149.33156099999999</v>
      </c>
      <c r="AR152" s="53">
        <v>79</v>
      </c>
      <c r="AS152" s="53">
        <v>25.60000038146973</v>
      </c>
      <c r="AT152" s="54"/>
      <c r="AU152" s="55">
        <v>2034</v>
      </c>
      <c r="AV152" s="56">
        <v>737.81142919824981</v>
      </c>
      <c r="AW152" s="57">
        <v>387.90143399999999</v>
      </c>
      <c r="AX152" s="57">
        <v>349.90999519824982</v>
      </c>
      <c r="AY152" s="56">
        <v>728.14924336596755</v>
      </c>
      <c r="AZ152" s="57">
        <v>651.71924115344314</v>
      </c>
      <c r="BA152" s="57">
        <v>76.430002212524414</v>
      </c>
      <c r="BB152" s="56">
        <v>7108.5500106811523</v>
      </c>
      <c r="BC152" s="57">
        <v>0</v>
      </c>
      <c r="BD152" s="57">
        <v>711</v>
      </c>
      <c r="BE152" s="57">
        <v>1500</v>
      </c>
      <c r="BF152" s="57">
        <v>1297.5500106811523</v>
      </c>
      <c r="BG152" s="57">
        <v>100</v>
      </c>
      <c r="BH152" s="57">
        <v>2000</v>
      </c>
      <c r="BI152" s="57">
        <v>0</v>
      </c>
      <c r="BJ152" s="57">
        <v>0</v>
      </c>
      <c r="BK152" s="57">
        <v>1500</v>
      </c>
      <c r="BL152" s="56">
        <v>8574.5106832453694</v>
      </c>
      <c r="BN152" s="55">
        <v>2034</v>
      </c>
      <c r="BO152" s="56"/>
      <c r="BP152" s="58"/>
      <c r="BQ152" s="58"/>
      <c r="BR152" s="56"/>
      <c r="BS152" s="58"/>
      <c r="BT152" s="58"/>
      <c r="BU152" s="56"/>
      <c r="BV152" s="58"/>
      <c r="BW152" s="58"/>
      <c r="BX152" s="58"/>
      <c r="BY152" s="58"/>
      <c r="BZ152" s="58"/>
      <c r="CA152" s="58"/>
      <c r="CB152" s="58"/>
      <c r="CC152" s="58"/>
      <c r="CD152" s="58"/>
      <c r="CE152" s="56"/>
      <c r="CG152" s="115" t="s">
        <v>105</v>
      </c>
    </row>
    <row r="153" spans="1:85" hidden="1" outlineLevel="1">
      <c r="A153" s="59">
        <v>2035</v>
      </c>
      <c r="B153" s="60">
        <v>0</v>
      </c>
      <c r="C153" s="60">
        <v>0</v>
      </c>
      <c r="D153" s="60">
        <v>0</v>
      </c>
      <c r="E153" s="60">
        <v>0</v>
      </c>
      <c r="F153" s="60">
        <v>18.29999923706055</v>
      </c>
      <c r="G153" s="60">
        <v>711</v>
      </c>
      <c r="H153" s="60">
        <v>800</v>
      </c>
      <c r="I153" s="60">
        <v>100</v>
      </c>
      <c r="J153" s="60">
        <v>400</v>
      </c>
      <c r="K153" s="60">
        <v>0</v>
      </c>
      <c r="L153" s="60">
        <v>0</v>
      </c>
      <c r="M153" s="60">
        <v>400</v>
      </c>
      <c r="N153" s="60">
        <v>0</v>
      </c>
      <c r="O153" s="60">
        <v>0</v>
      </c>
      <c r="P153" s="60">
        <v>1496.8999938964844</v>
      </c>
      <c r="Q153" s="60">
        <v>0</v>
      </c>
      <c r="R153" s="60">
        <v>0</v>
      </c>
      <c r="S153" s="60">
        <v>0</v>
      </c>
      <c r="T153" s="60">
        <v>0</v>
      </c>
      <c r="U153" s="60">
        <v>100</v>
      </c>
      <c r="V153" s="60">
        <v>0</v>
      </c>
      <c r="W153" s="60">
        <v>0</v>
      </c>
      <c r="X153" s="60">
        <v>1100</v>
      </c>
      <c r="Y153" s="60">
        <v>200</v>
      </c>
      <c r="Z153" s="60">
        <v>200</v>
      </c>
      <c r="AA153" s="60">
        <v>0</v>
      </c>
      <c r="AB153" s="60">
        <v>0</v>
      </c>
      <c r="AC153" s="60">
        <v>1500</v>
      </c>
      <c r="AD153" s="60">
        <v>0</v>
      </c>
      <c r="AE153" s="60">
        <v>499.89999389648438</v>
      </c>
      <c r="AF153" s="60">
        <v>0</v>
      </c>
      <c r="AG153" s="60">
        <v>0</v>
      </c>
      <c r="AH153" s="60">
        <v>0</v>
      </c>
      <c r="AI153" s="60">
        <v>0</v>
      </c>
      <c r="AJ153" s="60">
        <v>0</v>
      </c>
      <c r="AK153" s="60">
        <v>13.239999771118161</v>
      </c>
      <c r="AL153" s="60">
        <v>54.470001220703118</v>
      </c>
      <c r="AM153" s="60">
        <v>354.04999911785126</v>
      </c>
      <c r="AN153" s="60">
        <v>0</v>
      </c>
      <c r="AO153" s="60">
        <v>258.28604999999999</v>
      </c>
      <c r="AP153" s="60">
        <v>631.33850343142001</v>
      </c>
      <c r="AQ153" s="60">
        <v>156.19314700000001</v>
      </c>
      <c r="AR153" s="60">
        <v>79</v>
      </c>
      <c r="AS153" s="60">
        <v>25.60000038146973</v>
      </c>
      <c r="AT153" s="54"/>
      <c r="AU153" s="61">
        <v>2035</v>
      </c>
      <c r="AV153" s="62">
        <v>768.52919611785126</v>
      </c>
      <c r="AW153" s="63">
        <v>414.479197</v>
      </c>
      <c r="AX153" s="63">
        <v>354.04999911785126</v>
      </c>
      <c r="AY153" s="62">
        <v>803.64850480471102</v>
      </c>
      <c r="AZ153" s="63">
        <v>723.57850320253817</v>
      </c>
      <c r="BA153" s="63">
        <v>80.070001602172852</v>
      </c>
      <c r="BB153" s="62">
        <v>7526.0999870300293</v>
      </c>
      <c r="BC153" s="63">
        <v>0</v>
      </c>
      <c r="BD153" s="63">
        <v>729.29999923706055</v>
      </c>
      <c r="BE153" s="63">
        <v>1700</v>
      </c>
      <c r="BF153" s="63">
        <v>1496.8999938964844</v>
      </c>
      <c r="BG153" s="63">
        <v>100</v>
      </c>
      <c r="BH153" s="63">
        <v>1999.8999938964844</v>
      </c>
      <c r="BI153" s="63">
        <v>0</v>
      </c>
      <c r="BJ153" s="63">
        <v>0</v>
      </c>
      <c r="BK153" s="63">
        <v>1500</v>
      </c>
      <c r="BL153" s="62">
        <v>9098.2776879525918</v>
      </c>
      <c r="BN153" s="61">
        <v>2035</v>
      </c>
      <c r="BO153" s="62"/>
      <c r="BP153" s="1"/>
      <c r="BQ153" s="1"/>
      <c r="BR153" s="62"/>
      <c r="BS153" s="1"/>
      <c r="BT153" s="1"/>
      <c r="BU153" s="62"/>
      <c r="BV153" s="1"/>
      <c r="BW153" s="1"/>
      <c r="BX153" s="1"/>
      <c r="BY153" s="1"/>
      <c r="BZ153" s="1"/>
      <c r="CA153" s="1"/>
      <c r="CB153" s="1"/>
      <c r="CC153" s="1"/>
      <c r="CD153" s="1"/>
      <c r="CE153" s="62"/>
      <c r="CG153" s="115" t="s">
        <v>105</v>
      </c>
    </row>
    <row r="154" spans="1:85" hidden="1" outlineLevel="1">
      <c r="A154" s="52">
        <v>2036</v>
      </c>
      <c r="B154" s="53">
        <v>0</v>
      </c>
      <c r="C154" s="53">
        <v>0</v>
      </c>
      <c r="D154" s="53">
        <v>0</v>
      </c>
      <c r="E154" s="53">
        <v>0</v>
      </c>
      <c r="F154" s="53">
        <v>36.599998474121101</v>
      </c>
      <c r="G154" s="53">
        <v>711</v>
      </c>
      <c r="H154" s="53">
        <v>900</v>
      </c>
      <c r="I154" s="53">
        <v>200</v>
      </c>
      <c r="J154" s="53">
        <v>400</v>
      </c>
      <c r="K154" s="53">
        <v>0</v>
      </c>
      <c r="L154" s="53">
        <v>0</v>
      </c>
      <c r="M154" s="53">
        <v>400</v>
      </c>
      <c r="N154" s="53">
        <v>0</v>
      </c>
      <c r="O154" s="53">
        <v>0</v>
      </c>
      <c r="P154" s="53">
        <v>1496.1499786376953</v>
      </c>
      <c r="Q154" s="53">
        <v>0</v>
      </c>
      <c r="R154" s="53">
        <v>0</v>
      </c>
      <c r="S154" s="53">
        <v>0</v>
      </c>
      <c r="T154" s="53">
        <v>0</v>
      </c>
      <c r="U154" s="53">
        <v>100</v>
      </c>
      <c r="V154" s="53">
        <v>0</v>
      </c>
      <c r="W154" s="53">
        <v>0</v>
      </c>
      <c r="X154" s="53">
        <v>1100</v>
      </c>
      <c r="Y154" s="53">
        <v>200</v>
      </c>
      <c r="Z154" s="53">
        <v>200</v>
      </c>
      <c r="AA154" s="53">
        <v>0</v>
      </c>
      <c r="AB154" s="53">
        <v>0</v>
      </c>
      <c r="AC154" s="53">
        <v>1500</v>
      </c>
      <c r="AD154" s="53">
        <v>0</v>
      </c>
      <c r="AE154" s="53">
        <v>499.80000305175781</v>
      </c>
      <c r="AF154" s="53">
        <v>0</v>
      </c>
      <c r="AG154" s="53">
        <v>0</v>
      </c>
      <c r="AH154" s="53">
        <v>0</v>
      </c>
      <c r="AI154" s="53">
        <v>0</v>
      </c>
      <c r="AJ154" s="53">
        <v>0</v>
      </c>
      <c r="AK154" s="53">
        <v>14.11999988555908</v>
      </c>
      <c r="AL154" s="53">
        <v>58.099998474121087</v>
      </c>
      <c r="AM154" s="53">
        <v>357.56000292301178</v>
      </c>
      <c r="AN154" s="53">
        <v>0</v>
      </c>
      <c r="AO154" s="53">
        <v>277.04538300000002</v>
      </c>
      <c r="AP154" s="53">
        <v>702.30776609086661</v>
      </c>
      <c r="AQ154" s="53">
        <v>162.833437</v>
      </c>
      <c r="AR154" s="53">
        <v>79</v>
      </c>
      <c r="AS154" s="53">
        <v>25.60000038146973</v>
      </c>
      <c r="AT154" s="54"/>
      <c r="AU154" s="55">
        <v>2036</v>
      </c>
      <c r="AV154" s="56">
        <v>797.4388229230118</v>
      </c>
      <c r="AW154" s="57">
        <v>439.87882000000002</v>
      </c>
      <c r="AX154" s="57">
        <v>357.56000292301178</v>
      </c>
      <c r="AY154" s="56">
        <v>879.12776483201651</v>
      </c>
      <c r="AZ154" s="57">
        <v>795.42776597642569</v>
      </c>
      <c r="BA154" s="57">
        <v>83.69999885559082</v>
      </c>
      <c r="BB154" s="56">
        <v>7743.5499801635742</v>
      </c>
      <c r="BC154" s="57">
        <v>0</v>
      </c>
      <c r="BD154" s="57">
        <v>747.59999847412109</v>
      </c>
      <c r="BE154" s="57">
        <v>1900</v>
      </c>
      <c r="BF154" s="57">
        <v>1496.1499786376953</v>
      </c>
      <c r="BG154" s="57">
        <v>100</v>
      </c>
      <c r="BH154" s="57">
        <v>1999.8000030517578</v>
      </c>
      <c r="BI154" s="57">
        <v>0</v>
      </c>
      <c r="BJ154" s="57">
        <v>0</v>
      </c>
      <c r="BK154" s="57">
        <v>1500</v>
      </c>
      <c r="BL154" s="56">
        <v>9420.1165679186015</v>
      </c>
      <c r="BN154" s="55">
        <v>2036</v>
      </c>
      <c r="BO154" s="56"/>
      <c r="BP154" s="58"/>
      <c r="BQ154" s="58"/>
      <c r="BR154" s="56"/>
      <c r="BS154" s="58"/>
      <c r="BT154" s="58"/>
      <c r="BU154" s="56"/>
      <c r="BV154" s="58"/>
      <c r="BW154" s="58"/>
      <c r="BX154" s="58"/>
      <c r="BY154" s="58"/>
      <c r="BZ154" s="58"/>
      <c r="CA154" s="58"/>
      <c r="CB154" s="58"/>
      <c r="CC154" s="58"/>
      <c r="CD154" s="58"/>
      <c r="CE154" s="56"/>
      <c r="CG154" s="115" t="s">
        <v>105</v>
      </c>
    </row>
    <row r="155" spans="1:85" hidden="1" outlineLevel="1">
      <c r="A155" s="59">
        <v>2037</v>
      </c>
      <c r="B155" s="60">
        <v>0</v>
      </c>
      <c r="C155" s="60">
        <v>0</v>
      </c>
      <c r="D155" s="60">
        <v>0</v>
      </c>
      <c r="E155" s="60">
        <v>0</v>
      </c>
      <c r="F155" s="60">
        <v>54.899997711181655</v>
      </c>
      <c r="G155" s="60">
        <v>711</v>
      </c>
      <c r="H155" s="60">
        <v>1000</v>
      </c>
      <c r="I155" s="60">
        <v>200</v>
      </c>
      <c r="J155" s="60">
        <v>600</v>
      </c>
      <c r="K155" s="60">
        <v>0</v>
      </c>
      <c r="L155" s="60">
        <v>0</v>
      </c>
      <c r="M155" s="60">
        <v>500</v>
      </c>
      <c r="N155" s="60">
        <v>0</v>
      </c>
      <c r="O155" s="60">
        <v>0</v>
      </c>
      <c r="P155" s="60">
        <v>1495.400016784668</v>
      </c>
      <c r="Q155" s="60">
        <v>0</v>
      </c>
      <c r="R155" s="60">
        <v>0</v>
      </c>
      <c r="S155" s="60">
        <v>0</v>
      </c>
      <c r="T155" s="60">
        <v>0</v>
      </c>
      <c r="U155" s="60">
        <v>100</v>
      </c>
      <c r="V155" s="60">
        <v>0</v>
      </c>
      <c r="W155" s="60">
        <v>0</v>
      </c>
      <c r="X155" s="60">
        <v>1100</v>
      </c>
      <c r="Y155" s="60">
        <v>200</v>
      </c>
      <c r="Z155" s="60">
        <v>200</v>
      </c>
      <c r="AA155" s="60">
        <v>0</v>
      </c>
      <c r="AB155" s="60">
        <v>0</v>
      </c>
      <c r="AC155" s="60">
        <v>1500</v>
      </c>
      <c r="AD155" s="60">
        <v>0</v>
      </c>
      <c r="AE155" s="60">
        <v>499.69999694824219</v>
      </c>
      <c r="AF155" s="60">
        <v>0</v>
      </c>
      <c r="AG155" s="60">
        <v>0</v>
      </c>
      <c r="AH155" s="60">
        <v>0</v>
      </c>
      <c r="AI155" s="60">
        <v>0</v>
      </c>
      <c r="AJ155" s="60">
        <v>0</v>
      </c>
      <c r="AK155" s="60">
        <v>15.010000228881839</v>
      </c>
      <c r="AL155" s="60">
        <v>61.759998321533203</v>
      </c>
      <c r="AM155" s="60">
        <v>359.93000185489655</v>
      </c>
      <c r="AN155" s="60">
        <v>0</v>
      </c>
      <c r="AO155" s="60">
        <v>294.53497199999998</v>
      </c>
      <c r="AP155" s="60">
        <v>773.53780368399657</v>
      </c>
      <c r="AQ155" s="60">
        <v>173.24580499999999</v>
      </c>
      <c r="AR155" s="60">
        <v>79</v>
      </c>
      <c r="AS155" s="60">
        <v>25.60000038146973</v>
      </c>
      <c r="AT155" s="54"/>
      <c r="AU155" s="61">
        <v>2037</v>
      </c>
      <c r="AV155" s="62">
        <v>827.71077885489649</v>
      </c>
      <c r="AW155" s="63">
        <v>467.78077699999994</v>
      </c>
      <c r="AX155" s="63">
        <v>359.93000185489655</v>
      </c>
      <c r="AY155" s="62">
        <v>954.90780261588134</v>
      </c>
      <c r="AZ155" s="63">
        <v>867.54780391287841</v>
      </c>
      <c r="BA155" s="63">
        <v>87.35999870300293</v>
      </c>
      <c r="BB155" s="62">
        <v>8161.0000114440918</v>
      </c>
      <c r="BC155" s="63">
        <v>0</v>
      </c>
      <c r="BD155" s="63">
        <v>765.89999771118164</v>
      </c>
      <c r="BE155" s="63">
        <v>2300</v>
      </c>
      <c r="BF155" s="63">
        <v>1495.400016784668</v>
      </c>
      <c r="BG155" s="63">
        <v>100</v>
      </c>
      <c r="BH155" s="63">
        <v>1999.6999969482422</v>
      </c>
      <c r="BI155" s="63">
        <v>0</v>
      </c>
      <c r="BJ155" s="63">
        <v>0</v>
      </c>
      <c r="BK155" s="63">
        <v>1500</v>
      </c>
      <c r="BL155" s="62">
        <v>9943.6185929148705</v>
      </c>
      <c r="BN155" s="61">
        <v>2037</v>
      </c>
      <c r="BO155" s="62"/>
      <c r="BP155" s="1"/>
      <c r="BQ155" s="1"/>
      <c r="BR155" s="62"/>
      <c r="BS155" s="1"/>
      <c r="BT155" s="1"/>
      <c r="BU155" s="62"/>
      <c r="BV155" s="1"/>
      <c r="BW155" s="1"/>
      <c r="BX155" s="1"/>
      <c r="BY155" s="1"/>
      <c r="BZ155" s="1"/>
      <c r="CA155" s="1"/>
      <c r="CB155" s="1"/>
      <c r="CC155" s="1"/>
      <c r="CD155" s="1"/>
      <c r="CE155" s="62"/>
      <c r="CG155" s="115" t="s">
        <v>105</v>
      </c>
    </row>
    <row r="156" spans="1:85" hidden="1" outlineLevel="1">
      <c r="A156" s="52">
        <v>2038</v>
      </c>
      <c r="B156" s="53">
        <v>0</v>
      </c>
      <c r="C156" s="53">
        <v>0</v>
      </c>
      <c r="D156" s="53">
        <v>0</v>
      </c>
      <c r="E156" s="53">
        <v>0</v>
      </c>
      <c r="F156" s="53">
        <v>73.199996948242202</v>
      </c>
      <c r="G156" s="53">
        <v>711</v>
      </c>
      <c r="H156" s="53">
        <v>1100</v>
      </c>
      <c r="I156" s="53">
        <v>200</v>
      </c>
      <c r="J156" s="53">
        <v>700</v>
      </c>
      <c r="K156" s="53">
        <v>0</v>
      </c>
      <c r="L156" s="53">
        <v>0</v>
      </c>
      <c r="M156" s="53">
        <v>900</v>
      </c>
      <c r="N156" s="53">
        <v>0</v>
      </c>
      <c r="O156" s="53">
        <v>0</v>
      </c>
      <c r="P156" s="53">
        <v>1494.6499938964844</v>
      </c>
      <c r="Q156" s="53">
        <v>0</v>
      </c>
      <c r="R156" s="53">
        <v>0</v>
      </c>
      <c r="S156" s="53">
        <v>0</v>
      </c>
      <c r="T156" s="53">
        <v>0</v>
      </c>
      <c r="U156" s="53">
        <v>100</v>
      </c>
      <c r="V156" s="53">
        <v>0</v>
      </c>
      <c r="W156" s="53">
        <v>0</v>
      </c>
      <c r="X156" s="53">
        <v>1100</v>
      </c>
      <c r="Y156" s="53">
        <v>200</v>
      </c>
      <c r="Z156" s="53">
        <v>200</v>
      </c>
      <c r="AA156" s="53">
        <v>0</v>
      </c>
      <c r="AB156" s="53">
        <v>0</v>
      </c>
      <c r="AC156" s="53">
        <v>1500</v>
      </c>
      <c r="AD156" s="53">
        <v>0</v>
      </c>
      <c r="AE156" s="53">
        <v>499.60000610351563</v>
      </c>
      <c r="AF156" s="53">
        <v>0</v>
      </c>
      <c r="AG156" s="53">
        <v>0</v>
      </c>
      <c r="AH156" s="53">
        <v>0</v>
      </c>
      <c r="AI156" s="53">
        <v>0</v>
      </c>
      <c r="AJ156" s="53">
        <v>0</v>
      </c>
      <c r="AK156" s="53">
        <v>15.88000011444092</v>
      </c>
      <c r="AL156" s="53">
        <v>65.339996337890625</v>
      </c>
      <c r="AM156" s="53">
        <v>365.95000302791595</v>
      </c>
      <c r="AN156" s="53">
        <v>0</v>
      </c>
      <c r="AO156" s="53">
        <v>312.89791300000002</v>
      </c>
      <c r="AP156" s="53">
        <v>844.76784127712642</v>
      </c>
      <c r="AQ156" s="53">
        <v>183.19800599999999</v>
      </c>
      <c r="AR156" s="53">
        <v>79</v>
      </c>
      <c r="AS156" s="53">
        <v>25.60000038146973</v>
      </c>
      <c r="AT156" s="54"/>
      <c r="AU156" s="55">
        <v>2038</v>
      </c>
      <c r="AV156" s="56">
        <v>862.04592202791594</v>
      </c>
      <c r="AW156" s="57">
        <v>496.09591899999998</v>
      </c>
      <c r="AX156" s="57">
        <v>365.95000302791595</v>
      </c>
      <c r="AY156" s="56">
        <v>1030.5878381109278</v>
      </c>
      <c r="AZ156" s="57">
        <v>939.64784139156734</v>
      </c>
      <c r="BA156" s="57">
        <v>90.939996719360352</v>
      </c>
      <c r="BB156" s="56">
        <v>8778.4499969482422</v>
      </c>
      <c r="BC156" s="57">
        <v>0</v>
      </c>
      <c r="BD156" s="57">
        <v>784.19999694824219</v>
      </c>
      <c r="BE156" s="57">
        <v>2900</v>
      </c>
      <c r="BF156" s="57">
        <v>1494.6499938964844</v>
      </c>
      <c r="BG156" s="57">
        <v>100</v>
      </c>
      <c r="BH156" s="57">
        <v>1999.6000061035156</v>
      </c>
      <c r="BI156" s="57">
        <v>0</v>
      </c>
      <c r="BJ156" s="57">
        <v>0</v>
      </c>
      <c r="BK156" s="57">
        <v>1500</v>
      </c>
      <c r="BL156" s="56">
        <v>10671.083757087086</v>
      </c>
      <c r="BN156" s="55">
        <v>2038</v>
      </c>
      <c r="BO156" s="56"/>
      <c r="BP156" s="58"/>
      <c r="BQ156" s="58"/>
      <c r="BR156" s="56"/>
      <c r="BS156" s="58"/>
      <c r="BT156" s="58"/>
      <c r="BU156" s="56"/>
      <c r="BV156" s="58"/>
      <c r="BW156" s="58"/>
      <c r="BX156" s="58"/>
      <c r="BY156" s="58"/>
      <c r="BZ156" s="58"/>
      <c r="CA156" s="58"/>
      <c r="CB156" s="58"/>
      <c r="CC156" s="58"/>
      <c r="CD156" s="58"/>
      <c r="CE156" s="56"/>
      <c r="CG156" s="115" t="s">
        <v>105</v>
      </c>
    </row>
    <row r="157" spans="1:85" hidden="1" outlineLevel="1">
      <c r="A157" s="59">
        <v>2039</v>
      </c>
      <c r="B157" s="60">
        <v>0</v>
      </c>
      <c r="C157" s="60">
        <v>0</v>
      </c>
      <c r="D157" s="60">
        <v>0</v>
      </c>
      <c r="E157" s="60">
        <v>0</v>
      </c>
      <c r="F157" s="60">
        <v>91.499996185302749</v>
      </c>
      <c r="G157" s="60">
        <v>711</v>
      </c>
      <c r="H157" s="60">
        <v>1300</v>
      </c>
      <c r="I157" s="60">
        <v>200</v>
      </c>
      <c r="J157" s="60">
        <v>700</v>
      </c>
      <c r="K157" s="60">
        <v>0</v>
      </c>
      <c r="L157" s="60">
        <v>0</v>
      </c>
      <c r="M157" s="60">
        <v>1000</v>
      </c>
      <c r="N157" s="60">
        <v>0</v>
      </c>
      <c r="O157" s="60">
        <v>0</v>
      </c>
      <c r="P157" s="60">
        <v>1493.900016784668</v>
      </c>
      <c r="Q157" s="60">
        <v>0</v>
      </c>
      <c r="R157" s="60">
        <v>0</v>
      </c>
      <c r="S157" s="60">
        <v>0</v>
      </c>
      <c r="T157" s="60">
        <v>0</v>
      </c>
      <c r="U157" s="60">
        <v>100</v>
      </c>
      <c r="V157" s="60">
        <v>0</v>
      </c>
      <c r="W157" s="60">
        <v>0</v>
      </c>
      <c r="X157" s="60">
        <v>1100</v>
      </c>
      <c r="Y157" s="60">
        <v>200</v>
      </c>
      <c r="Z157" s="60">
        <v>200</v>
      </c>
      <c r="AA157" s="60">
        <v>0</v>
      </c>
      <c r="AB157" s="60">
        <v>0</v>
      </c>
      <c r="AC157" s="60">
        <v>1500</v>
      </c>
      <c r="AD157" s="60">
        <v>150</v>
      </c>
      <c r="AE157" s="60">
        <v>499.5</v>
      </c>
      <c r="AF157" s="60">
        <v>0</v>
      </c>
      <c r="AG157" s="60">
        <v>0</v>
      </c>
      <c r="AH157" s="60">
        <v>0</v>
      </c>
      <c r="AI157" s="60">
        <v>0</v>
      </c>
      <c r="AJ157" s="60">
        <v>0</v>
      </c>
      <c r="AK157" s="60">
        <v>16.760000228881839</v>
      </c>
      <c r="AL157" s="60">
        <v>68.959999084472656</v>
      </c>
      <c r="AM157" s="60">
        <v>365.41000068187714</v>
      </c>
      <c r="AN157" s="60">
        <v>0</v>
      </c>
      <c r="AO157" s="60">
        <v>331.41053299999999</v>
      </c>
      <c r="AP157" s="60">
        <v>917.56433527798572</v>
      </c>
      <c r="AQ157" s="60">
        <v>193.83666199999999</v>
      </c>
      <c r="AR157" s="60">
        <v>79</v>
      </c>
      <c r="AS157" s="60">
        <v>25.60000038146973</v>
      </c>
      <c r="AT157" s="54"/>
      <c r="AU157" s="61">
        <v>2039</v>
      </c>
      <c r="AV157" s="62">
        <v>890.65719568187706</v>
      </c>
      <c r="AW157" s="63">
        <v>525.24719499999992</v>
      </c>
      <c r="AX157" s="63">
        <v>365.41000068187714</v>
      </c>
      <c r="AY157" s="62">
        <v>1107.8843349728099</v>
      </c>
      <c r="AZ157" s="63">
        <v>1013.3243355068676</v>
      </c>
      <c r="BA157" s="63">
        <v>94.559999465942383</v>
      </c>
      <c r="BB157" s="62">
        <v>9245.9000129699707</v>
      </c>
      <c r="BC157" s="63">
        <v>0</v>
      </c>
      <c r="BD157" s="63">
        <v>802.49999618530273</v>
      </c>
      <c r="BE157" s="63">
        <v>3200</v>
      </c>
      <c r="BF157" s="63">
        <v>1493.900016784668</v>
      </c>
      <c r="BG157" s="63">
        <v>100</v>
      </c>
      <c r="BH157" s="63">
        <v>2149.5</v>
      </c>
      <c r="BI157" s="63">
        <v>0</v>
      </c>
      <c r="BJ157" s="63">
        <v>0</v>
      </c>
      <c r="BK157" s="63">
        <v>1500</v>
      </c>
      <c r="BL157" s="62">
        <v>11244.441543624658</v>
      </c>
      <c r="BN157" s="61">
        <v>2039</v>
      </c>
      <c r="BO157" s="62"/>
      <c r="BP157" s="1"/>
      <c r="BQ157" s="1"/>
      <c r="BR157" s="62"/>
      <c r="BS157" s="1"/>
      <c r="BT157" s="1"/>
      <c r="BU157" s="62"/>
      <c r="BV157" s="1"/>
      <c r="BW157" s="1"/>
      <c r="BX157" s="1"/>
      <c r="BY157" s="1"/>
      <c r="BZ157" s="1"/>
      <c r="CA157" s="1"/>
      <c r="CB157" s="1"/>
      <c r="CC157" s="1"/>
      <c r="CD157" s="1"/>
      <c r="CE157" s="62"/>
      <c r="CG157" s="115" t="s">
        <v>105</v>
      </c>
    </row>
    <row r="158" spans="1:85" hidden="1" outlineLevel="1">
      <c r="A158" s="52">
        <v>2040</v>
      </c>
      <c r="B158" s="53">
        <v>0</v>
      </c>
      <c r="C158" s="53">
        <v>0</v>
      </c>
      <c r="D158" s="53">
        <v>0</v>
      </c>
      <c r="E158" s="53">
        <v>237</v>
      </c>
      <c r="F158" s="53">
        <v>201.29999160766604</v>
      </c>
      <c r="G158" s="53">
        <v>711</v>
      </c>
      <c r="H158" s="53">
        <v>1400</v>
      </c>
      <c r="I158" s="53">
        <v>200</v>
      </c>
      <c r="J158" s="53">
        <v>700</v>
      </c>
      <c r="K158" s="53">
        <v>0</v>
      </c>
      <c r="L158" s="53">
        <v>0</v>
      </c>
      <c r="M158" s="53">
        <v>1000</v>
      </c>
      <c r="N158" s="53">
        <v>0</v>
      </c>
      <c r="O158" s="53">
        <v>0</v>
      </c>
      <c r="P158" s="53">
        <v>1493.1499938964844</v>
      </c>
      <c r="Q158" s="53">
        <v>0</v>
      </c>
      <c r="R158" s="53">
        <v>0</v>
      </c>
      <c r="S158" s="53">
        <v>0</v>
      </c>
      <c r="T158" s="53">
        <v>0</v>
      </c>
      <c r="U158" s="53">
        <v>100</v>
      </c>
      <c r="V158" s="53">
        <v>0</v>
      </c>
      <c r="W158" s="53">
        <v>0</v>
      </c>
      <c r="X158" s="53">
        <v>1100</v>
      </c>
      <c r="Y158" s="53">
        <v>200</v>
      </c>
      <c r="Z158" s="53">
        <v>200</v>
      </c>
      <c r="AA158" s="53">
        <v>0</v>
      </c>
      <c r="AB158" s="53">
        <v>0</v>
      </c>
      <c r="AC158" s="53">
        <v>1500</v>
      </c>
      <c r="AD158" s="53">
        <v>149.94999694824219</v>
      </c>
      <c r="AE158" s="53">
        <v>499.39999389648438</v>
      </c>
      <c r="AF158" s="53">
        <v>0</v>
      </c>
      <c r="AG158" s="53">
        <v>0</v>
      </c>
      <c r="AH158" s="53">
        <v>0</v>
      </c>
      <c r="AI158" s="53">
        <v>0</v>
      </c>
      <c r="AJ158" s="53">
        <v>0</v>
      </c>
      <c r="AK158" s="53">
        <v>17.64999961853027</v>
      </c>
      <c r="AL158" s="53">
        <v>72.610000610351563</v>
      </c>
      <c r="AM158" s="53">
        <v>364.99999916553497</v>
      </c>
      <c r="AN158" s="53">
        <v>0</v>
      </c>
      <c r="AO158" s="53">
        <v>350.07590800000003</v>
      </c>
      <c r="AP158" s="53">
        <v>990.36082927884513</v>
      </c>
      <c r="AQ158" s="53">
        <v>203.59456700000001</v>
      </c>
      <c r="AR158" s="53">
        <v>79</v>
      </c>
      <c r="AS158" s="53">
        <v>25.60000038146973</v>
      </c>
      <c r="AT158" s="54"/>
      <c r="AU158" s="55">
        <v>2040</v>
      </c>
      <c r="AV158" s="56">
        <v>918.67047416553498</v>
      </c>
      <c r="AW158" s="57">
        <v>553.67047500000001</v>
      </c>
      <c r="AX158" s="57">
        <v>364.99999916553497</v>
      </c>
      <c r="AY158" s="56">
        <v>1185.2208298891967</v>
      </c>
      <c r="AZ158" s="57">
        <v>1087.0108288973754</v>
      </c>
      <c r="BA158" s="57">
        <v>98.210000991821289</v>
      </c>
      <c r="BB158" s="56">
        <v>9691.799976348877</v>
      </c>
      <c r="BC158" s="57">
        <v>0</v>
      </c>
      <c r="BD158" s="57">
        <v>1149.299991607666</v>
      </c>
      <c r="BE158" s="57">
        <v>3300</v>
      </c>
      <c r="BF158" s="57">
        <v>1493.1499938964844</v>
      </c>
      <c r="BG158" s="57">
        <v>100</v>
      </c>
      <c r="BH158" s="57">
        <v>2149.3499908447266</v>
      </c>
      <c r="BI158" s="57">
        <v>0</v>
      </c>
      <c r="BJ158" s="57">
        <v>0</v>
      </c>
      <c r="BK158" s="57">
        <v>1500</v>
      </c>
      <c r="BL158" s="56">
        <v>11795.691280403609</v>
      </c>
      <c r="BN158" s="55">
        <v>2040</v>
      </c>
      <c r="BO158" s="56"/>
      <c r="BP158" s="58"/>
      <c r="BQ158" s="58"/>
      <c r="BR158" s="56"/>
      <c r="BS158" s="58"/>
      <c r="BT158" s="58"/>
      <c r="BU158" s="56"/>
      <c r="BV158" s="58"/>
      <c r="BW158" s="58"/>
      <c r="BX158" s="58"/>
      <c r="BY158" s="58"/>
      <c r="BZ158" s="58"/>
      <c r="CA158" s="58"/>
      <c r="CB158" s="58"/>
      <c r="CC158" s="58"/>
      <c r="CD158" s="58"/>
      <c r="CE158" s="56"/>
      <c r="CG158" s="115" t="s">
        <v>105</v>
      </c>
    </row>
    <row r="159" spans="1:85" hidden="1" outlineLevel="1">
      <c r="A159" s="59">
        <v>2041</v>
      </c>
      <c r="B159" s="60">
        <v>0</v>
      </c>
      <c r="C159" s="60">
        <v>0</v>
      </c>
      <c r="D159" s="60">
        <v>0</v>
      </c>
      <c r="E159" s="60">
        <v>237</v>
      </c>
      <c r="F159" s="60">
        <v>274.49998855590826</v>
      </c>
      <c r="G159" s="60">
        <v>711</v>
      </c>
      <c r="H159" s="60">
        <v>1400</v>
      </c>
      <c r="I159" s="60">
        <v>200</v>
      </c>
      <c r="J159" s="60">
        <v>700</v>
      </c>
      <c r="K159" s="60">
        <v>0</v>
      </c>
      <c r="L159" s="60">
        <v>0</v>
      </c>
      <c r="M159" s="60">
        <v>1000</v>
      </c>
      <c r="N159" s="60">
        <v>0</v>
      </c>
      <c r="O159" s="60">
        <v>0</v>
      </c>
      <c r="P159" s="60">
        <v>1492.3999786376953</v>
      </c>
      <c r="Q159" s="60">
        <v>0</v>
      </c>
      <c r="R159" s="60">
        <v>0</v>
      </c>
      <c r="S159" s="60">
        <v>0</v>
      </c>
      <c r="T159" s="60">
        <v>0</v>
      </c>
      <c r="U159" s="60">
        <v>100</v>
      </c>
      <c r="V159" s="60">
        <v>0</v>
      </c>
      <c r="W159" s="60">
        <v>0</v>
      </c>
      <c r="X159" s="60">
        <v>1100</v>
      </c>
      <c r="Y159" s="60">
        <v>200</v>
      </c>
      <c r="Z159" s="60">
        <v>200</v>
      </c>
      <c r="AA159" s="60">
        <v>0</v>
      </c>
      <c r="AB159" s="60">
        <v>0</v>
      </c>
      <c r="AC159" s="60">
        <v>1500</v>
      </c>
      <c r="AD159" s="60">
        <v>149.90000152587891</v>
      </c>
      <c r="AE159" s="60">
        <v>499.30000305175781</v>
      </c>
      <c r="AF159" s="60">
        <v>0</v>
      </c>
      <c r="AG159" s="60">
        <v>0</v>
      </c>
      <c r="AH159" s="60">
        <v>0</v>
      </c>
      <c r="AI159" s="60">
        <v>0</v>
      </c>
      <c r="AJ159" s="60">
        <v>0</v>
      </c>
      <c r="AK159" s="60">
        <v>18.54999923706055</v>
      </c>
      <c r="AL159" s="60">
        <v>76.30999755859375</v>
      </c>
      <c r="AM159" s="60">
        <v>364.0099960565567</v>
      </c>
      <c r="AN159" s="60">
        <v>0</v>
      </c>
      <c r="AO159" s="60">
        <v>366.544757</v>
      </c>
      <c r="AP159" s="60">
        <v>1066.338277034426</v>
      </c>
      <c r="AQ159" s="60">
        <v>211.21374899999998</v>
      </c>
      <c r="AR159" s="60">
        <v>79</v>
      </c>
      <c r="AS159" s="60">
        <v>25.60000038146973</v>
      </c>
      <c r="AT159" s="54"/>
      <c r="AU159" s="61">
        <v>2041</v>
      </c>
      <c r="AV159" s="62">
        <v>941.76850205655671</v>
      </c>
      <c r="AW159" s="63">
        <v>577.75850600000001</v>
      </c>
      <c r="AX159" s="63">
        <v>364.0099960565567</v>
      </c>
      <c r="AY159" s="62">
        <v>1265.7982742115501</v>
      </c>
      <c r="AZ159" s="63">
        <v>1163.8882762714866</v>
      </c>
      <c r="BA159" s="63">
        <v>101.90999794006348</v>
      </c>
      <c r="BB159" s="62">
        <v>9764.0999717712402</v>
      </c>
      <c r="BC159" s="63">
        <v>0</v>
      </c>
      <c r="BD159" s="63">
        <v>1222.4999885559082</v>
      </c>
      <c r="BE159" s="63">
        <v>3300</v>
      </c>
      <c r="BF159" s="63">
        <v>1492.3999786376953</v>
      </c>
      <c r="BG159" s="63">
        <v>100</v>
      </c>
      <c r="BH159" s="63">
        <v>2149.2000045776367</v>
      </c>
      <c r="BI159" s="63">
        <v>0</v>
      </c>
      <c r="BJ159" s="63">
        <v>0</v>
      </c>
      <c r="BK159" s="63">
        <v>1500</v>
      </c>
      <c r="BL159" s="62">
        <v>11971.666748039348</v>
      </c>
      <c r="BN159" s="61">
        <v>2041</v>
      </c>
      <c r="BO159" s="62"/>
      <c r="BP159" s="1"/>
      <c r="BQ159" s="1"/>
      <c r="BR159" s="62"/>
      <c r="BS159" s="1"/>
      <c r="BT159" s="1"/>
      <c r="BU159" s="62"/>
      <c r="BV159" s="1"/>
      <c r="BW159" s="1"/>
      <c r="BX159" s="1"/>
      <c r="BY159" s="1"/>
      <c r="BZ159" s="1"/>
      <c r="CA159" s="1"/>
      <c r="CB159" s="1"/>
      <c r="CC159" s="1"/>
      <c r="CD159" s="1"/>
      <c r="CE159" s="62"/>
      <c r="CG159" s="115" t="s">
        <v>105</v>
      </c>
    </row>
    <row r="160" spans="1:85" hidden="1" outlineLevel="1">
      <c r="A160" s="52">
        <v>2042</v>
      </c>
      <c r="B160" s="53">
        <v>0</v>
      </c>
      <c r="C160" s="53">
        <v>0</v>
      </c>
      <c r="D160" s="53">
        <v>0</v>
      </c>
      <c r="E160" s="53">
        <v>474</v>
      </c>
      <c r="F160" s="53">
        <v>274.49998855590826</v>
      </c>
      <c r="G160" s="53">
        <v>711</v>
      </c>
      <c r="H160" s="53">
        <v>1400</v>
      </c>
      <c r="I160" s="53">
        <v>200</v>
      </c>
      <c r="J160" s="53">
        <v>700</v>
      </c>
      <c r="K160" s="53">
        <v>0</v>
      </c>
      <c r="L160" s="53">
        <v>0</v>
      </c>
      <c r="M160" s="53">
        <v>1000</v>
      </c>
      <c r="N160" s="53">
        <v>0</v>
      </c>
      <c r="O160" s="53">
        <v>0</v>
      </c>
      <c r="P160" s="53">
        <v>1491.650016784668</v>
      </c>
      <c r="Q160" s="53">
        <v>0</v>
      </c>
      <c r="R160" s="53">
        <v>0</v>
      </c>
      <c r="S160" s="53">
        <v>0</v>
      </c>
      <c r="T160" s="53">
        <v>0</v>
      </c>
      <c r="U160" s="53">
        <v>100</v>
      </c>
      <c r="V160" s="53">
        <v>0</v>
      </c>
      <c r="W160" s="53">
        <v>0</v>
      </c>
      <c r="X160" s="53">
        <v>1100</v>
      </c>
      <c r="Y160" s="53">
        <v>200</v>
      </c>
      <c r="Z160" s="53">
        <v>200</v>
      </c>
      <c r="AA160" s="53">
        <v>0</v>
      </c>
      <c r="AB160" s="53">
        <v>0</v>
      </c>
      <c r="AC160" s="53">
        <v>1500</v>
      </c>
      <c r="AD160" s="53">
        <v>149.84999847412109</v>
      </c>
      <c r="AE160" s="53">
        <v>499.19999694824219</v>
      </c>
      <c r="AF160" s="53">
        <v>0</v>
      </c>
      <c r="AG160" s="53">
        <v>0</v>
      </c>
      <c r="AH160" s="53">
        <v>0</v>
      </c>
      <c r="AI160" s="53">
        <v>0</v>
      </c>
      <c r="AJ160" s="53">
        <v>0</v>
      </c>
      <c r="AK160" s="53">
        <v>19.440000534057621</v>
      </c>
      <c r="AL160" s="53">
        <v>79.980003356933594</v>
      </c>
      <c r="AM160" s="53">
        <v>362.92999923229218</v>
      </c>
      <c r="AN160" s="53">
        <v>0</v>
      </c>
      <c r="AO160" s="53">
        <v>381.38044400000001</v>
      </c>
      <c r="AP160" s="53">
        <v>1142.315724790006</v>
      </c>
      <c r="AQ160" s="53">
        <v>225.03197700000001</v>
      </c>
      <c r="AR160" s="53">
        <v>79</v>
      </c>
      <c r="AS160" s="53">
        <v>25.60000038146973</v>
      </c>
      <c r="AT160" s="54"/>
      <c r="AU160" s="55">
        <v>2042</v>
      </c>
      <c r="AV160" s="56">
        <v>969.34242023229217</v>
      </c>
      <c r="AW160" s="57">
        <v>606.41242099999999</v>
      </c>
      <c r="AX160" s="57">
        <v>362.92999923229218</v>
      </c>
      <c r="AY160" s="56">
        <v>1346.335729062467</v>
      </c>
      <c r="AZ160" s="57">
        <v>1240.7557253240636</v>
      </c>
      <c r="BA160" s="57">
        <v>105.58000373840332</v>
      </c>
      <c r="BB160" s="56">
        <v>10000.200000762939</v>
      </c>
      <c r="BC160" s="57">
        <v>0</v>
      </c>
      <c r="BD160" s="57">
        <v>1459.4999885559082</v>
      </c>
      <c r="BE160" s="57">
        <v>3300</v>
      </c>
      <c r="BF160" s="57">
        <v>1491.650016784668</v>
      </c>
      <c r="BG160" s="57">
        <v>100</v>
      </c>
      <c r="BH160" s="57">
        <v>2149.0499954223633</v>
      </c>
      <c r="BI160" s="57">
        <v>0</v>
      </c>
      <c r="BJ160" s="57">
        <v>0</v>
      </c>
      <c r="BK160" s="57">
        <v>1500</v>
      </c>
      <c r="BL160" s="56">
        <v>12315.878150057699</v>
      </c>
      <c r="BN160" s="55">
        <v>2042</v>
      </c>
      <c r="BO160" s="56"/>
      <c r="BP160" s="58"/>
      <c r="BQ160" s="58"/>
      <c r="BR160" s="56"/>
      <c r="BS160" s="58"/>
      <c r="BT160" s="58"/>
      <c r="BU160" s="56"/>
      <c r="BV160" s="58"/>
      <c r="BW160" s="58"/>
      <c r="BX160" s="58"/>
      <c r="BY160" s="58"/>
      <c r="BZ160" s="58"/>
      <c r="CA160" s="58"/>
      <c r="CB160" s="58"/>
      <c r="CC160" s="58"/>
      <c r="CD160" s="58"/>
      <c r="CE160" s="56"/>
      <c r="CG160" s="115" t="s">
        <v>105</v>
      </c>
    </row>
    <row r="161" spans="1:85" hidden="1" outlineLevel="1">
      <c r="A161" s="59">
        <v>2043</v>
      </c>
      <c r="B161" s="60">
        <v>0</v>
      </c>
      <c r="C161" s="60">
        <v>0</v>
      </c>
      <c r="D161" s="60">
        <v>0</v>
      </c>
      <c r="E161" s="60">
        <v>474</v>
      </c>
      <c r="F161" s="60">
        <v>274.49998855590826</v>
      </c>
      <c r="G161" s="60">
        <v>711</v>
      </c>
      <c r="H161" s="60">
        <v>1500</v>
      </c>
      <c r="I161" s="60">
        <v>200</v>
      </c>
      <c r="J161" s="60">
        <v>1050</v>
      </c>
      <c r="K161" s="60">
        <v>0</v>
      </c>
      <c r="L161" s="60">
        <v>0</v>
      </c>
      <c r="M161" s="60">
        <v>1000</v>
      </c>
      <c r="N161" s="60">
        <v>0</v>
      </c>
      <c r="O161" s="60">
        <v>0</v>
      </c>
      <c r="P161" s="60">
        <v>1490.8999938964844</v>
      </c>
      <c r="Q161" s="60">
        <v>0</v>
      </c>
      <c r="R161" s="60">
        <v>0</v>
      </c>
      <c r="S161" s="60">
        <v>0</v>
      </c>
      <c r="T161" s="60">
        <v>0</v>
      </c>
      <c r="U161" s="60">
        <v>100</v>
      </c>
      <c r="V161" s="60">
        <v>0</v>
      </c>
      <c r="W161" s="60">
        <v>0</v>
      </c>
      <c r="X161" s="60">
        <v>1100</v>
      </c>
      <c r="Y161" s="60">
        <v>200</v>
      </c>
      <c r="Z161" s="60">
        <v>200</v>
      </c>
      <c r="AA161" s="60">
        <v>0</v>
      </c>
      <c r="AB161" s="60">
        <v>0</v>
      </c>
      <c r="AC161" s="60">
        <v>1500</v>
      </c>
      <c r="AD161" s="60">
        <v>149.80000305175781</v>
      </c>
      <c r="AE161" s="60">
        <v>499.10000610351563</v>
      </c>
      <c r="AF161" s="60">
        <v>0</v>
      </c>
      <c r="AG161" s="60">
        <v>0</v>
      </c>
      <c r="AH161" s="60">
        <v>0</v>
      </c>
      <c r="AI161" s="60">
        <v>0</v>
      </c>
      <c r="AJ161" s="60">
        <v>0</v>
      </c>
      <c r="AK161" s="60">
        <v>20.340000152587891</v>
      </c>
      <c r="AL161" s="60">
        <v>83.680000305175781</v>
      </c>
      <c r="AM161" s="60">
        <v>362.18999636173248</v>
      </c>
      <c r="AN161" s="60">
        <v>0</v>
      </c>
      <c r="AO161" s="60">
        <v>401.17813699999999</v>
      </c>
      <c r="AP161" s="60">
        <v>1224.0605660882529</v>
      </c>
      <c r="AQ161" s="60">
        <v>238.03904900000001</v>
      </c>
      <c r="AR161" s="60">
        <v>79</v>
      </c>
      <c r="AS161" s="60">
        <v>25.60000038146973</v>
      </c>
      <c r="AT161" s="54"/>
      <c r="AU161" s="61">
        <v>2043</v>
      </c>
      <c r="AV161" s="62">
        <v>1001.4071823617325</v>
      </c>
      <c r="AW161" s="63">
        <v>639.21718599999997</v>
      </c>
      <c r="AX161" s="63">
        <v>362.18999636173248</v>
      </c>
      <c r="AY161" s="62">
        <v>1432.6805669274863</v>
      </c>
      <c r="AZ161" s="63">
        <v>1323.4005662408408</v>
      </c>
      <c r="BA161" s="63">
        <v>109.28000068664551</v>
      </c>
      <c r="BB161" s="62">
        <v>10449.299991607666</v>
      </c>
      <c r="BC161" s="63">
        <v>0</v>
      </c>
      <c r="BD161" s="63">
        <v>1459.4999885559082</v>
      </c>
      <c r="BE161" s="63">
        <v>3750</v>
      </c>
      <c r="BF161" s="63">
        <v>1490.8999938964844</v>
      </c>
      <c r="BG161" s="63">
        <v>100</v>
      </c>
      <c r="BH161" s="63">
        <v>2148.9000091552734</v>
      </c>
      <c r="BI161" s="63">
        <v>0</v>
      </c>
      <c r="BJ161" s="63">
        <v>0</v>
      </c>
      <c r="BK161" s="63">
        <v>1500</v>
      </c>
      <c r="BL161" s="62">
        <v>12883.387740896884</v>
      </c>
      <c r="BN161" s="61">
        <v>2043</v>
      </c>
      <c r="BO161" s="62"/>
      <c r="BP161" s="1"/>
      <c r="BQ161" s="1"/>
      <c r="BR161" s="62"/>
      <c r="BS161" s="1"/>
      <c r="BT161" s="1"/>
      <c r="BU161" s="62"/>
      <c r="BV161" s="1"/>
      <c r="BW161" s="1"/>
      <c r="BX161" s="1"/>
      <c r="BY161" s="1"/>
      <c r="BZ161" s="1"/>
      <c r="CA161" s="1"/>
      <c r="CB161" s="1"/>
      <c r="CC161" s="1"/>
      <c r="CD161" s="1"/>
      <c r="CE161" s="62"/>
      <c r="CG161" s="115" t="s">
        <v>105</v>
      </c>
    </row>
    <row r="162" spans="1:85" hidden="1" outlineLevel="1">
      <c r="A162" s="52">
        <v>2044</v>
      </c>
      <c r="B162" s="53">
        <v>0</v>
      </c>
      <c r="C162" s="53">
        <v>0</v>
      </c>
      <c r="D162" s="53">
        <v>0</v>
      </c>
      <c r="E162" s="53">
        <v>474</v>
      </c>
      <c r="F162" s="53">
        <v>311.09998703002935</v>
      </c>
      <c r="G162" s="53">
        <v>711</v>
      </c>
      <c r="H162" s="53">
        <v>1500</v>
      </c>
      <c r="I162" s="53">
        <v>200</v>
      </c>
      <c r="J162" s="53">
        <v>1050</v>
      </c>
      <c r="K162" s="53">
        <v>0</v>
      </c>
      <c r="L162" s="53">
        <v>0</v>
      </c>
      <c r="M162" s="53">
        <v>1000</v>
      </c>
      <c r="N162" s="53">
        <v>0</v>
      </c>
      <c r="O162" s="53">
        <v>0</v>
      </c>
      <c r="P162" s="53">
        <v>1490.150016784668</v>
      </c>
      <c r="Q162" s="53">
        <v>200</v>
      </c>
      <c r="R162" s="53">
        <v>0</v>
      </c>
      <c r="S162" s="53">
        <v>0</v>
      </c>
      <c r="T162" s="53">
        <v>0</v>
      </c>
      <c r="U162" s="53">
        <v>100</v>
      </c>
      <c r="V162" s="53">
        <v>0</v>
      </c>
      <c r="W162" s="53">
        <v>0</v>
      </c>
      <c r="X162" s="53">
        <v>1100</v>
      </c>
      <c r="Y162" s="53">
        <v>200</v>
      </c>
      <c r="Z162" s="53">
        <v>200</v>
      </c>
      <c r="AA162" s="53">
        <v>0</v>
      </c>
      <c r="AB162" s="53">
        <v>0</v>
      </c>
      <c r="AC162" s="53">
        <v>1500</v>
      </c>
      <c r="AD162" s="53">
        <v>149.75</v>
      </c>
      <c r="AE162" s="53">
        <v>499</v>
      </c>
      <c r="AF162" s="53">
        <v>0</v>
      </c>
      <c r="AG162" s="53">
        <v>0</v>
      </c>
      <c r="AH162" s="53">
        <v>0</v>
      </c>
      <c r="AI162" s="53">
        <v>0</v>
      </c>
      <c r="AJ162" s="53">
        <v>0</v>
      </c>
      <c r="AK162" s="53">
        <v>21.280000686645511</v>
      </c>
      <c r="AL162" s="53">
        <v>87.550003051757813</v>
      </c>
      <c r="AM162" s="53">
        <v>361.36000144481659</v>
      </c>
      <c r="AN162" s="53">
        <v>0</v>
      </c>
      <c r="AO162" s="53">
        <v>419.93942299999998</v>
      </c>
      <c r="AP162" s="53">
        <v>1305.8054073864989</v>
      </c>
      <c r="AQ162" s="53">
        <v>249.30925499999998</v>
      </c>
      <c r="AR162" s="53">
        <v>79</v>
      </c>
      <c r="AS162" s="53">
        <v>25.60000038146973</v>
      </c>
      <c r="AT162" s="54"/>
      <c r="AU162" s="55">
        <v>2044</v>
      </c>
      <c r="AV162" s="56">
        <v>1030.6086794448165</v>
      </c>
      <c r="AW162" s="57">
        <v>669.24867799999993</v>
      </c>
      <c r="AX162" s="57">
        <v>361.36000144481659</v>
      </c>
      <c r="AY162" s="56">
        <v>1519.235411506372</v>
      </c>
      <c r="AZ162" s="57">
        <v>1406.0854080731444</v>
      </c>
      <c r="BA162" s="57">
        <v>113.15000343322754</v>
      </c>
      <c r="BB162" s="56">
        <v>10685.000003814697</v>
      </c>
      <c r="BC162" s="57">
        <v>0</v>
      </c>
      <c r="BD162" s="57">
        <v>1496.0999870300293</v>
      </c>
      <c r="BE162" s="57">
        <v>3750</v>
      </c>
      <c r="BF162" s="57">
        <v>1690.150016784668</v>
      </c>
      <c r="BG162" s="57">
        <v>100</v>
      </c>
      <c r="BH162" s="57">
        <v>2148.75</v>
      </c>
      <c r="BI162" s="57">
        <v>0</v>
      </c>
      <c r="BJ162" s="57">
        <v>0</v>
      </c>
      <c r="BK162" s="57">
        <v>1500</v>
      </c>
      <c r="BL162" s="56">
        <v>13234.844094765886</v>
      </c>
      <c r="BN162" s="55">
        <v>2044</v>
      </c>
      <c r="BO162" s="56"/>
      <c r="BP162" s="58"/>
      <c r="BQ162" s="58"/>
      <c r="BR162" s="56"/>
      <c r="BS162" s="58"/>
      <c r="BT162" s="58"/>
      <c r="BU162" s="56"/>
      <c r="BV162" s="58"/>
      <c r="BW162" s="58"/>
      <c r="BX162" s="58"/>
      <c r="BY162" s="58"/>
      <c r="BZ162" s="58"/>
      <c r="CA162" s="58"/>
      <c r="CB162" s="58"/>
      <c r="CC162" s="58"/>
      <c r="CD162" s="58"/>
      <c r="CE162" s="56"/>
      <c r="CG162" s="115" t="s">
        <v>105</v>
      </c>
    </row>
    <row r="163" spans="1:85" hidden="1" outlineLevel="1">
      <c r="A163" s="59">
        <v>2045</v>
      </c>
      <c r="B163" s="60">
        <v>0</v>
      </c>
      <c r="C163" s="60">
        <v>0</v>
      </c>
      <c r="D163" s="60">
        <v>0</v>
      </c>
      <c r="E163" s="60">
        <v>474</v>
      </c>
      <c r="F163" s="60">
        <v>658.7999725341798</v>
      </c>
      <c r="G163" s="60">
        <v>711</v>
      </c>
      <c r="H163" s="60">
        <v>1500</v>
      </c>
      <c r="I163" s="60">
        <v>200</v>
      </c>
      <c r="J163" s="60">
        <v>1050</v>
      </c>
      <c r="K163" s="60">
        <v>100</v>
      </c>
      <c r="L163" s="60">
        <v>0</v>
      </c>
      <c r="M163" s="60">
        <v>1000</v>
      </c>
      <c r="N163" s="60">
        <v>0</v>
      </c>
      <c r="O163" s="60">
        <v>0</v>
      </c>
      <c r="P163" s="60">
        <v>1489.3999938964844</v>
      </c>
      <c r="Q163" s="60">
        <v>199.89999389648438</v>
      </c>
      <c r="R163" s="60">
        <v>0</v>
      </c>
      <c r="S163" s="60">
        <v>0</v>
      </c>
      <c r="T163" s="60">
        <v>0</v>
      </c>
      <c r="U163" s="60">
        <v>100</v>
      </c>
      <c r="V163" s="60">
        <v>0</v>
      </c>
      <c r="W163" s="60">
        <v>0</v>
      </c>
      <c r="X163" s="60">
        <v>1100</v>
      </c>
      <c r="Y163" s="60">
        <v>200</v>
      </c>
      <c r="Z163" s="60">
        <v>200</v>
      </c>
      <c r="AA163" s="60">
        <v>0</v>
      </c>
      <c r="AB163" s="60">
        <v>0</v>
      </c>
      <c r="AC163" s="60">
        <v>1500</v>
      </c>
      <c r="AD163" s="60">
        <v>149.69999694824219</v>
      </c>
      <c r="AE163" s="60">
        <v>498.89999389648438</v>
      </c>
      <c r="AF163" s="60">
        <v>0</v>
      </c>
      <c r="AG163" s="60">
        <v>0</v>
      </c>
      <c r="AH163" s="60">
        <v>0</v>
      </c>
      <c r="AI163" s="60">
        <v>0</v>
      </c>
      <c r="AJ163" s="60">
        <v>0</v>
      </c>
      <c r="AK163" s="60">
        <v>22.260000228881839</v>
      </c>
      <c r="AL163" s="60">
        <v>91.599998474121094</v>
      </c>
      <c r="AM163" s="60">
        <v>360.05999863147736</v>
      </c>
      <c r="AN163" s="60">
        <v>0</v>
      </c>
      <c r="AO163" s="60">
        <v>436.93978399999997</v>
      </c>
      <c r="AP163" s="60">
        <v>1393.1203194741331</v>
      </c>
      <c r="AQ163" s="60">
        <v>258.13393600000001</v>
      </c>
      <c r="AR163" s="60">
        <v>79</v>
      </c>
      <c r="AS163" s="60">
        <v>25.60000038146973</v>
      </c>
      <c r="AT163" s="54"/>
      <c r="AU163" s="61">
        <v>2045</v>
      </c>
      <c r="AV163" s="62">
        <v>1055.1337186314772</v>
      </c>
      <c r="AW163" s="63">
        <v>695.07371999999998</v>
      </c>
      <c r="AX163" s="63">
        <v>360.05999863147736</v>
      </c>
      <c r="AY163" s="62">
        <v>1611.5803185586058</v>
      </c>
      <c r="AZ163" s="63">
        <v>1494.3803197030149</v>
      </c>
      <c r="BA163" s="63">
        <v>117.19999885559082</v>
      </c>
      <c r="BB163" s="62">
        <v>11131.699951171875</v>
      </c>
      <c r="BC163" s="63">
        <v>0</v>
      </c>
      <c r="BD163" s="63">
        <v>1843.7999725341797</v>
      </c>
      <c r="BE163" s="63">
        <v>3850</v>
      </c>
      <c r="BF163" s="63">
        <v>1689.2999877929688</v>
      </c>
      <c r="BG163" s="63">
        <v>100</v>
      </c>
      <c r="BH163" s="63">
        <v>2148.5999908447266</v>
      </c>
      <c r="BI163" s="63">
        <v>0</v>
      </c>
      <c r="BJ163" s="63">
        <v>0</v>
      </c>
      <c r="BK163" s="63">
        <v>1500</v>
      </c>
      <c r="BL163" s="62">
        <v>13798.413988361957</v>
      </c>
      <c r="BN163" s="61">
        <v>2045</v>
      </c>
      <c r="BO163" s="62">
        <v>518.3624014788893</v>
      </c>
      <c r="BP163" s="1">
        <v>469.14240299999994</v>
      </c>
      <c r="BQ163" s="1">
        <v>49.219998478889465</v>
      </c>
      <c r="BR163" s="62">
        <v>1177.0958109807818</v>
      </c>
      <c r="BS163" s="1">
        <v>1122.1158114385455</v>
      </c>
      <c r="BT163" s="1">
        <v>54.979999542236314</v>
      </c>
      <c r="BU163" s="62">
        <v>5321.0999526977539</v>
      </c>
      <c r="BV163" s="1">
        <v>0</v>
      </c>
      <c r="BW163" s="1">
        <v>1132.7999725341797</v>
      </c>
      <c r="BX163" s="1">
        <v>2550</v>
      </c>
      <c r="BY163" s="1">
        <v>689.69998931884766</v>
      </c>
      <c r="BZ163" s="1">
        <v>0</v>
      </c>
      <c r="CA163" s="1">
        <v>648.59999084472656</v>
      </c>
      <c r="CB163" s="1">
        <v>0</v>
      </c>
      <c r="CC163" s="1">
        <v>0</v>
      </c>
      <c r="CD163" s="1">
        <v>300</v>
      </c>
      <c r="CE163" s="62">
        <v>7016.5581651574248</v>
      </c>
      <c r="CG163" s="115" t="s">
        <v>105</v>
      </c>
    </row>
    <row r="164" spans="1:85" hidden="1" outlineLevel="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N164" s="64" t="s">
        <v>144</v>
      </c>
      <c r="BO164" s="65">
        <v>1055.1337186314772</v>
      </c>
      <c r="BP164" s="65">
        <v>695.07371999999998</v>
      </c>
      <c r="BQ164" s="65">
        <v>360.05999863147736</v>
      </c>
      <c r="BR164" s="65">
        <v>1611.5803185586058</v>
      </c>
      <c r="BS164" s="65">
        <v>1494.3803197030149</v>
      </c>
      <c r="BT164" s="65">
        <v>117.19999885559082</v>
      </c>
      <c r="BU164" s="65">
        <v>11131.699951171875</v>
      </c>
      <c r="BV164" s="65">
        <v>0</v>
      </c>
      <c r="BW164" s="65">
        <v>1843.7999725341797</v>
      </c>
      <c r="BX164" s="65">
        <v>3850</v>
      </c>
      <c r="BY164" s="65">
        <v>1689.2999877929688</v>
      </c>
      <c r="BZ164" s="65">
        <v>100</v>
      </c>
      <c r="CA164" s="65">
        <v>2148.5999908447266</v>
      </c>
      <c r="CB164" s="65">
        <v>0</v>
      </c>
      <c r="CC164" s="65">
        <v>0</v>
      </c>
      <c r="CD164" s="65">
        <v>1500</v>
      </c>
      <c r="CE164" s="65">
        <v>13798.413988361957</v>
      </c>
      <c r="CG164" s="115" t="s">
        <v>105</v>
      </c>
    </row>
    <row r="165" spans="1:85" collapsed="1">
      <c r="BN165" s="66"/>
      <c r="BO165" s="67"/>
      <c r="BP165" s="67"/>
      <c r="BQ165" s="67"/>
      <c r="BR165" s="67"/>
      <c r="BS165" s="67"/>
      <c r="BT165" s="67"/>
      <c r="BU165" s="67"/>
      <c r="BV165" s="67"/>
      <c r="BW165" s="67"/>
      <c r="BX165" s="67"/>
      <c r="BY165" s="67"/>
      <c r="BZ165" s="67"/>
      <c r="CA165" s="67"/>
      <c r="CB165" s="67"/>
      <c r="CC165" s="67"/>
      <c r="CD165" s="67"/>
      <c r="CE165" s="67"/>
    </row>
    <row r="166" spans="1:85">
      <c r="BN166" s="66"/>
      <c r="BO166" s="67"/>
      <c r="BP166" s="67"/>
      <c r="BQ166" s="67"/>
      <c r="BR166" s="67"/>
      <c r="BS166" s="67"/>
      <c r="BT166" s="67"/>
      <c r="BU166" s="67"/>
      <c r="BV166" s="67"/>
      <c r="BW166" s="67"/>
      <c r="BX166" s="67"/>
      <c r="BY166" s="67"/>
      <c r="BZ166" s="67"/>
      <c r="CA166" s="67"/>
      <c r="CB166" s="67"/>
      <c r="CC166" s="67"/>
      <c r="CD166" s="67"/>
      <c r="CE166" s="67"/>
    </row>
    <row r="167" spans="1:85">
      <c r="A167" s="31" t="s">
        <v>106</v>
      </c>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3" t="s">
        <v>106</v>
      </c>
      <c r="AV167" s="33" t="s">
        <v>147</v>
      </c>
      <c r="AW167" s="32"/>
      <c r="AX167" s="32"/>
      <c r="AY167" s="32"/>
      <c r="AZ167" s="32"/>
      <c r="BA167" s="32"/>
      <c r="BB167" s="32"/>
      <c r="BC167" s="32"/>
      <c r="BD167" s="32"/>
      <c r="BE167" s="32"/>
      <c r="BF167" s="32"/>
      <c r="BG167" s="32"/>
      <c r="BH167" s="32"/>
      <c r="BI167" s="32"/>
      <c r="BJ167" s="32"/>
      <c r="BK167" s="32"/>
      <c r="BL167" s="32"/>
      <c r="BN167" s="33" t="s">
        <v>106</v>
      </c>
      <c r="BO167" s="33" t="s">
        <v>148</v>
      </c>
      <c r="BP167" s="32"/>
      <c r="BQ167" s="32"/>
      <c r="BR167" s="32"/>
      <c r="BS167" s="32"/>
      <c r="BT167" s="32"/>
      <c r="BU167" s="32"/>
      <c r="BV167" s="32"/>
      <c r="BW167" s="32"/>
      <c r="BX167" s="32"/>
      <c r="BY167" s="32"/>
      <c r="BZ167" s="32"/>
      <c r="CA167" s="32"/>
      <c r="CB167" s="32"/>
      <c r="CC167" s="32"/>
      <c r="CD167" s="32"/>
      <c r="CE167" s="32"/>
    </row>
    <row r="168" spans="1:85" ht="52.9" hidden="1" outlineLevel="1">
      <c r="A168" s="34" t="s">
        <v>150</v>
      </c>
      <c r="B168" s="35" t="s">
        <v>151</v>
      </c>
      <c r="C168" s="35" t="s">
        <v>152</v>
      </c>
      <c r="D168" s="35" t="s">
        <v>153</v>
      </c>
      <c r="E168" s="35" t="s">
        <v>154</v>
      </c>
      <c r="F168" s="35" t="s">
        <v>155</v>
      </c>
      <c r="G168" s="35" t="s">
        <v>156</v>
      </c>
      <c r="H168" s="36" t="s">
        <v>157</v>
      </c>
      <c r="I168" s="36" t="s">
        <v>158</v>
      </c>
      <c r="J168" s="36" t="s">
        <v>159</v>
      </c>
      <c r="K168" s="36" t="s">
        <v>160</v>
      </c>
      <c r="L168" s="36" t="s">
        <v>161</v>
      </c>
      <c r="M168" s="36" t="s">
        <v>162</v>
      </c>
      <c r="N168" s="36" t="s">
        <v>163</v>
      </c>
      <c r="O168" s="36" t="s">
        <v>164</v>
      </c>
      <c r="P168" s="37" t="s">
        <v>165</v>
      </c>
      <c r="Q168" s="37" t="s">
        <v>166</v>
      </c>
      <c r="R168" s="37" t="s">
        <v>167</v>
      </c>
      <c r="S168" s="37" t="s">
        <v>168</v>
      </c>
      <c r="T168" s="37" t="s">
        <v>169</v>
      </c>
      <c r="U168" s="38" t="s">
        <v>170</v>
      </c>
      <c r="V168" s="38" t="s">
        <v>171</v>
      </c>
      <c r="W168" s="39" t="s">
        <v>172</v>
      </c>
      <c r="X168" s="39" t="s">
        <v>173</v>
      </c>
      <c r="Y168" s="39" t="s">
        <v>174</v>
      </c>
      <c r="Z168" s="39" t="s">
        <v>175</v>
      </c>
      <c r="AA168" s="39" t="s">
        <v>176</v>
      </c>
      <c r="AB168" s="39" t="s">
        <v>135</v>
      </c>
      <c r="AC168" s="40" t="s">
        <v>177</v>
      </c>
      <c r="AD168" s="40" t="s">
        <v>178</v>
      </c>
      <c r="AE168" s="40" t="s">
        <v>179</v>
      </c>
      <c r="AF168" s="34" t="s">
        <v>142</v>
      </c>
      <c r="AG168" s="34" t="s">
        <v>58</v>
      </c>
      <c r="AH168" s="34" t="s">
        <v>180</v>
      </c>
      <c r="AI168" s="34" t="s">
        <v>181</v>
      </c>
      <c r="AJ168" s="34" t="s">
        <v>182</v>
      </c>
      <c r="AK168" s="34" t="s">
        <v>183</v>
      </c>
      <c r="AL168" s="34" t="s">
        <v>184</v>
      </c>
      <c r="AM168" s="41" t="s">
        <v>134</v>
      </c>
      <c r="AN168" s="41" t="s">
        <v>185</v>
      </c>
      <c r="AO168" s="41" t="s">
        <v>186</v>
      </c>
      <c r="AP168" s="41" t="s">
        <v>187</v>
      </c>
      <c r="AQ168" s="41" t="s">
        <v>188</v>
      </c>
      <c r="AR168" s="42" t="s">
        <v>189</v>
      </c>
      <c r="AS168" s="42" t="s">
        <v>190</v>
      </c>
      <c r="AT168" s="43"/>
      <c r="AU168" s="44" t="s">
        <v>191</v>
      </c>
      <c r="AV168" s="45" t="s">
        <v>192</v>
      </c>
      <c r="AW168" s="46" t="s">
        <v>133</v>
      </c>
      <c r="AX168" s="46" t="s">
        <v>134</v>
      </c>
      <c r="AY168" s="45" t="s">
        <v>193</v>
      </c>
      <c r="AZ168" s="44" t="s">
        <v>48</v>
      </c>
      <c r="BA168" s="44" t="s">
        <v>135</v>
      </c>
      <c r="BB168" s="47" t="s">
        <v>194</v>
      </c>
      <c r="BC168" s="44" t="s">
        <v>136</v>
      </c>
      <c r="BD168" s="44" t="s">
        <v>137</v>
      </c>
      <c r="BE168" s="44" t="s">
        <v>138</v>
      </c>
      <c r="BF168" s="44" t="s">
        <v>139</v>
      </c>
      <c r="BG168" s="44" t="s">
        <v>140</v>
      </c>
      <c r="BH168" s="44" t="s">
        <v>141</v>
      </c>
      <c r="BI168" s="44" t="s">
        <v>142</v>
      </c>
      <c r="BJ168" s="44" t="s">
        <v>58</v>
      </c>
      <c r="BK168" s="44" t="s">
        <v>143</v>
      </c>
      <c r="BL168" s="47" t="s">
        <v>144</v>
      </c>
      <c r="BN168" s="48" t="s">
        <v>191</v>
      </c>
      <c r="BO168" s="49" t="s">
        <v>192</v>
      </c>
      <c r="BP168" s="48" t="s">
        <v>133</v>
      </c>
      <c r="BQ168" s="48" t="s">
        <v>134</v>
      </c>
      <c r="BR168" s="49" t="s">
        <v>193</v>
      </c>
      <c r="BS168" s="50" t="s">
        <v>48</v>
      </c>
      <c r="BT168" s="50" t="s">
        <v>135</v>
      </c>
      <c r="BU168" s="51" t="s">
        <v>194</v>
      </c>
      <c r="BV168" s="50" t="s">
        <v>136</v>
      </c>
      <c r="BW168" s="50" t="s">
        <v>137</v>
      </c>
      <c r="BX168" s="50" t="s">
        <v>138</v>
      </c>
      <c r="BY168" s="50" t="s">
        <v>139</v>
      </c>
      <c r="BZ168" s="50" t="s">
        <v>140</v>
      </c>
      <c r="CA168" s="50" t="s">
        <v>141</v>
      </c>
      <c r="CB168" s="50" t="s">
        <v>142</v>
      </c>
      <c r="CC168" s="50" t="s">
        <v>58</v>
      </c>
      <c r="CD168" s="50" t="s">
        <v>143</v>
      </c>
      <c r="CE168" s="51" t="s">
        <v>144</v>
      </c>
    </row>
    <row r="169" spans="1:85" hidden="1" outlineLevel="1">
      <c r="A169" s="52">
        <v>2024</v>
      </c>
      <c r="B169" s="53">
        <v>0</v>
      </c>
      <c r="C169" s="53">
        <v>0</v>
      </c>
      <c r="D169" s="53">
        <v>0</v>
      </c>
      <c r="E169" s="53">
        <v>0</v>
      </c>
      <c r="F169" s="53">
        <v>0</v>
      </c>
      <c r="G169" s="53">
        <v>237</v>
      </c>
      <c r="H169" s="53">
        <v>100</v>
      </c>
      <c r="I169" s="53">
        <v>0</v>
      </c>
      <c r="J169" s="53">
        <v>0</v>
      </c>
      <c r="K169" s="53">
        <v>0</v>
      </c>
      <c r="L169" s="53">
        <v>0</v>
      </c>
      <c r="M169" s="53">
        <v>0</v>
      </c>
      <c r="N169" s="53">
        <v>0</v>
      </c>
      <c r="O169" s="53">
        <v>0</v>
      </c>
      <c r="P169" s="53">
        <v>500</v>
      </c>
      <c r="Q169" s="53">
        <v>0</v>
      </c>
      <c r="R169" s="53">
        <v>0</v>
      </c>
      <c r="S169" s="53">
        <v>0</v>
      </c>
      <c r="T169" s="53">
        <v>0</v>
      </c>
      <c r="U169" s="53">
        <v>0</v>
      </c>
      <c r="V169" s="53">
        <v>0</v>
      </c>
      <c r="W169" s="53">
        <v>0</v>
      </c>
      <c r="X169" s="53">
        <v>0</v>
      </c>
      <c r="Y169" s="53">
        <v>0</v>
      </c>
      <c r="Z169" s="53">
        <v>0</v>
      </c>
      <c r="AA169" s="53">
        <v>0</v>
      </c>
      <c r="AB169" s="53">
        <v>0</v>
      </c>
      <c r="AC169" s="53">
        <v>0</v>
      </c>
      <c r="AD169" s="53">
        <v>0</v>
      </c>
      <c r="AE169" s="53">
        <v>0</v>
      </c>
      <c r="AF169" s="53">
        <v>0</v>
      </c>
      <c r="AG169" s="53">
        <v>0</v>
      </c>
      <c r="AH169" s="53">
        <v>0</v>
      </c>
      <c r="AI169" s="53">
        <v>0</v>
      </c>
      <c r="AJ169" s="53">
        <v>0</v>
      </c>
      <c r="AK169" s="53">
        <v>3.9000000953674321</v>
      </c>
      <c r="AL169" s="53">
        <v>9.4099998474121094</v>
      </c>
      <c r="AM169" s="53">
        <v>69.419999569654465</v>
      </c>
      <c r="AN169" s="53">
        <v>0</v>
      </c>
      <c r="AO169" s="53">
        <v>14.2410956</v>
      </c>
      <c r="AP169" s="53">
        <v>38.045572555287997</v>
      </c>
      <c r="AQ169" s="53">
        <v>11.8364183</v>
      </c>
      <c r="AR169" s="53">
        <v>55</v>
      </c>
      <c r="AS169" s="53">
        <v>12</v>
      </c>
      <c r="AT169" s="54"/>
      <c r="AU169" s="55">
        <v>2024</v>
      </c>
      <c r="AV169" s="56">
        <v>95.497513469654464</v>
      </c>
      <c r="AW169" s="57">
        <v>26.0775139</v>
      </c>
      <c r="AX169" s="57">
        <v>69.419999569654465</v>
      </c>
      <c r="AY169" s="56">
        <v>118.35557249806754</v>
      </c>
      <c r="AZ169" s="57">
        <v>96.945572650655436</v>
      </c>
      <c r="BA169" s="57">
        <v>21.409999847412109</v>
      </c>
      <c r="BB169" s="56">
        <v>837</v>
      </c>
      <c r="BC169" s="57">
        <v>0</v>
      </c>
      <c r="BD169" s="57">
        <v>237</v>
      </c>
      <c r="BE169" s="57">
        <v>100</v>
      </c>
      <c r="BF169" s="57">
        <v>500</v>
      </c>
      <c r="BG169" s="57">
        <v>0</v>
      </c>
      <c r="BH169" s="57">
        <v>0</v>
      </c>
      <c r="BI169" s="57">
        <v>0</v>
      </c>
      <c r="BJ169" s="57">
        <v>0</v>
      </c>
      <c r="BK169" s="57">
        <v>0</v>
      </c>
      <c r="BL169" s="56">
        <v>1050.8530859677221</v>
      </c>
      <c r="BN169" s="55">
        <v>2024</v>
      </c>
      <c r="BO169" s="56"/>
      <c r="BP169" s="58"/>
      <c r="BQ169" s="58"/>
      <c r="BR169" s="56"/>
      <c r="BS169" s="58"/>
      <c r="BT169" s="58"/>
      <c r="BU169" s="56"/>
      <c r="BV169" s="58"/>
      <c r="BW169" s="58"/>
      <c r="BX169" s="58"/>
      <c r="BY169" s="58"/>
      <c r="BZ169" s="58"/>
      <c r="CA169" s="58"/>
      <c r="CB169" s="58"/>
      <c r="CC169" s="58"/>
      <c r="CD169" s="58"/>
      <c r="CE169" s="56"/>
      <c r="CG169" s="115" t="s">
        <v>106</v>
      </c>
    </row>
    <row r="170" spans="1:85" hidden="1" outlineLevel="1">
      <c r="A170" s="59">
        <v>2025</v>
      </c>
      <c r="B170" s="60">
        <v>0</v>
      </c>
      <c r="C170" s="60">
        <v>0</v>
      </c>
      <c r="D170" s="60">
        <v>0</v>
      </c>
      <c r="E170" s="60">
        <v>0</v>
      </c>
      <c r="F170" s="60">
        <v>0</v>
      </c>
      <c r="G170" s="60">
        <v>237</v>
      </c>
      <c r="H170" s="60">
        <v>600</v>
      </c>
      <c r="I170" s="60">
        <v>0</v>
      </c>
      <c r="J170" s="60">
        <v>0</v>
      </c>
      <c r="K170" s="60">
        <v>0</v>
      </c>
      <c r="L170" s="60">
        <v>0</v>
      </c>
      <c r="M170" s="60">
        <v>0</v>
      </c>
      <c r="N170" s="60">
        <v>0</v>
      </c>
      <c r="O170" s="60">
        <v>0</v>
      </c>
      <c r="P170" s="60">
        <v>499.74998474121094</v>
      </c>
      <c r="Q170" s="60">
        <v>0</v>
      </c>
      <c r="R170" s="60">
        <v>0</v>
      </c>
      <c r="S170" s="60">
        <v>0</v>
      </c>
      <c r="T170" s="60">
        <v>0</v>
      </c>
      <c r="U170" s="60">
        <v>0</v>
      </c>
      <c r="V170" s="60">
        <v>0</v>
      </c>
      <c r="W170" s="60">
        <v>0</v>
      </c>
      <c r="X170" s="60">
        <v>100</v>
      </c>
      <c r="Y170" s="60">
        <v>0</v>
      </c>
      <c r="Z170" s="60">
        <v>0</v>
      </c>
      <c r="AA170" s="60">
        <v>0</v>
      </c>
      <c r="AB170" s="60">
        <v>0</v>
      </c>
      <c r="AC170" s="60">
        <v>150</v>
      </c>
      <c r="AD170" s="60">
        <v>0</v>
      </c>
      <c r="AE170" s="60">
        <v>0</v>
      </c>
      <c r="AF170" s="60">
        <v>0</v>
      </c>
      <c r="AG170" s="60">
        <v>0</v>
      </c>
      <c r="AH170" s="60">
        <v>0</v>
      </c>
      <c r="AI170" s="60">
        <v>0</v>
      </c>
      <c r="AJ170" s="60">
        <v>0</v>
      </c>
      <c r="AK170" s="60">
        <v>3.9000000953674321</v>
      </c>
      <c r="AL170" s="60">
        <v>14.27999973297119</v>
      </c>
      <c r="AM170" s="60">
        <v>131.25999987125397</v>
      </c>
      <c r="AN170" s="60">
        <v>0</v>
      </c>
      <c r="AO170" s="60">
        <v>26.374985599999999</v>
      </c>
      <c r="AP170" s="60">
        <v>59.426396861328548</v>
      </c>
      <c r="AQ170" s="60">
        <v>24.168347199999999</v>
      </c>
      <c r="AR170" s="60">
        <v>79</v>
      </c>
      <c r="AS170" s="60">
        <v>25.60000038146973</v>
      </c>
      <c r="AT170" s="54"/>
      <c r="AU170" s="61">
        <v>2025</v>
      </c>
      <c r="AV170" s="62">
        <v>181.80333267125397</v>
      </c>
      <c r="AW170" s="63">
        <v>50.543332800000002</v>
      </c>
      <c r="AX170" s="63">
        <v>131.25999987125397</v>
      </c>
      <c r="AY170" s="62">
        <v>182.20639707113691</v>
      </c>
      <c r="AZ170" s="63">
        <v>142.32639695669599</v>
      </c>
      <c r="BA170" s="63">
        <v>39.880000114440918</v>
      </c>
      <c r="BB170" s="62">
        <v>1586.7499847412109</v>
      </c>
      <c r="BC170" s="63">
        <v>0</v>
      </c>
      <c r="BD170" s="63">
        <v>237</v>
      </c>
      <c r="BE170" s="63">
        <v>600</v>
      </c>
      <c r="BF170" s="63">
        <v>499.74998474121094</v>
      </c>
      <c r="BG170" s="63">
        <v>0</v>
      </c>
      <c r="BH170" s="63">
        <v>150</v>
      </c>
      <c r="BI170" s="63">
        <v>0</v>
      </c>
      <c r="BJ170" s="63">
        <v>0</v>
      </c>
      <c r="BK170" s="63">
        <v>100</v>
      </c>
      <c r="BL170" s="62">
        <v>1950.7597144836018</v>
      </c>
      <c r="BN170" s="61">
        <v>2025</v>
      </c>
      <c r="BO170" s="62">
        <v>181.80333267125397</v>
      </c>
      <c r="BP170" s="1">
        <v>50.543332800000002</v>
      </c>
      <c r="BQ170" s="1">
        <v>131.25999987125397</v>
      </c>
      <c r="BR170" s="62">
        <v>182.20639707113691</v>
      </c>
      <c r="BS170" s="1">
        <v>142.32639695669599</v>
      </c>
      <c r="BT170" s="1">
        <v>39.880000114440918</v>
      </c>
      <c r="BU170" s="62">
        <v>1586.7499847412109</v>
      </c>
      <c r="BV170" s="1">
        <v>0</v>
      </c>
      <c r="BW170" s="1">
        <v>237</v>
      </c>
      <c r="BX170" s="1">
        <v>600</v>
      </c>
      <c r="BY170" s="1">
        <v>499.74998474121094</v>
      </c>
      <c r="BZ170" s="1">
        <v>0</v>
      </c>
      <c r="CA170" s="1">
        <v>150</v>
      </c>
      <c r="CB170" s="1">
        <v>0</v>
      </c>
      <c r="CC170" s="1">
        <v>0</v>
      </c>
      <c r="CD170" s="1">
        <v>100</v>
      </c>
      <c r="CE170" s="62">
        <v>1950.7597144836018</v>
      </c>
      <c r="CG170" s="115" t="s">
        <v>106</v>
      </c>
    </row>
    <row r="171" spans="1:85" hidden="1" outlineLevel="1">
      <c r="A171" s="52">
        <v>2026</v>
      </c>
      <c r="B171" s="53">
        <v>0</v>
      </c>
      <c r="C171" s="53">
        <v>0</v>
      </c>
      <c r="D171" s="53">
        <v>0</v>
      </c>
      <c r="E171" s="53">
        <v>0</v>
      </c>
      <c r="F171" s="53">
        <v>0</v>
      </c>
      <c r="G171" s="53">
        <v>237</v>
      </c>
      <c r="H171" s="53">
        <v>600</v>
      </c>
      <c r="I171" s="53">
        <v>0</v>
      </c>
      <c r="J171" s="53">
        <v>200</v>
      </c>
      <c r="K171" s="53">
        <v>200</v>
      </c>
      <c r="L171" s="53">
        <v>0</v>
      </c>
      <c r="M171" s="53">
        <v>0</v>
      </c>
      <c r="N171" s="53">
        <v>0</v>
      </c>
      <c r="O171" s="53">
        <v>0</v>
      </c>
      <c r="P171" s="53">
        <v>599.50000762939453</v>
      </c>
      <c r="Q171" s="53">
        <v>0</v>
      </c>
      <c r="R171" s="53">
        <v>0</v>
      </c>
      <c r="S171" s="53">
        <v>0</v>
      </c>
      <c r="T171" s="53">
        <v>0</v>
      </c>
      <c r="U171" s="53">
        <v>100</v>
      </c>
      <c r="V171" s="53">
        <v>0</v>
      </c>
      <c r="W171" s="53">
        <v>0</v>
      </c>
      <c r="X171" s="53">
        <v>500</v>
      </c>
      <c r="Y171" s="53">
        <v>0</v>
      </c>
      <c r="Z171" s="53">
        <v>200</v>
      </c>
      <c r="AA171" s="53">
        <v>0</v>
      </c>
      <c r="AB171" s="53">
        <v>0</v>
      </c>
      <c r="AC171" s="53">
        <v>600</v>
      </c>
      <c r="AD171" s="53">
        <v>0</v>
      </c>
      <c r="AE171" s="53">
        <v>0</v>
      </c>
      <c r="AF171" s="53">
        <v>0</v>
      </c>
      <c r="AG171" s="53">
        <v>0</v>
      </c>
      <c r="AH171" s="53">
        <v>0</v>
      </c>
      <c r="AI171" s="53">
        <v>0</v>
      </c>
      <c r="AJ171" s="53">
        <v>0</v>
      </c>
      <c r="AK171" s="53">
        <v>3.9000000953674321</v>
      </c>
      <c r="AL171" s="53">
        <v>18.110000610351559</v>
      </c>
      <c r="AM171" s="53">
        <v>198.40000009536743</v>
      </c>
      <c r="AN171" s="53">
        <v>0</v>
      </c>
      <c r="AO171" s="53">
        <v>50.051728099999998</v>
      </c>
      <c r="AP171" s="53">
        <v>80.807221167369093</v>
      </c>
      <c r="AQ171" s="53">
        <v>36.868583900000004</v>
      </c>
      <c r="AR171" s="53">
        <v>79</v>
      </c>
      <c r="AS171" s="53">
        <v>25.60000038146973</v>
      </c>
      <c r="AT171" s="54"/>
      <c r="AU171" s="55">
        <v>2026</v>
      </c>
      <c r="AV171" s="56">
        <v>285.3203120953674</v>
      </c>
      <c r="AW171" s="57">
        <v>86.920311999999996</v>
      </c>
      <c r="AX171" s="57">
        <v>198.40000009536743</v>
      </c>
      <c r="AY171" s="56">
        <v>207.41722225455783</v>
      </c>
      <c r="AZ171" s="57">
        <v>163.70722126273654</v>
      </c>
      <c r="BA171" s="57">
        <v>43.710000991821289</v>
      </c>
      <c r="BB171" s="56">
        <v>3236.5000076293945</v>
      </c>
      <c r="BC171" s="57">
        <v>0</v>
      </c>
      <c r="BD171" s="57">
        <v>237</v>
      </c>
      <c r="BE171" s="57">
        <v>1000</v>
      </c>
      <c r="BF171" s="57">
        <v>599.50000762939453</v>
      </c>
      <c r="BG171" s="57">
        <v>100</v>
      </c>
      <c r="BH171" s="57">
        <v>600</v>
      </c>
      <c r="BI171" s="57">
        <v>0</v>
      </c>
      <c r="BJ171" s="57">
        <v>0</v>
      </c>
      <c r="BK171" s="57">
        <v>700</v>
      </c>
      <c r="BL171" s="56">
        <v>3729.2375419793198</v>
      </c>
      <c r="BN171" s="55">
        <v>2026</v>
      </c>
      <c r="BO171" s="56"/>
      <c r="BP171" s="58"/>
      <c r="BQ171" s="58"/>
      <c r="BR171" s="56"/>
      <c r="BS171" s="58"/>
      <c r="BT171" s="58"/>
      <c r="BU171" s="56"/>
      <c r="BV171" s="58"/>
      <c r="BW171" s="58"/>
      <c r="BX171" s="58"/>
      <c r="BY171" s="58"/>
      <c r="BZ171" s="58"/>
      <c r="CA171" s="58"/>
      <c r="CB171" s="58"/>
      <c r="CC171" s="58"/>
      <c r="CD171" s="58"/>
      <c r="CE171" s="56"/>
      <c r="CG171" s="115" t="s">
        <v>106</v>
      </c>
    </row>
    <row r="172" spans="1:85" hidden="1" outlineLevel="1">
      <c r="A172" s="59">
        <v>2027</v>
      </c>
      <c r="B172" s="60">
        <v>0</v>
      </c>
      <c r="C172" s="60">
        <v>0</v>
      </c>
      <c r="D172" s="60">
        <v>0</v>
      </c>
      <c r="E172" s="60">
        <v>0</v>
      </c>
      <c r="F172" s="60">
        <v>0</v>
      </c>
      <c r="G172" s="60">
        <v>474</v>
      </c>
      <c r="H172" s="60">
        <v>600</v>
      </c>
      <c r="I172" s="60">
        <v>0</v>
      </c>
      <c r="J172" s="60">
        <v>200</v>
      </c>
      <c r="K172" s="60">
        <v>200</v>
      </c>
      <c r="L172" s="60">
        <v>0</v>
      </c>
      <c r="M172" s="60">
        <v>0</v>
      </c>
      <c r="N172" s="60">
        <v>0</v>
      </c>
      <c r="O172" s="60">
        <v>0</v>
      </c>
      <c r="P172" s="60">
        <v>599.19998931884766</v>
      </c>
      <c r="Q172" s="60">
        <v>0</v>
      </c>
      <c r="R172" s="60">
        <v>0</v>
      </c>
      <c r="S172" s="60">
        <v>0</v>
      </c>
      <c r="T172" s="60">
        <v>0</v>
      </c>
      <c r="U172" s="60">
        <v>100</v>
      </c>
      <c r="V172" s="60">
        <v>0</v>
      </c>
      <c r="W172" s="60">
        <v>0</v>
      </c>
      <c r="X172" s="60">
        <v>800</v>
      </c>
      <c r="Y172" s="60">
        <v>0</v>
      </c>
      <c r="Z172" s="60">
        <v>200</v>
      </c>
      <c r="AA172" s="60">
        <v>0</v>
      </c>
      <c r="AB172" s="60">
        <v>0</v>
      </c>
      <c r="AC172" s="60">
        <v>750</v>
      </c>
      <c r="AD172" s="60">
        <v>0</v>
      </c>
      <c r="AE172" s="60">
        <v>0</v>
      </c>
      <c r="AF172" s="60">
        <v>0</v>
      </c>
      <c r="AG172" s="60">
        <v>0</v>
      </c>
      <c r="AH172" s="60">
        <v>0</v>
      </c>
      <c r="AI172" s="60">
        <v>0</v>
      </c>
      <c r="AJ172" s="60">
        <v>0</v>
      </c>
      <c r="AK172" s="60">
        <v>3.9000000953674321</v>
      </c>
      <c r="AL172" s="60">
        <v>24.719999313354489</v>
      </c>
      <c r="AM172" s="60">
        <v>241.09999978542328</v>
      </c>
      <c r="AN172" s="60">
        <v>0</v>
      </c>
      <c r="AO172" s="60">
        <v>64.249858200000006</v>
      </c>
      <c r="AP172" s="60">
        <v>121.26733986062111</v>
      </c>
      <c r="AQ172" s="60">
        <v>50.258215499999999</v>
      </c>
      <c r="AR172" s="60">
        <v>79</v>
      </c>
      <c r="AS172" s="60">
        <v>25.60000038146973</v>
      </c>
      <c r="AT172" s="54"/>
      <c r="AU172" s="61">
        <v>2027</v>
      </c>
      <c r="AV172" s="62">
        <v>355.60807348542329</v>
      </c>
      <c r="AW172" s="63">
        <v>114.50807370000001</v>
      </c>
      <c r="AX172" s="63">
        <v>241.09999978542328</v>
      </c>
      <c r="AY172" s="62">
        <v>254.48733965081277</v>
      </c>
      <c r="AZ172" s="63">
        <v>204.16733995598855</v>
      </c>
      <c r="BA172" s="63">
        <v>50.319999694824219</v>
      </c>
      <c r="BB172" s="62">
        <v>3923.1999893188477</v>
      </c>
      <c r="BC172" s="63">
        <v>0</v>
      </c>
      <c r="BD172" s="63">
        <v>474</v>
      </c>
      <c r="BE172" s="63">
        <v>1000</v>
      </c>
      <c r="BF172" s="63">
        <v>599.19998931884766</v>
      </c>
      <c r="BG172" s="63">
        <v>100</v>
      </c>
      <c r="BH172" s="63">
        <v>750</v>
      </c>
      <c r="BI172" s="63">
        <v>0</v>
      </c>
      <c r="BJ172" s="63">
        <v>0</v>
      </c>
      <c r="BK172" s="63">
        <v>1000</v>
      </c>
      <c r="BL172" s="62">
        <v>4533.2954024550836</v>
      </c>
      <c r="BN172" s="61">
        <v>2027</v>
      </c>
      <c r="BO172" s="62"/>
      <c r="BP172" s="1"/>
      <c r="BQ172" s="1"/>
      <c r="BR172" s="62"/>
      <c r="BS172" s="1"/>
      <c r="BT172" s="1"/>
      <c r="BU172" s="62"/>
      <c r="BV172" s="1"/>
      <c r="BW172" s="1"/>
      <c r="BX172" s="1"/>
      <c r="BY172" s="1"/>
      <c r="BZ172" s="1"/>
      <c r="CA172" s="1"/>
      <c r="CB172" s="1"/>
      <c r="CC172" s="1"/>
      <c r="CD172" s="1"/>
      <c r="CE172" s="62"/>
      <c r="CG172" s="115" t="s">
        <v>106</v>
      </c>
    </row>
    <row r="173" spans="1:85" hidden="1" outlineLevel="1">
      <c r="A173" s="52">
        <v>2028</v>
      </c>
      <c r="B173" s="53">
        <v>0</v>
      </c>
      <c r="C173" s="53">
        <v>0</v>
      </c>
      <c r="D173" s="53">
        <v>0</v>
      </c>
      <c r="E173" s="53">
        <v>0</v>
      </c>
      <c r="F173" s="53">
        <v>0</v>
      </c>
      <c r="G173" s="53">
        <v>711</v>
      </c>
      <c r="H173" s="53">
        <v>600</v>
      </c>
      <c r="I173" s="53">
        <v>0</v>
      </c>
      <c r="J173" s="53">
        <v>200</v>
      </c>
      <c r="K173" s="53">
        <v>200</v>
      </c>
      <c r="L173" s="53">
        <v>0</v>
      </c>
      <c r="M173" s="53">
        <v>0</v>
      </c>
      <c r="N173" s="53">
        <v>0</v>
      </c>
      <c r="O173" s="53">
        <v>0</v>
      </c>
      <c r="P173" s="53">
        <v>598.90001678466797</v>
      </c>
      <c r="Q173" s="53">
        <v>0</v>
      </c>
      <c r="R173" s="53">
        <v>0</v>
      </c>
      <c r="S173" s="53">
        <v>0</v>
      </c>
      <c r="T173" s="53">
        <v>0</v>
      </c>
      <c r="U173" s="53">
        <v>100</v>
      </c>
      <c r="V173" s="53">
        <v>0</v>
      </c>
      <c r="W173" s="53">
        <v>0</v>
      </c>
      <c r="X173" s="53">
        <v>800</v>
      </c>
      <c r="Y173" s="53">
        <v>0</v>
      </c>
      <c r="Z173" s="53">
        <v>200</v>
      </c>
      <c r="AA173" s="53">
        <v>0</v>
      </c>
      <c r="AB173" s="53">
        <v>0</v>
      </c>
      <c r="AC173" s="53">
        <v>750</v>
      </c>
      <c r="AD173" s="53">
        <v>0</v>
      </c>
      <c r="AE173" s="53">
        <v>0</v>
      </c>
      <c r="AF173" s="53">
        <v>0</v>
      </c>
      <c r="AG173" s="53">
        <v>0</v>
      </c>
      <c r="AH173" s="53">
        <v>0</v>
      </c>
      <c r="AI173" s="53">
        <v>0</v>
      </c>
      <c r="AJ173" s="53">
        <v>0</v>
      </c>
      <c r="AK173" s="53">
        <v>6.9000000953674316</v>
      </c>
      <c r="AL173" s="53">
        <v>28.389999389648441</v>
      </c>
      <c r="AM173" s="53">
        <v>284.59000539779663</v>
      </c>
      <c r="AN173" s="53">
        <v>0</v>
      </c>
      <c r="AO173" s="53">
        <v>77.881466000000003</v>
      </c>
      <c r="AP173" s="53">
        <v>161.72745855387299</v>
      </c>
      <c r="AQ173" s="53">
        <v>64.220708000000002</v>
      </c>
      <c r="AR173" s="53">
        <v>79</v>
      </c>
      <c r="AS173" s="53">
        <v>25.60000038146973</v>
      </c>
      <c r="AT173" s="54"/>
      <c r="AU173" s="55">
        <v>2028</v>
      </c>
      <c r="AV173" s="56">
        <v>426.69217939779662</v>
      </c>
      <c r="AW173" s="57">
        <v>142.10217399999999</v>
      </c>
      <c r="AX173" s="57">
        <v>284.59000539779663</v>
      </c>
      <c r="AY173" s="56">
        <v>301.61745842035862</v>
      </c>
      <c r="AZ173" s="57">
        <v>247.62745864924042</v>
      </c>
      <c r="BA173" s="57">
        <v>53.989999771118171</v>
      </c>
      <c r="BB173" s="56">
        <v>4159.900016784668</v>
      </c>
      <c r="BC173" s="57">
        <v>0</v>
      </c>
      <c r="BD173" s="57">
        <v>711</v>
      </c>
      <c r="BE173" s="57">
        <v>1000</v>
      </c>
      <c r="BF173" s="57">
        <v>598.90001678466797</v>
      </c>
      <c r="BG173" s="57">
        <v>100</v>
      </c>
      <c r="BH173" s="57">
        <v>750</v>
      </c>
      <c r="BI173" s="57">
        <v>0</v>
      </c>
      <c r="BJ173" s="57">
        <v>0</v>
      </c>
      <c r="BK173" s="57">
        <v>1000</v>
      </c>
      <c r="BL173" s="56">
        <v>4888.2096546028233</v>
      </c>
      <c r="BN173" s="55">
        <v>2028</v>
      </c>
      <c r="BO173" s="56"/>
      <c r="BP173" s="58"/>
      <c r="BQ173" s="58"/>
      <c r="BR173" s="56"/>
      <c r="BS173" s="58"/>
      <c r="BT173" s="58"/>
      <c r="BU173" s="56"/>
      <c r="BV173" s="58"/>
      <c r="BW173" s="58"/>
      <c r="BX173" s="58"/>
      <c r="BY173" s="58"/>
      <c r="BZ173" s="58"/>
      <c r="CA173" s="58"/>
      <c r="CB173" s="58"/>
      <c r="CC173" s="58"/>
      <c r="CD173" s="58"/>
      <c r="CE173" s="56"/>
      <c r="CG173" s="115" t="s">
        <v>106</v>
      </c>
    </row>
    <row r="174" spans="1:85" hidden="1" outlineLevel="1">
      <c r="A174" s="59">
        <v>2029</v>
      </c>
      <c r="B174" s="60">
        <v>0</v>
      </c>
      <c r="C174" s="60">
        <v>0</v>
      </c>
      <c r="D174" s="60">
        <v>0</v>
      </c>
      <c r="E174" s="60">
        <v>0</v>
      </c>
      <c r="F174" s="60">
        <v>0</v>
      </c>
      <c r="G174" s="60">
        <v>711</v>
      </c>
      <c r="H174" s="60">
        <v>600</v>
      </c>
      <c r="I174" s="60">
        <v>0</v>
      </c>
      <c r="J174" s="60">
        <v>200</v>
      </c>
      <c r="K174" s="60">
        <v>200</v>
      </c>
      <c r="L174" s="60">
        <v>0</v>
      </c>
      <c r="M174" s="60">
        <v>0</v>
      </c>
      <c r="N174" s="60">
        <v>0</v>
      </c>
      <c r="O174" s="60">
        <v>0</v>
      </c>
      <c r="P174" s="60">
        <v>598.59999847412109</v>
      </c>
      <c r="Q174" s="60">
        <v>0</v>
      </c>
      <c r="R174" s="60">
        <v>0</v>
      </c>
      <c r="S174" s="60">
        <v>0</v>
      </c>
      <c r="T174" s="60">
        <v>0</v>
      </c>
      <c r="U174" s="60">
        <v>100</v>
      </c>
      <c r="V174" s="60">
        <v>0</v>
      </c>
      <c r="W174" s="60">
        <v>0</v>
      </c>
      <c r="X174" s="60">
        <v>800</v>
      </c>
      <c r="Y174" s="60">
        <v>0</v>
      </c>
      <c r="Z174" s="60">
        <v>200</v>
      </c>
      <c r="AA174" s="60">
        <v>0</v>
      </c>
      <c r="AB174" s="60">
        <v>0</v>
      </c>
      <c r="AC174" s="60">
        <v>1350</v>
      </c>
      <c r="AD174" s="60">
        <v>150</v>
      </c>
      <c r="AE174" s="60">
        <v>0</v>
      </c>
      <c r="AF174" s="60">
        <v>0</v>
      </c>
      <c r="AG174" s="60">
        <v>0</v>
      </c>
      <c r="AH174" s="60">
        <v>0</v>
      </c>
      <c r="AI174" s="60">
        <v>0</v>
      </c>
      <c r="AJ174" s="60">
        <v>0</v>
      </c>
      <c r="AK174" s="60">
        <v>8.8999996185302734</v>
      </c>
      <c r="AL174" s="60">
        <v>31.739999771118161</v>
      </c>
      <c r="AM174" s="60">
        <v>297.31000208854675</v>
      </c>
      <c r="AN174" s="60">
        <v>0</v>
      </c>
      <c r="AO174" s="60">
        <v>115.38244400000001</v>
      </c>
      <c r="AP174" s="60">
        <v>223.04598359990609</v>
      </c>
      <c r="AQ174" s="60">
        <v>78.633908000000005</v>
      </c>
      <c r="AR174" s="60">
        <v>79</v>
      </c>
      <c r="AS174" s="60">
        <v>25.60000038146973</v>
      </c>
      <c r="AT174" s="54"/>
      <c r="AU174" s="61">
        <v>2029</v>
      </c>
      <c r="AV174" s="62">
        <v>491.32635408854674</v>
      </c>
      <c r="AW174" s="63">
        <v>194.01635200000001</v>
      </c>
      <c r="AX174" s="63">
        <v>297.31000208854675</v>
      </c>
      <c r="AY174" s="62">
        <v>368.28598337102426</v>
      </c>
      <c r="AZ174" s="63">
        <v>310.94598321843637</v>
      </c>
      <c r="BA174" s="63">
        <v>57.340000152587891</v>
      </c>
      <c r="BB174" s="62">
        <v>4909.5999984741211</v>
      </c>
      <c r="BC174" s="63">
        <v>0</v>
      </c>
      <c r="BD174" s="63">
        <v>711</v>
      </c>
      <c r="BE174" s="63">
        <v>1000</v>
      </c>
      <c r="BF174" s="63">
        <v>598.59999847412109</v>
      </c>
      <c r="BG174" s="63">
        <v>100</v>
      </c>
      <c r="BH174" s="63">
        <v>1500</v>
      </c>
      <c r="BI174" s="63">
        <v>0</v>
      </c>
      <c r="BJ174" s="63">
        <v>0</v>
      </c>
      <c r="BK174" s="63">
        <v>1000</v>
      </c>
      <c r="BL174" s="62">
        <v>5769.212335933692</v>
      </c>
      <c r="BN174" s="61">
        <v>2029</v>
      </c>
      <c r="BO174" s="62"/>
      <c r="BP174" s="1"/>
      <c r="BQ174" s="1"/>
      <c r="BR174" s="62"/>
      <c r="BS174" s="1"/>
      <c r="BT174" s="1"/>
      <c r="BU174" s="62"/>
      <c r="BV174" s="1"/>
      <c r="BW174" s="1"/>
      <c r="BX174" s="1"/>
      <c r="BY174" s="1"/>
      <c r="BZ174" s="1"/>
      <c r="CA174" s="1"/>
      <c r="CB174" s="1"/>
      <c r="CC174" s="1"/>
      <c r="CD174" s="1"/>
      <c r="CE174" s="62"/>
      <c r="CG174" s="115" t="s">
        <v>106</v>
      </c>
    </row>
    <row r="175" spans="1:85" hidden="1" outlineLevel="1">
      <c r="A175" s="52">
        <v>2030</v>
      </c>
      <c r="B175" s="53">
        <v>0</v>
      </c>
      <c r="C175" s="53">
        <v>0</v>
      </c>
      <c r="D175" s="53">
        <v>0</v>
      </c>
      <c r="E175" s="53">
        <v>0</v>
      </c>
      <c r="F175" s="53">
        <v>0</v>
      </c>
      <c r="G175" s="53">
        <v>711</v>
      </c>
      <c r="H175" s="53">
        <v>600</v>
      </c>
      <c r="I175" s="53">
        <v>0</v>
      </c>
      <c r="J175" s="53">
        <v>200</v>
      </c>
      <c r="K175" s="53">
        <v>200</v>
      </c>
      <c r="L175" s="53">
        <v>0</v>
      </c>
      <c r="M175" s="53">
        <v>100</v>
      </c>
      <c r="N175" s="53">
        <v>0</v>
      </c>
      <c r="O175" s="53">
        <v>0</v>
      </c>
      <c r="P175" s="53">
        <v>1098.2999877929688</v>
      </c>
      <c r="Q175" s="53">
        <v>0</v>
      </c>
      <c r="R175" s="53">
        <v>0</v>
      </c>
      <c r="S175" s="53">
        <v>0</v>
      </c>
      <c r="T175" s="53">
        <v>0</v>
      </c>
      <c r="U175" s="53">
        <v>100</v>
      </c>
      <c r="V175" s="53">
        <v>0</v>
      </c>
      <c r="W175" s="53">
        <v>0</v>
      </c>
      <c r="X175" s="53">
        <v>900</v>
      </c>
      <c r="Y175" s="53">
        <v>0</v>
      </c>
      <c r="Z175" s="53">
        <v>200</v>
      </c>
      <c r="AA175" s="53">
        <v>0</v>
      </c>
      <c r="AB175" s="53">
        <v>0</v>
      </c>
      <c r="AC175" s="53">
        <v>1350</v>
      </c>
      <c r="AD175" s="53">
        <v>149.94999694824219</v>
      </c>
      <c r="AE175" s="53">
        <v>250</v>
      </c>
      <c r="AF175" s="53">
        <v>0</v>
      </c>
      <c r="AG175" s="53">
        <v>0</v>
      </c>
      <c r="AH175" s="53">
        <v>0</v>
      </c>
      <c r="AI175" s="53">
        <v>0</v>
      </c>
      <c r="AJ175" s="53">
        <v>0</v>
      </c>
      <c r="AK175" s="53">
        <v>8.8999996185302734</v>
      </c>
      <c r="AL175" s="53">
        <v>36.619998931884773</v>
      </c>
      <c r="AM175" s="53">
        <v>310.84000015258789</v>
      </c>
      <c r="AN175" s="53">
        <v>0</v>
      </c>
      <c r="AO175" s="53">
        <v>131.83969400000001</v>
      </c>
      <c r="AP175" s="53">
        <v>284.36450864593922</v>
      </c>
      <c r="AQ175" s="53">
        <v>94.091622999999998</v>
      </c>
      <c r="AR175" s="53">
        <v>79</v>
      </c>
      <c r="AS175" s="53">
        <v>25.60000038146973</v>
      </c>
      <c r="AT175" s="54"/>
      <c r="AU175" s="55">
        <v>2030</v>
      </c>
      <c r="AV175" s="56">
        <v>536.77131715258793</v>
      </c>
      <c r="AW175" s="57">
        <v>225.93131700000001</v>
      </c>
      <c r="AX175" s="57">
        <v>310.84000015258789</v>
      </c>
      <c r="AY175" s="56">
        <v>434.48450757782399</v>
      </c>
      <c r="AZ175" s="57">
        <v>372.2645082644695</v>
      </c>
      <c r="BA175" s="57">
        <v>62.219999313354506</v>
      </c>
      <c r="BB175" s="56">
        <v>5859.2499847412109</v>
      </c>
      <c r="BC175" s="57">
        <v>0</v>
      </c>
      <c r="BD175" s="57">
        <v>711</v>
      </c>
      <c r="BE175" s="57">
        <v>1100</v>
      </c>
      <c r="BF175" s="57">
        <v>1098.2999877929688</v>
      </c>
      <c r="BG175" s="57">
        <v>100</v>
      </c>
      <c r="BH175" s="57">
        <v>1749.9499969482422</v>
      </c>
      <c r="BI175" s="57">
        <v>0</v>
      </c>
      <c r="BJ175" s="57">
        <v>0</v>
      </c>
      <c r="BK175" s="57">
        <v>1100</v>
      </c>
      <c r="BL175" s="56">
        <v>6830.5058094716223</v>
      </c>
      <c r="BN175" s="55">
        <v>2030</v>
      </c>
      <c r="BO175" s="56">
        <v>354.96798448133393</v>
      </c>
      <c r="BP175" s="58">
        <v>175.38798420000001</v>
      </c>
      <c r="BQ175" s="58">
        <v>179.58000028133392</v>
      </c>
      <c r="BR175" s="56">
        <v>252.27811050668709</v>
      </c>
      <c r="BS175" s="58">
        <v>229.93811130777351</v>
      </c>
      <c r="BT175" s="58">
        <v>22.339999198913588</v>
      </c>
      <c r="BU175" s="56">
        <v>4272.5</v>
      </c>
      <c r="BV175" s="58">
        <v>0</v>
      </c>
      <c r="BW175" s="58">
        <v>474</v>
      </c>
      <c r="BX175" s="58">
        <v>500</v>
      </c>
      <c r="BY175" s="58">
        <v>598.55000305175781</v>
      </c>
      <c r="BZ175" s="58">
        <v>100</v>
      </c>
      <c r="CA175" s="58">
        <v>1599.9499969482422</v>
      </c>
      <c r="CB175" s="58">
        <v>0</v>
      </c>
      <c r="CC175" s="58">
        <v>0</v>
      </c>
      <c r="CD175" s="58">
        <v>1000</v>
      </c>
      <c r="CE175" s="56">
        <v>4879.7460949880206</v>
      </c>
      <c r="CG175" s="115" t="s">
        <v>106</v>
      </c>
    </row>
    <row r="176" spans="1:85" hidden="1" outlineLevel="1">
      <c r="A176" s="59">
        <v>2031</v>
      </c>
      <c r="B176" s="60">
        <v>0</v>
      </c>
      <c r="C176" s="60">
        <v>0</v>
      </c>
      <c r="D176" s="60">
        <v>0</v>
      </c>
      <c r="E176" s="60">
        <v>0</v>
      </c>
      <c r="F176" s="60">
        <v>0</v>
      </c>
      <c r="G176" s="60">
        <v>711</v>
      </c>
      <c r="H176" s="60">
        <v>600</v>
      </c>
      <c r="I176" s="60">
        <v>0</v>
      </c>
      <c r="J176" s="60">
        <v>200</v>
      </c>
      <c r="K176" s="60">
        <v>200</v>
      </c>
      <c r="L176" s="60">
        <v>0</v>
      </c>
      <c r="M176" s="60">
        <v>300</v>
      </c>
      <c r="N176" s="60">
        <v>0</v>
      </c>
      <c r="O176" s="60">
        <v>0</v>
      </c>
      <c r="P176" s="60">
        <v>1097.7499923706055</v>
      </c>
      <c r="Q176" s="60">
        <v>0</v>
      </c>
      <c r="R176" s="60">
        <v>0</v>
      </c>
      <c r="S176" s="60">
        <v>0</v>
      </c>
      <c r="T176" s="60">
        <v>0</v>
      </c>
      <c r="U176" s="60">
        <v>100</v>
      </c>
      <c r="V176" s="60">
        <v>0</v>
      </c>
      <c r="W176" s="60">
        <v>0</v>
      </c>
      <c r="X176" s="60">
        <v>900</v>
      </c>
      <c r="Y176" s="60">
        <v>0</v>
      </c>
      <c r="Z176" s="60">
        <v>200</v>
      </c>
      <c r="AA176" s="60">
        <v>0</v>
      </c>
      <c r="AB176" s="60">
        <v>0</v>
      </c>
      <c r="AC176" s="60">
        <v>1350</v>
      </c>
      <c r="AD176" s="60">
        <v>149.90000152587891</v>
      </c>
      <c r="AE176" s="60">
        <v>249.94999694824219</v>
      </c>
      <c r="AF176" s="60">
        <v>0</v>
      </c>
      <c r="AG176" s="60">
        <v>0</v>
      </c>
      <c r="AH176" s="60">
        <v>0</v>
      </c>
      <c r="AI176" s="60">
        <v>0</v>
      </c>
      <c r="AJ176" s="60">
        <v>0</v>
      </c>
      <c r="AK176" s="60">
        <v>9.7200002670288086</v>
      </c>
      <c r="AL176" s="60">
        <v>39.990001678466797</v>
      </c>
      <c r="AM176" s="60">
        <v>324.03000116348267</v>
      </c>
      <c r="AN176" s="60">
        <v>0</v>
      </c>
      <c r="AO176" s="60">
        <v>148.12393700000001</v>
      </c>
      <c r="AP176" s="60">
        <v>351.50843736546011</v>
      </c>
      <c r="AQ176" s="60">
        <v>110.32028299999999</v>
      </c>
      <c r="AR176" s="60">
        <v>79</v>
      </c>
      <c r="AS176" s="60">
        <v>25.60000038146973</v>
      </c>
      <c r="AT176" s="54"/>
      <c r="AU176" s="61">
        <v>2031</v>
      </c>
      <c r="AV176" s="62">
        <v>582.47422116348264</v>
      </c>
      <c r="AW176" s="63">
        <v>258.44421999999997</v>
      </c>
      <c r="AX176" s="63">
        <v>324.03000116348267</v>
      </c>
      <c r="AY176" s="62">
        <v>505.81843969242544</v>
      </c>
      <c r="AZ176" s="63">
        <v>440.22843763248892</v>
      </c>
      <c r="BA176" s="63">
        <v>65.590002059936523</v>
      </c>
      <c r="BB176" s="62">
        <v>6058.5999908447266</v>
      </c>
      <c r="BC176" s="63">
        <v>0</v>
      </c>
      <c r="BD176" s="63">
        <v>711</v>
      </c>
      <c r="BE176" s="63">
        <v>1300</v>
      </c>
      <c r="BF176" s="63">
        <v>1097.7499923706055</v>
      </c>
      <c r="BG176" s="63">
        <v>100</v>
      </c>
      <c r="BH176" s="63">
        <v>1749.8499984741211</v>
      </c>
      <c r="BI176" s="63">
        <v>0</v>
      </c>
      <c r="BJ176" s="63">
        <v>0</v>
      </c>
      <c r="BK176" s="63">
        <v>1100</v>
      </c>
      <c r="BL176" s="62">
        <v>7146.8926517006348</v>
      </c>
      <c r="BN176" s="61">
        <v>2031</v>
      </c>
      <c r="BO176" s="62"/>
      <c r="BP176" s="1"/>
      <c r="BQ176" s="1"/>
      <c r="BR176" s="62"/>
      <c r="BS176" s="1"/>
      <c r="BT176" s="1"/>
      <c r="BU176" s="62"/>
      <c r="BV176" s="1"/>
      <c r="BW176" s="1"/>
      <c r="BX176" s="1"/>
      <c r="BY176" s="1"/>
      <c r="BZ176" s="1"/>
      <c r="CA176" s="1"/>
      <c r="CB176" s="1"/>
      <c r="CC176" s="1"/>
      <c r="CD176" s="1"/>
      <c r="CE176" s="62"/>
      <c r="CG176" s="115" t="s">
        <v>106</v>
      </c>
    </row>
    <row r="177" spans="1:85" hidden="1" outlineLevel="1">
      <c r="A177" s="52">
        <v>2032</v>
      </c>
      <c r="B177" s="53">
        <v>0</v>
      </c>
      <c r="C177" s="53">
        <v>0</v>
      </c>
      <c r="D177" s="53">
        <v>0</v>
      </c>
      <c r="E177" s="53">
        <v>0</v>
      </c>
      <c r="F177" s="53">
        <v>0</v>
      </c>
      <c r="G177" s="53">
        <v>711</v>
      </c>
      <c r="H177" s="53">
        <v>600</v>
      </c>
      <c r="I177" s="53">
        <v>0</v>
      </c>
      <c r="J177" s="53">
        <v>200</v>
      </c>
      <c r="K177" s="53">
        <v>200</v>
      </c>
      <c r="L177" s="53">
        <v>0</v>
      </c>
      <c r="M177" s="53">
        <v>300</v>
      </c>
      <c r="N177" s="53">
        <v>0</v>
      </c>
      <c r="O177" s="53">
        <v>0</v>
      </c>
      <c r="P177" s="53">
        <v>1097.1999969482422</v>
      </c>
      <c r="Q177" s="53">
        <v>0</v>
      </c>
      <c r="R177" s="53">
        <v>0</v>
      </c>
      <c r="S177" s="53">
        <v>0</v>
      </c>
      <c r="T177" s="53">
        <v>0</v>
      </c>
      <c r="U177" s="53">
        <v>100</v>
      </c>
      <c r="V177" s="53">
        <v>0</v>
      </c>
      <c r="W177" s="53">
        <v>0</v>
      </c>
      <c r="X177" s="53">
        <v>900</v>
      </c>
      <c r="Y177" s="53">
        <v>0</v>
      </c>
      <c r="Z177" s="53">
        <v>200</v>
      </c>
      <c r="AA177" s="53">
        <v>0</v>
      </c>
      <c r="AB177" s="53">
        <v>0</v>
      </c>
      <c r="AC177" s="53">
        <v>1350</v>
      </c>
      <c r="AD177" s="53">
        <v>149.84999847412109</v>
      </c>
      <c r="AE177" s="53">
        <v>499.90000152587891</v>
      </c>
      <c r="AF177" s="53">
        <v>0</v>
      </c>
      <c r="AG177" s="53">
        <v>0</v>
      </c>
      <c r="AH177" s="53">
        <v>0</v>
      </c>
      <c r="AI177" s="53">
        <v>0</v>
      </c>
      <c r="AJ177" s="53">
        <v>0</v>
      </c>
      <c r="AK177" s="53">
        <v>10.590000152587891</v>
      </c>
      <c r="AL177" s="53">
        <v>43.580001831054688</v>
      </c>
      <c r="AM177" s="53">
        <v>336.29999923706055</v>
      </c>
      <c r="AN177" s="53">
        <v>0</v>
      </c>
      <c r="AO177" s="53">
        <v>200.929247</v>
      </c>
      <c r="AP177" s="53">
        <v>418.652366084981</v>
      </c>
      <c r="AQ177" s="53">
        <v>126.43372100000001</v>
      </c>
      <c r="AR177" s="53">
        <v>79</v>
      </c>
      <c r="AS177" s="53">
        <v>25.60000038146973</v>
      </c>
      <c r="AT177" s="54"/>
      <c r="AU177" s="55">
        <v>2032</v>
      </c>
      <c r="AV177" s="56">
        <v>663.66296723706057</v>
      </c>
      <c r="AW177" s="57">
        <v>327.36296800000002</v>
      </c>
      <c r="AX177" s="57">
        <v>336.29999923706055</v>
      </c>
      <c r="AY177" s="56">
        <v>577.42236845009324</v>
      </c>
      <c r="AZ177" s="57">
        <v>508.24236623756889</v>
      </c>
      <c r="BA177" s="57">
        <v>69.180002212524414</v>
      </c>
      <c r="BB177" s="56">
        <v>6307.9499969482422</v>
      </c>
      <c r="BC177" s="57">
        <v>0</v>
      </c>
      <c r="BD177" s="57">
        <v>711</v>
      </c>
      <c r="BE177" s="57">
        <v>1300</v>
      </c>
      <c r="BF177" s="57">
        <v>1097.1999969482422</v>
      </c>
      <c r="BG177" s="57">
        <v>100</v>
      </c>
      <c r="BH177" s="57">
        <v>1999.75</v>
      </c>
      <c r="BI177" s="57">
        <v>0</v>
      </c>
      <c r="BJ177" s="57">
        <v>0</v>
      </c>
      <c r="BK177" s="57">
        <v>1100</v>
      </c>
      <c r="BL177" s="56">
        <v>7549.0353326353961</v>
      </c>
      <c r="BN177" s="55">
        <v>2032</v>
      </c>
      <c r="BO177" s="56"/>
      <c r="BP177" s="58"/>
      <c r="BQ177" s="58"/>
      <c r="BR177" s="56"/>
      <c r="BS177" s="58"/>
      <c r="BT177" s="58"/>
      <c r="BU177" s="56"/>
      <c r="BV177" s="58"/>
      <c r="BW177" s="58"/>
      <c r="BX177" s="58"/>
      <c r="BY177" s="58"/>
      <c r="BZ177" s="58"/>
      <c r="CA177" s="58"/>
      <c r="CB177" s="58"/>
      <c r="CC177" s="58"/>
      <c r="CD177" s="58"/>
      <c r="CE177" s="56"/>
      <c r="CG177" s="115" t="s">
        <v>106</v>
      </c>
    </row>
    <row r="178" spans="1:85" hidden="1" outlineLevel="1">
      <c r="A178" s="59">
        <v>2033</v>
      </c>
      <c r="B178" s="60">
        <v>0</v>
      </c>
      <c r="C178" s="60">
        <v>0</v>
      </c>
      <c r="D178" s="60">
        <v>0</v>
      </c>
      <c r="E178" s="60">
        <v>0</v>
      </c>
      <c r="F178" s="60">
        <v>0</v>
      </c>
      <c r="G178" s="60">
        <v>711</v>
      </c>
      <c r="H178" s="60">
        <v>600</v>
      </c>
      <c r="I178" s="60">
        <v>0</v>
      </c>
      <c r="J178" s="60">
        <v>200</v>
      </c>
      <c r="K178" s="60">
        <v>200</v>
      </c>
      <c r="L178" s="60">
        <v>0</v>
      </c>
      <c r="M178" s="60">
        <v>300</v>
      </c>
      <c r="N178" s="60">
        <v>0</v>
      </c>
      <c r="O178" s="60">
        <v>0</v>
      </c>
      <c r="P178" s="60">
        <v>1596.6500091552734</v>
      </c>
      <c r="Q178" s="60">
        <v>0</v>
      </c>
      <c r="R178" s="60">
        <v>0</v>
      </c>
      <c r="S178" s="60">
        <v>0</v>
      </c>
      <c r="T178" s="60">
        <v>0</v>
      </c>
      <c r="U178" s="60">
        <v>100</v>
      </c>
      <c r="V178" s="60">
        <v>0</v>
      </c>
      <c r="W178" s="60">
        <v>0</v>
      </c>
      <c r="X178" s="60">
        <v>1000</v>
      </c>
      <c r="Y178" s="60">
        <v>200</v>
      </c>
      <c r="Z178" s="60">
        <v>200</v>
      </c>
      <c r="AA178" s="60">
        <v>0</v>
      </c>
      <c r="AB178" s="60">
        <v>0</v>
      </c>
      <c r="AC178" s="60">
        <v>1350</v>
      </c>
      <c r="AD178" s="60">
        <v>149.80000305175781</v>
      </c>
      <c r="AE178" s="60">
        <v>499.79999542236328</v>
      </c>
      <c r="AF178" s="60">
        <v>0</v>
      </c>
      <c r="AG178" s="60">
        <v>0</v>
      </c>
      <c r="AH178" s="60">
        <v>0</v>
      </c>
      <c r="AI178" s="60">
        <v>0</v>
      </c>
      <c r="AJ178" s="60">
        <v>0</v>
      </c>
      <c r="AK178" s="60">
        <v>11.47000026702881</v>
      </c>
      <c r="AL178" s="60">
        <v>47.200000762939453</v>
      </c>
      <c r="AM178" s="60">
        <v>346.43999838829041</v>
      </c>
      <c r="AN178" s="60">
        <v>0</v>
      </c>
      <c r="AO178" s="60">
        <v>219.51485700000001</v>
      </c>
      <c r="AP178" s="60">
        <v>489.51080342847717</v>
      </c>
      <c r="AQ178" s="60">
        <v>143.164975</v>
      </c>
      <c r="AR178" s="60">
        <v>79</v>
      </c>
      <c r="AS178" s="60">
        <v>25.60000038146973</v>
      </c>
      <c r="AT178" s="54"/>
      <c r="AU178" s="61">
        <v>2033</v>
      </c>
      <c r="AV178" s="62">
        <v>709.11983038829044</v>
      </c>
      <c r="AW178" s="63">
        <v>362.67983200000003</v>
      </c>
      <c r="AX178" s="63">
        <v>346.43999838829041</v>
      </c>
      <c r="AY178" s="62">
        <v>652.78080483991516</v>
      </c>
      <c r="AZ178" s="63">
        <v>579.98080369550598</v>
      </c>
      <c r="BA178" s="63">
        <v>72.80000114440918</v>
      </c>
      <c r="BB178" s="62">
        <v>7107.2500076293945</v>
      </c>
      <c r="BC178" s="63">
        <v>0</v>
      </c>
      <c r="BD178" s="63">
        <v>711</v>
      </c>
      <c r="BE178" s="63">
        <v>1300</v>
      </c>
      <c r="BF178" s="63">
        <v>1596.6500091552734</v>
      </c>
      <c r="BG178" s="63">
        <v>100</v>
      </c>
      <c r="BH178" s="63">
        <v>1999.5999984741211</v>
      </c>
      <c r="BI178" s="63">
        <v>0</v>
      </c>
      <c r="BJ178" s="63">
        <v>0</v>
      </c>
      <c r="BK178" s="63">
        <v>1400</v>
      </c>
      <c r="BL178" s="62">
        <v>8469.1506428575995</v>
      </c>
      <c r="BN178" s="61">
        <v>2033</v>
      </c>
      <c r="BO178" s="62"/>
      <c r="BP178" s="1"/>
      <c r="BQ178" s="1"/>
      <c r="BR178" s="62"/>
      <c r="BS178" s="1"/>
      <c r="BT178" s="1"/>
      <c r="BU178" s="62"/>
      <c r="BV178" s="1"/>
      <c r="BW178" s="1"/>
      <c r="BX178" s="1"/>
      <c r="BY178" s="1"/>
      <c r="BZ178" s="1"/>
      <c r="CA178" s="1"/>
      <c r="CB178" s="1"/>
      <c r="CC178" s="1"/>
      <c r="CD178" s="1"/>
      <c r="CE178" s="62"/>
      <c r="CG178" s="115" t="s">
        <v>106</v>
      </c>
    </row>
    <row r="179" spans="1:85" hidden="1" outlineLevel="1">
      <c r="A179" s="52">
        <v>2034</v>
      </c>
      <c r="B179" s="53">
        <v>0</v>
      </c>
      <c r="C179" s="53">
        <v>0</v>
      </c>
      <c r="D179" s="53">
        <v>0</v>
      </c>
      <c r="E179" s="53">
        <v>0</v>
      </c>
      <c r="F179" s="53">
        <v>0</v>
      </c>
      <c r="G179" s="53">
        <v>711</v>
      </c>
      <c r="H179" s="53">
        <v>600</v>
      </c>
      <c r="I179" s="53">
        <v>0</v>
      </c>
      <c r="J179" s="53">
        <v>200</v>
      </c>
      <c r="K179" s="53">
        <v>200</v>
      </c>
      <c r="L179" s="53">
        <v>0</v>
      </c>
      <c r="M179" s="53">
        <v>300</v>
      </c>
      <c r="N179" s="53">
        <v>0</v>
      </c>
      <c r="O179" s="53">
        <v>0</v>
      </c>
      <c r="P179" s="53">
        <v>1795.8499984741211</v>
      </c>
      <c r="Q179" s="53">
        <v>0</v>
      </c>
      <c r="R179" s="53">
        <v>0</v>
      </c>
      <c r="S179" s="53">
        <v>0</v>
      </c>
      <c r="T179" s="53">
        <v>0</v>
      </c>
      <c r="U179" s="53">
        <v>100</v>
      </c>
      <c r="V179" s="53">
        <v>0</v>
      </c>
      <c r="W179" s="53">
        <v>0</v>
      </c>
      <c r="X179" s="53">
        <v>1000</v>
      </c>
      <c r="Y179" s="53">
        <v>200</v>
      </c>
      <c r="Z179" s="53">
        <v>200</v>
      </c>
      <c r="AA179" s="53">
        <v>0</v>
      </c>
      <c r="AB179" s="53">
        <v>0</v>
      </c>
      <c r="AC179" s="53">
        <v>1350</v>
      </c>
      <c r="AD179" s="53">
        <v>149.75</v>
      </c>
      <c r="AE179" s="53">
        <v>499.70000457763672</v>
      </c>
      <c r="AF179" s="53">
        <v>0</v>
      </c>
      <c r="AG179" s="53">
        <v>0</v>
      </c>
      <c r="AH179" s="53">
        <v>0</v>
      </c>
      <c r="AI179" s="53">
        <v>0</v>
      </c>
      <c r="AJ179" s="53">
        <v>0</v>
      </c>
      <c r="AK179" s="53">
        <v>12.35000038146973</v>
      </c>
      <c r="AL179" s="53">
        <v>50.830001831054688</v>
      </c>
      <c r="AM179" s="53">
        <v>349.90999519824982</v>
      </c>
      <c r="AN179" s="53">
        <v>0</v>
      </c>
      <c r="AO179" s="53">
        <v>238.569873</v>
      </c>
      <c r="AP179" s="53">
        <v>560.36924077197341</v>
      </c>
      <c r="AQ179" s="53">
        <v>149.33156099999999</v>
      </c>
      <c r="AR179" s="53">
        <v>79</v>
      </c>
      <c r="AS179" s="53">
        <v>25.60000038146973</v>
      </c>
      <c r="AT179" s="54"/>
      <c r="AU179" s="55">
        <v>2034</v>
      </c>
      <c r="AV179" s="56">
        <v>737.81142919824981</v>
      </c>
      <c r="AW179" s="57">
        <v>387.90143399999999</v>
      </c>
      <c r="AX179" s="57">
        <v>349.90999519824982</v>
      </c>
      <c r="AY179" s="56">
        <v>728.14924336596755</v>
      </c>
      <c r="AZ179" s="57">
        <v>651.71924115344314</v>
      </c>
      <c r="BA179" s="57">
        <v>76.430002212524414</v>
      </c>
      <c r="BB179" s="56">
        <v>7306.3000030517578</v>
      </c>
      <c r="BC179" s="57">
        <v>0</v>
      </c>
      <c r="BD179" s="57">
        <v>711</v>
      </c>
      <c r="BE179" s="57">
        <v>1300</v>
      </c>
      <c r="BF179" s="57">
        <v>1795.8499984741211</v>
      </c>
      <c r="BG179" s="57">
        <v>100</v>
      </c>
      <c r="BH179" s="57">
        <v>1999.4500045776367</v>
      </c>
      <c r="BI179" s="57">
        <v>0</v>
      </c>
      <c r="BJ179" s="57">
        <v>0</v>
      </c>
      <c r="BK179" s="57">
        <v>1400</v>
      </c>
      <c r="BL179" s="56">
        <v>8772.2606756159748</v>
      </c>
      <c r="BN179" s="55">
        <v>2034</v>
      </c>
      <c r="BO179" s="56"/>
      <c r="BP179" s="58"/>
      <c r="BQ179" s="58"/>
      <c r="BR179" s="56"/>
      <c r="BS179" s="58"/>
      <c r="BT179" s="58"/>
      <c r="BU179" s="56"/>
      <c r="BV179" s="58"/>
      <c r="BW179" s="58"/>
      <c r="BX179" s="58"/>
      <c r="BY179" s="58"/>
      <c r="BZ179" s="58"/>
      <c r="CA179" s="58"/>
      <c r="CB179" s="58"/>
      <c r="CC179" s="58"/>
      <c r="CD179" s="58"/>
      <c r="CE179" s="56"/>
      <c r="CG179" s="115" t="s">
        <v>106</v>
      </c>
    </row>
    <row r="180" spans="1:85" hidden="1" outlineLevel="1">
      <c r="A180" s="59">
        <v>2035</v>
      </c>
      <c r="B180" s="60">
        <v>0</v>
      </c>
      <c r="C180" s="60">
        <v>0</v>
      </c>
      <c r="D180" s="60">
        <v>0</v>
      </c>
      <c r="E180" s="60">
        <v>0</v>
      </c>
      <c r="F180" s="60">
        <v>0</v>
      </c>
      <c r="G180" s="60">
        <v>711</v>
      </c>
      <c r="H180" s="60">
        <v>600</v>
      </c>
      <c r="I180" s="60">
        <v>0</v>
      </c>
      <c r="J180" s="60">
        <v>200</v>
      </c>
      <c r="K180" s="60">
        <v>200</v>
      </c>
      <c r="L180" s="60">
        <v>0</v>
      </c>
      <c r="M180" s="60">
        <v>500</v>
      </c>
      <c r="N180" s="60">
        <v>0</v>
      </c>
      <c r="O180" s="60">
        <v>0</v>
      </c>
      <c r="P180" s="60">
        <v>1794.9499893188477</v>
      </c>
      <c r="Q180" s="60">
        <v>0</v>
      </c>
      <c r="R180" s="60">
        <v>0</v>
      </c>
      <c r="S180" s="60">
        <v>0</v>
      </c>
      <c r="T180" s="60">
        <v>0</v>
      </c>
      <c r="U180" s="60">
        <v>100</v>
      </c>
      <c r="V180" s="60">
        <v>0</v>
      </c>
      <c r="W180" s="60">
        <v>0</v>
      </c>
      <c r="X180" s="60">
        <v>1000</v>
      </c>
      <c r="Y180" s="60">
        <v>200</v>
      </c>
      <c r="Z180" s="60">
        <v>200</v>
      </c>
      <c r="AA180" s="60">
        <v>0</v>
      </c>
      <c r="AB180" s="60">
        <v>0</v>
      </c>
      <c r="AC180" s="60">
        <v>1350</v>
      </c>
      <c r="AD180" s="60">
        <v>149.69999694824219</v>
      </c>
      <c r="AE180" s="60">
        <v>499.59999847412109</v>
      </c>
      <c r="AF180" s="60">
        <v>0</v>
      </c>
      <c r="AG180" s="60">
        <v>0</v>
      </c>
      <c r="AH180" s="60">
        <v>0</v>
      </c>
      <c r="AI180" s="60">
        <v>0</v>
      </c>
      <c r="AJ180" s="60">
        <v>0</v>
      </c>
      <c r="AK180" s="60">
        <v>13.239999771118161</v>
      </c>
      <c r="AL180" s="60">
        <v>54.470001220703118</v>
      </c>
      <c r="AM180" s="60">
        <v>354.04999911785126</v>
      </c>
      <c r="AN180" s="60">
        <v>0</v>
      </c>
      <c r="AO180" s="60">
        <v>258.28604999999999</v>
      </c>
      <c r="AP180" s="60">
        <v>631.33850343142001</v>
      </c>
      <c r="AQ180" s="60">
        <v>156.19314700000001</v>
      </c>
      <c r="AR180" s="60">
        <v>79</v>
      </c>
      <c r="AS180" s="60">
        <v>25.60000038146973</v>
      </c>
      <c r="AT180" s="54"/>
      <c r="AU180" s="61">
        <v>2035</v>
      </c>
      <c r="AV180" s="62">
        <v>768.52919611785126</v>
      </c>
      <c r="AW180" s="63">
        <v>414.479197</v>
      </c>
      <c r="AX180" s="63">
        <v>354.04999911785126</v>
      </c>
      <c r="AY180" s="62">
        <v>803.64850480471102</v>
      </c>
      <c r="AZ180" s="63">
        <v>723.57850320253817</v>
      </c>
      <c r="BA180" s="63">
        <v>80.070001602172852</v>
      </c>
      <c r="BB180" s="62">
        <v>7505.2499847412109</v>
      </c>
      <c r="BC180" s="63">
        <v>0</v>
      </c>
      <c r="BD180" s="63">
        <v>711</v>
      </c>
      <c r="BE180" s="63">
        <v>1500</v>
      </c>
      <c r="BF180" s="63">
        <v>1794.9499893188477</v>
      </c>
      <c r="BG180" s="63">
        <v>100</v>
      </c>
      <c r="BH180" s="63">
        <v>1999.2999954223633</v>
      </c>
      <c r="BI180" s="63">
        <v>0</v>
      </c>
      <c r="BJ180" s="63">
        <v>0</v>
      </c>
      <c r="BK180" s="63">
        <v>1400</v>
      </c>
      <c r="BL180" s="62">
        <v>9077.4276856637734</v>
      </c>
      <c r="BN180" s="61">
        <v>2035</v>
      </c>
      <c r="BO180" s="62"/>
      <c r="BP180" s="1"/>
      <c r="BQ180" s="1"/>
      <c r="BR180" s="62"/>
      <c r="BS180" s="1"/>
      <c r="BT180" s="1"/>
      <c r="BU180" s="62"/>
      <c r="BV180" s="1"/>
      <c r="BW180" s="1"/>
      <c r="BX180" s="1"/>
      <c r="BY180" s="1"/>
      <c r="BZ180" s="1"/>
      <c r="CA180" s="1"/>
      <c r="CB180" s="1"/>
      <c r="CC180" s="1"/>
      <c r="CD180" s="1"/>
      <c r="CE180" s="62"/>
      <c r="CG180" s="115" t="s">
        <v>106</v>
      </c>
    </row>
    <row r="181" spans="1:85" hidden="1" outlineLevel="1">
      <c r="A181" s="52">
        <v>2036</v>
      </c>
      <c r="B181" s="53">
        <v>0</v>
      </c>
      <c r="C181" s="53">
        <v>0</v>
      </c>
      <c r="D181" s="53">
        <v>0</v>
      </c>
      <c r="E181" s="53">
        <v>0</v>
      </c>
      <c r="F181" s="53">
        <v>0</v>
      </c>
      <c r="G181" s="53">
        <v>711</v>
      </c>
      <c r="H181" s="53">
        <v>700</v>
      </c>
      <c r="I181" s="53">
        <v>0</v>
      </c>
      <c r="J181" s="53">
        <v>800</v>
      </c>
      <c r="K181" s="53">
        <v>200</v>
      </c>
      <c r="L181" s="53">
        <v>0</v>
      </c>
      <c r="M181" s="53">
        <v>500</v>
      </c>
      <c r="N181" s="53">
        <v>0</v>
      </c>
      <c r="O181" s="53">
        <v>0</v>
      </c>
      <c r="P181" s="53">
        <v>1794.0499877929688</v>
      </c>
      <c r="Q181" s="53">
        <v>0</v>
      </c>
      <c r="R181" s="53">
        <v>0</v>
      </c>
      <c r="S181" s="53">
        <v>0</v>
      </c>
      <c r="T181" s="53">
        <v>0</v>
      </c>
      <c r="U181" s="53">
        <v>100</v>
      </c>
      <c r="V181" s="53">
        <v>0</v>
      </c>
      <c r="W181" s="53">
        <v>0</v>
      </c>
      <c r="X181" s="53">
        <v>1000</v>
      </c>
      <c r="Y181" s="53">
        <v>200</v>
      </c>
      <c r="Z181" s="53">
        <v>200</v>
      </c>
      <c r="AA181" s="53">
        <v>0</v>
      </c>
      <c r="AB181" s="53">
        <v>0</v>
      </c>
      <c r="AC181" s="53">
        <v>1350</v>
      </c>
      <c r="AD181" s="53">
        <v>149.65000152587891</v>
      </c>
      <c r="AE181" s="53">
        <v>499.5</v>
      </c>
      <c r="AF181" s="53">
        <v>0</v>
      </c>
      <c r="AG181" s="53">
        <v>0</v>
      </c>
      <c r="AH181" s="53">
        <v>0</v>
      </c>
      <c r="AI181" s="53">
        <v>0</v>
      </c>
      <c r="AJ181" s="53">
        <v>0</v>
      </c>
      <c r="AK181" s="53">
        <v>14.11999988555908</v>
      </c>
      <c r="AL181" s="53">
        <v>58.099998474121087</v>
      </c>
      <c r="AM181" s="53">
        <v>357.56000292301178</v>
      </c>
      <c r="AN181" s="53">
        <v>0</v>
      </c>
      <c r="AO181" s="53">
        <v>277.04538300000002</v>
      </c>
      <c r="AP181" s="53">
        <v>702.30776609086661</v>
      </c>
      <c r="AQ181" s="53">
        <v>162.833437</v>
      </c>
      <c r="AR181" s="53">
        <v>79</v>
      </c>
      <c r="AS181" s="53">
        <v>25.60000038146973</v>
      </c>
      <c r="AT181" s="54"/>
      <c r="AU181" s="55">
        <v>2036</v>
      </c>
      <c r="AV181" s="56">
        <v>797.4388229230118</v>
      </c>
      <c r="AW181" s="57">
        <v>439.87882000000002</v>
      </c>
      <c r="AX181" s="57">
        <v>357.56000292301178</v>
      </c>
      <c r="AY181" s="56">
        <v>879.12776483201651</v>
      </c>
      <c r="AZ181" s="57">
        <v>795.42776597642569</v>
      </c>
      <c r="BA181" s="57">
        <v>83.69999885559082</v>
      </c>
      <c r="BB181" s="56">
        <v>8204.1999893188477</v>
      </c>
      <c r="BC181" s="57">
        <v>0</v>
      </c>
      <c r="BD181" s="57">
        <v>711</v>
      </c>
      <c r="BE181" s="57">
        <v>2200</v>
      </c>
      <c r="BF181" s="57">
        <v>1794.0499877929688</v>
      </c>
      <c r="BG181" s="57">
        <v>100</v>
      </c>
      <c r="BH181" s="57">
        <v>1999.1500015258789</v>
      </c>
      <c r="BI181" s="57">
        <v>0</v>
      </c>
      <c r="BJ181" s="57">
        <v>0</v>
      </c>
      <c r="BK181" s="57">
        <v>1400</v>
      </c>
      <c r="BL181" s="56">
        <v>9880.7665770738749</v>
      </c>
      <c r="BN181" s="55">
        <v>2036</v>
      </c>
      <c r="BO181" s="56"/>
      <c r="BP181" s="58"/>
      <c r="BQ181" s="58"/>
      <c r="BR181" s="56"/>
      <c r="BS181" s="58"/>
      <c r="BT181" s="58"/>
      <c r="BU181" s="56"/>
      <c r="BV181" s="58"/>
      <c r="BW181" s="58"/>
      <c r="BX181" s="58"/>
      <c r="BY181" s="58"/>
      <c r="BZ181" s="58"/>
      <c r="CA181" s="58"/>
      <c r="CB181" s="58"/>
      <c r="CC181" s="58"/>
      <c r="CD181" s="58"/>
      <c r="CE181" s="56"/>
      <c r="CG181" s="115" t="s">
        <v>106</v>
      </c>
    </row>
    <row r="182" spans="1:85" hidden="1" outlineLevel="1">
      <c r="A182" s="59">
        <v>2037</v>
      </c>
      <c r="B182" s="60">
        <v>0</v>
      </c>
      <c r="C182" s="60">
        <v>0</v>
      </c>
      <c r="D182" s="60">
        <v>0</v>
      </c>
      <c r="E182" s="60">
        <v>0</v>
      </c>
      <c r="F182" s="60">
        <v>0</v>
      </c>
      <c r="G182" s="60">
        <v>711</v>
      </c>
      <c r="H182" s="60">
        <v>700</v>
      </c>
      <c r="I182" s="60">
        <v>0</v>
      </c>
      <c r="J182" s="60">
        <v>900</v>
      </c>
      <c r="K182" s="60">
        <v>200</v>
      </c>
      <c r="L182" s="60">
        <v>0</v>
      </c>
      <c r="M182" s="60">
        <v>600</v>
      </c>
      <c r="N182" s="60">
        <v>0</v>
      </c>
      <c r="O182" s="60">
        <v>0</v>
      </c>
      <c r="P182" s="60">
        <v>1793.1500091552734</v>
      </c>
      <c r="Q182" s="60">
        <v>0</v>
      </c>
      <c r="R182" s="60">
        <v>0</v>
      </c>
      <c r="S182" s="60">
        <v>0</v>
      </c>
      <c r="T182" s="60">
        <v>0</v>
      </c>
      <c r="U182" s="60">
        <v>100</v>
      </c>
      <c r="V182" s="60">
        <v>0</v>
      </c>
      <c r="W182" s="60">
        <v>0</v>
      </c>
      <c r="X182" s="60">
        <v>1200</v>
      </c>
      <c r="Y182" s="60">
        <v>200</v>
      </c>
      <c r="Z182" s="60">
        <v>200</v>
      </c>
      <c r="AA182" s="60">
        <v>0</v>
      </c>
      <c r="AB182" s="60">
        <v>0</v>
      </c>
      <c r="AC182" s="60">
        <v>1350</v>
      </c>
      <c r="AD182" s="60">
        <v>149.59999847412109</v>
      </c>
      <c r="AE182" s="60">
        <v>499.40000152587891</v>
      </c>
      <c r="AF182" s="60">
        <v>0</v>
      </c>
      <c r="AG182" s="60">
        <v>0</v>
      </c>
      <c r="AH182" s="60">
        <v>0</v>
      </c>
      <c r="AI182" s="60">
        <v>0</v>
      </c>
      <c r="AJ182" s="60">
        <v>0</v>
      </c>
      <c r="AK182" s="60">
        <v>15.010000228881839</v>
      </c>
      <c r="AL182" s="60">
        <v>61.759998321533203</v>
      </c>
      <c r="AM182" s="60">
        <v>359.93000185489655</v>
      </c>
      <c r="AN182" s="60">
        <v>0</v>
      </c>
      <c r="AO182" s="60">
        <v>294.53497199999998</v>
      </c>
      <c r="AP182" s="60">
        <v>773.53780368399657</v>
      </c>
      <c r="AQ182" s="60">
        <v>173.24580499999999</v>
      </c>
      <c r="AR182" s="60">
        <v>79</v>
      </c>
      <c r="AS182" s="60">
        <v>25.60000038146973</v>
      </c>
      <c r="AT182" s="54"/>
      <c r="AU182" s="61">
        <v>2037</v>
      </c>
      <c r="AV182" s="62">
        <v>827.71077885489649</v>
      </c>
      <c r="AW182" s="63">
        <v>467.78077699999994</v>
      </c>
      <c r="AX182" s="63">
        <v>359.93000185489655</v>
      </c>
      <c r="AY182" s="62">
        <v>954.90780261588134</v>
      </c>
      <c r="AZ182" s="63">
        <v>867.54780391287841</v>
      </c>
      <c r="BA182" s="63">
        <v>87.35999870300293</v>
      </c>
      <c r="BB182" s="62">
        <v>8603.1500091552734</v>
      </c>
      <c r="BC182" s="63">
        <v>0</v>
      </c>
      <c r="BD182" s="63">
        <v>711</v>
      </c>
      <c r="BE182" s="63">
        <v>2400</v>
      </c>
      <c r="BF182" s="63">
        <v>1793.1500091552734</v>
      </c>
      <c r="BG182" s="63">
        <v>100</v>
      </c>
      <c r="BH182" s="63">
        <v>1999</v>
      </c>
      <c r="BI182" s="63">
        <v>0</v>
      </c>
      <c r="BJ182" s="63">
        <v>0</v>
      </c>
      <c r="BK182" s="63">
        <v>1600</v>
      </c>
      <c r="BL182" s="62">
        <v>10385.768590626052</v>
      </c>
      <c r="BN182" s="61">
        <v>2037</v>
      </c>
      <c r="BO182" s="62"/>
      <c r="BP182" s="1"/>
      <c r="BQ182" s="1"/>
      <c r="BR182" s="62"/>
      <c r="BS182" s="1"/>
      <c r="BT182" s="1"/>
      <c r="BU182" s="62"/>
      <c r="BV182" s="1"/>
      <c r="BW182" s="1"/>
      <c r="BX182" s="1"/>
      <c r="BY182" s="1"/>
      <c r="BZ182" s="1"/>
      <c r="CA182" s="1"/>
      <c r="CB182" s="1"/>
      <c r="CC182" s="1"/>
      <c r="CD182" s="1"/>
      <c r="CE182" s="62"/>
      <c r="CG182" s="115" t="s">
        <v>106</v>
      </c>
    </row>
    <row r="183" spans="1:85" hidden="1" outlineLevel="1">
      <c r="A183" s="52">
        <v>2038</v>
      </c>
      <c r="B183" s="53">
        <v>0</v>
      </c>
      <c r="C183" s="53">
        <v>0</v>
      </c>
      <c r="D183" s="53">
        <v>0</v>
      </c>
      <c r="E183" s="53">
        <v>0</v>
      </c>
      <c r="F183" s="53">
        <v>0</v>
      </c>
      <c r="G183" s="53">
        <v>711</v>
      </c>
      <c r="H183" s="53">
        <v>1000</v>
      </c>
      <c r="I183" s="53">
        <v>300</v>
      </c>
      <c r="J183" s="53">
        <v>1000</v>
      </c>
      <c r="K183" s="53">
        <v>200</v>
      </c>
      <c r="L183" s="53">
        <v>0</v>
      </c>
      <c r="M183" s="53">
        <v>700</v>
      </c>
      <c r="N183" s="53">
        <v>0</v>
      </c>
      <c r="O183" s="53">
        <v>0</v>
      </c>
      <c r="P183" s="53">
        <v>1792.2500152587891</v>
      </c>
      <c r="Q183" s="53">
        <v>0</v>
      </c>
      <c r="R183" s="53">
        <v>0</v>
      </c>
      <c r="S183" s="53">
        <v>0</v>
      </c>
      <c r="T183" s="53">
        <v>0</v>
      </c>
      <c r="U183" s="53">
        <v>100</v>
      </c>
      <c r="V183" s="53">
        <v>0</v>
      </c>
      <c r="W183" s="53">
        <v>0</v>
      </c>
      <c r="X183" s="53">
        <v>1200</v>
      </c>
      <c r="Y183" s="53">
        <v>200</v>
      </c>
      <c r="Z183" s="53">
        <v>200</v>
      </c>
      <c r="AA183" s="53">
        <v>0</v>
      </c>
      <c r="AB183" s="53">
        <v>0</v>
      </c>
      <c r="AC183" s="53">
        <v>1350</v>
      </c>
      <c r="AD183" s="53">
        <v>149.55000305175781</v>
      </c>
      <c r="AE183" s="53">
        <v>499.29999542236328</v>
      </c>
      <c r="AF183" s="53">
        <v>0</v>
      </c>
      <c r="AG183" s="53">
        <v>0</v>
      </c>
      <c r="AH183" s="53">
        <v>0</v>
      </c>
      <c r="AI183" s="53">
        <v>0</v>
      </c>
      <c r="AJ183" s="53">
        <v>0</v>
      </c>
      <c r="AK183" s="53">
        <v>15.88000011444092</v>
      </c>
      <c r="AL183" s="53">
        <v>65.339996337890625</v>
      </c>
      <c r="AM183" s="53">
        <v>365.95000302791595</v>
      </c>
      <c r="AN183" s="53">
        <v>0</v>
      </c>
      <c r="AO183" s="53">
        <v>312.89791300000002</v>
      </c>
      <c r="AP183" s="53">
        <v>844.76784127712642</v>
      </c>
      <c r="AQ183" s="53">
        <v>183.19800599999999</v>
      </c>
      <c r="AR183" s="53">
        <v>79</v>
      </c>
      <c r="AS183" s="53">
        <v>25.60000038146973</v>
      </c>
      <c r="AT183" s="54"/>
      <c r="AU183" s="55">
        <v>2038</v>
      </c>
      <c r="AV183" s="56">
        <v>862.04592202791594</v>
      </c>
      <c r="AW183" s="57">
        <v>496.09591899999998</v>
      </c>
      <c r="AX183" s="57">
        <v>365.95000302791595</v>
      </c>
      <c r="AY183" s="56">
        <v>1030.5878381109278</v>
      </c>
      <c r="AZ183" s="57">
        <v>939.64784139156734</v>
      </c>
      <c r="BA183" s="57">
        <v>90.939996719360352</v>
      </c>
      <c r="BB183" s="56">
        <v>9402.1000137329102</v>
      </c>
      <c r="BC183" s="57">
        <v>0</v>
      </c>
      <c r="BD183" s="57">
        <v>711</v>
      </c>
      <c r="BE183" s="57">
        <v>3200</v>
      </c>
      <c r="BF183" s="57">
        <v>1792.2500152587891</v>
      </c>
      <c r="BG183" s="57">
        <v>100</v>
      </c>
      <c r="BH183" s="57">
        <v>1998.8499984741211</v>
      </c>
      <c r="BI183" s="57">
        <v>0</v>
      </c>
      <c r="BJ183" s="57">
        <v>0</v>
      </c>
      <c r="BK183" s="57">
        <v>1600</v>
      </c>
      <c r="BL183" s="56">
        <v>11294.733773871754</v>
      </c>
      <c r="BN183" s="55">
        <v>2038</v>
      </c>
      <c r="BO183" s="56"/>
      <c r="BP183" s="58"/>
      <c r="BQ183" s="58"/>
      <c r="BR183" s="56"/>
      <c r="BS183" s="58"/>
      <c r="BT183" s="58"/>
      <c r="BU183" s="56"/>
      <c r="BV183" s="58"/>
      <c r="BW183" s="58"/>
      <c r="BX183" s="58"/>
      <c r="BY183" s="58"/>
      <c r="BZ183" s="58"/>
      <c r="CA183" s="58"/>
      <c r="CB183" s="58"/>
      <c r="CC183" s="58"/>
      <c r="CD183" s="58"/>
      <c r="CE183" s="56"/>
      <c r="CG183" s="115" t="s">
        <v>106</v>
      </c>
    </row>
    <row r="184" spans="1:85" hidden="1" outlineLevel="1">
      <c r="A184" s="59">
        <v>2039</v>
      </c>
      <c r="B184" s="60">
        <v>0</v>
      </c>
      <c r="C184" s="60">
        <v>0</v>
      </c>
      <c r="D184" s="60">
        <v>0</v>
      </c>
      <c r="E184" s="60">
        <v>0</v>
      </c>
      <c r="F184" s="60">
        <v>54.899997711181655</v>
      </c>
      <c r="G184" s="60">
        <v>711</v>
      </c>
      <c r="H184" s="60">
        <v>1000</v>
      </c>
      <c r="I184" s="60">
        <v>300</v>
      </c>
      <c r="J184" s="60">
        <v>1000</v>
      </c>
      <c r="K184" s="60">
        <v>200</v>
      </c>
      <c r="L184" s="60">
        <v>0</v>
      </c>
      <c r="M184" s="60">
        <v>700</v>
      </c>
      <c r="N184" s="60">
        <v>0</v>
      </c>
      <c r="O184" s="60">
        <v>0</v>
      </c>
      <c r="P184" s="60">
        <v>1791.3499984741211</v>
      </c>
      <c r="Q184" s="60">
        <v>0</v>
      </c>
      <c r="R184" s="60">
        <v>0</v>
      </c>
      <c r="S184" s="60">
        <v>0</v>
      </c>
      <c r="T184" s="60">
        <v>0</v>
      </c>
      <c r="U184" s="60">
        <v>100</v>
      </c>
      <c r="V184" s="60">
        <v>0</v>
      </c>
      <c r="W184" s="60">
        <v>0</v>
      </c>
      <c r="X184" s="60">
        <v>1200</v>
      </c>
      <c r="Y184" s="60">
        <v>200</v>
      </c>
      <c r="Z184" s="60">
        <v>200</v>
      </c>
      <c r="AA184" s="60">
        <v>0</v>
      </c>
      <c r="AB184" s="60">
        <v>0</v>
      </c>
      <c r="AC184" s="60">
        <v>1350</v>
      </c>
      <c r="AD184" s="60">
        <v>149.5</v>
      </c>
      <c r="AE184" s="60">
        <v>499.20000457763672</v>
      </c>
      <c r="AF184" s="60">
        <v>0</v>
      </c>
      <c r="AG184" s="60">
        <v>0</v>
      </c>
      <c r="AH184" s="60">
        <v>0</v>
      </c>
      <c r="AI184" s="60">
        <v>0</v>
      </c>
      <c r="AJ184" s="60">
        <v>0</v>
      </c>
      <c r="AK184" s="60">
        <v>16.760000228881839</v>
      </c>
      <c r="AL184" s="60">
        <v>68.959999084472656</v>
      </c>
      <c r="AM184" s="60">
        <v>365.41000068187714</v>
      </c>
      <c r="AN184" s="60">
        <v>0</v>
      </c>
      <c r="AO184" s="60">
        <v>331.41053299999999</v>
      </c>
      <c r="AP184" s="60">
        <v>917.56433527798572</v>
      </c>
      <c r="AQ184" s="60">
        <v>193.83666199999999</v>
      </c>
      <c r="AR184" s="60">
        <v>79</v>
      </c>
      <c r="AS184" s="60">
        <v>25.60000038146973</v>
      </c>
      <c r="AT184" s="54"/>
      <c r="AU184" s="61">
        <v>2039</v>
      </c>
      <c r="AV184" s="62">
        <v>890.65719568187706</v>
      </c>
      <c r="AW184" s="63">
        <v>525.24719499999992</v>
      </c>
      <c r="AX184" s="63">
        <v>365.41000068187714</v>
      </c>
      <c r="AY184" s="62">
        <v>1107.8843349728099</v>
      </c>
      <c r="AZ184" s="63">
        <v>1013.3243355068676</v>
      </c>
      <c r="BA184" s="63">
        <v>94.559999465942383</v>
      </c>
      <c r="BB184" s="62">
        <v>9455.9500007629395</v>
      </c>
      <c r="BC184" s="63">
        <v>0</v>
      </c>
      <c r="BD184" s="63">
        <v>765.89999771118164</v>
      </c>
      <c r="BE184" s="63">
        <v>3200</v>
      </c>
      <c r="BF184" s="63">
        <v>1791.3499984741211</v>
      </c>
      <c r="BG184" s="63">
        <v>100</v>
      </c>
      <c r="BH184" s="63">
        <v>1998.7000045776367</v>
      </c>
      <c r="BI184" s="63">
        <v>0</v>
      </c>
      <c r="BJ184" s="63">
        <v>0</v>
      </c>
      <c r="BK184" s="63">
        <v>1600</v>
      </c>
      <c r="BL184" s="62">
        <v>11454.491531417627</v>
      </c>
      <c r="BN184" s="61">
        <v>2039</v>
      </c>
      <c r="BO184" s="62"/>
      <c r="BP184" s="1"/>
      <c r="BQ184" s="1"/>
      <c r="BR184" s="62"/>
      <c r="BS184" s="1"/>
      <c r="BT184" s="1"/>
      <c r="BU184" s="62"/>
      <c r="BV184" s="1"/>
      <c r="BW184" s="1"/>
      <c r="BX184" s="1"/>
      <c r="BY184" s="1"/>
      <c r="BZ184" s="1"/>
      <c r="CA184" s="1"/>
      <c r="CB184" s="1"/>
      <c r="CC184" s="1"/>
      <c r="CD184" s="1"/>
      <c r="CE184" s="62"/>
      <c r="CG184" s="115" t="s">
        <v>106</v>
      </c>
    </row>
    <row r="185" spans="1:85" hidden="1" outlineLevel="1">
      <c r="A185" s="52">
        <v>2040</v>
      </c>
      <c r="B185" s="53">
        <v>0</v>
      </c>
      <c r="C185" s="53">
        <v>0</v>
      </c>
      <c r="D185" s="53">
        <v>18.29999923706055</v>
      </c>
      <c r="E185" s="53">
        <v>0</v>
      </c>
      <c r="F185" s="53">
        <v>292.79998779296881</v>
      </c>
      <c r="G185" s="53">
        <v>711</v>
      </c>
      <c r="H185" s="53">
        <v>1000</v>
      </c>
      <c r="I185" s="53">
        <v>300</v>
      </c>
      <c r="J185" s="53">
        <v>1000</v>
      </c>
      <c r="K185" s="53">
        <v>200</v>
      </c>
      <c r="L185" s="53">
        <v>0</v>
      </c>
      <c r="M185" s="53">
        <v>800</v>
      </c>
      <c r="N185" s="53">
        <v>0</v>
      </c>
      <c r="O185" s="53">
        <v>0</v>
      </c>
      <c r="P185" s="53">
        <v>1790.4499893188477</v>
      </c>
      <c r="Q185" s="53">
        <v>0</v>
      </c>
      <c r="R185" s="53">
        <v>0</v>
      </c>
      <c r="S185" s="53">
        <v>0</v>
      </c>
      <c r="T185" s="53">
        <v>0</v>
      </c>
      <c r="U185" s="53">
        <v>100</v>
      </c>
      <c r="V185" s="53">
        <v>0</v>
      </c>
      <c r="W185" s="53">
        <v>0</v>
      </c>
      <c r="X185" s="53">
        <v>1300</v>
      </c>
      <c r="Y185" s="53">
        <v>200</v>
      </c>
      <c r="Z185" s="53">
        <v>200</v>
      </c>
      <c r="AA185" s="53">
        <v>0</v>
      </c>
      <c r="AB185" s="53">
        <v>0</v>
      </c>
      <c r="AC185" s="53">
        <v>1350</v>
      </c>
      <c r="AD185" s="53">
        <v>149.44999694824219</v>
      </c>
      <c r="AE185" s="53">
        <v>499.09999847412109</v>
      </c>
      <c r="AF185" s="53">
        <v>0</v>
      </c>
      <c r="AG185" s="53">
        <v>0</v>
      </c>
      <c r="AH185" s="53">
        <v>0</v>
      </c>
      <c r="AI185" s="53">
        <v>0</v>
      </c>
      <c r="AJ185" s="53">
        <v>0</v>
      </c>
      <c r="AK185" s="53">
        <v>17.64999961853027</v>
      </c>
      <c r="AL185" s="53">
        <v>72.610000610351563</v>
      </c>
      <c r="AM185" s="53">
        <v>364.99999916553497</v>
      </c>
      <c r="AN185" s="53">
        <v>0</v>
      </c>
      <c r="AO185" s="53">
        <v>350.07590800000003</v>
      </c>
      <c r="AP185" s="53">
        <v>990.36082927884513</v>
      </c>
      <c r="AQ185" s="53">
        <v>203.59456700000001</v>
      </c>
      <c r="AR185" s="53">
        <v>79</v>
      </c>
      <c r="AS185" s="53">
        <v>25.60000038146973</v>
      </c>
      <c r="AT185" s="54"/>
      <c r="AU185" s="55">
        <v>2040</v>
      </c>
      <c r="AV185" s="56">
        <v>918.67047416553498</v>
      </c>
      <c r="AW185" s="57">
        <v>553.67047500000001</v>
      </c>
      <c r="AX185" s="57">
        <v>364.99999916553497</v>
      </c>
      <c r="AY185" s="56">
        <v>1185.2208298891967</v>
      </c>
      <c r="AZ185" s="57">
        <v>1087.0108288973754</v>
      </c>
      <c r="BA185" s="57">
        <v>98.210000991821289</v>
      </c>
      <c r="BB185" s="56">
        <v>9911.0999717712402</v>
      </c>
      <c r="BC185" s="57">
        <v>18.29999923706055</v>
      </c>
      <c r="BD185" s="57">
        <v>1003.7999877929688</v>
      </c>
      <c r="BE185" s="57">
        <v>3300</v>
      </c>
      <c r="BF185" s="57">
        <v>1790.4499893188477</v>
      </c>
      <c r="BG185" s="57">
        <v>100</v>
      </c>
      <c r="BH185" s="57">
        <v>1998.5499954223633</v>
      </c>
      <c r="BI185" s="57">
        <v>0</v>
      </c>
      <c r="BJ185" s="57">
        <v>0</v>
      </c>
      <c r="BK185" s="57">
        <v>1700</v>
      </c>
      <c r="BL185" s="56">
        <v>12014.991275825972</v>
      </c>
      <c r="BN185" s="55">
        <v>2040</v>
      </c>
      <c r="BO185" s="56"/>
      <c r="BP185" s="58"/>
      <c r="BQ185" s="58"/>
      <c r="BR185" s="56"/>
      <c r="BS185" s="58"/>
      <c r="BT185" s="58"/>
      <c r="BU185" s="56"/>
      <c r="BV185" s="58"/>
      <c r="BW185" s="58"/>
      <c r="BX185" s="58"/>
      <c r="BY185" s="58"/>
      <c r="BZ185" s="58"/>
      <c r="CA185" s="58"/>
      <c r="CB185" s="58"/>
      <c r="CC185" s="58"/>
      <c r="CD185" s="58"/>
      <c r="CE185" s="56"/>
      <c r="CG185" s="115" t="s">
        <v>106</v>
      </c>
    </row>
    <row r="186" spans="1:85" hidden="1" outlineLevel="1">
      <c r="A186" s="59">
        <v>2041</v>
      </c>
      <c r="B186" s="60">
        <v>0</v>
      </c>
      <c r="C186" s="60">
        <v>0</v>
      </c>
      <c r="D186" s="60">
        <v>18.29999923706055</v>
      </c>
      <c r="E186" s="60">
        <v>0</v>
      </c>
      <c r="F186" s="60">
        <v>347.69998550415045</v>
      </c>
      <c r="G186" s="60">
        <v>711</v>
      </c>
      <c r="H186" s="60">
        <v>1000</v>
      </c>
      <c r="I186" s="60">
        <v>300</v>
      </c>
      <c r="J186" s="60">
        <v>1000</v>
      </c>
      <c r="K186" s="60">
        <v>200</v>
      </c>
      <c r="L186" s="60">
        <v>0</v>
      </c>
      <c r="M186" s="60">
        <v>800</v>
      </c>
      <c r="N186" s="60">
        <v>0</v>
      </c>
      <c r="O186" s="60">
        <v>0</v>
      </c>
      <c r="P186" s="60">
        <v>1889.5499877929688</v>
      </c>
      <c r="Q186" s="60">
        <v>0</v>
      </c>
      <c r="R186" s="60">
        <v>0</v>
      </c>
      <c r="S186" s="60">
        <v>0</v>
      </c>
      <c r="T186" s="60">
        <v>0</v>
      </c>
      <c r="U186" s="60">
        <v>100</v>
      </c>
      <c r="V186" s="60">
        <v>0</v>
      </c>
      <c r="W186" s="60">
        <v>0</v>
      </c>
      <c r="X186" s="60">
        <v>1300</v>
      </c>
      <c r="Y186" s="60">
        <v>200</v>
      </c>
      <c r="Z186" s="60">
        <v>200</v>
      </c>
      <c r="AA186" s="60">
        <v>0</v>
      </c>
      <c r="AB186" s="60">
        <v>0</v>
      </c>
      <c r="AC186" s="60">
        <v>1350</v>
      </c>
      <c r="AD186" s="60">
        <v>149.40000152587891</v>
      </c>
      <c r="AE186" s="60">
        <v>499</v>
      </c>
      <c r="AF186" s="60">
        <v>0</v>
      </c>
      <c r="AG186" s="60">
        <v>0</v>
      </c>
      <c r="AH186" s="60">
        <v>0</v>
      </c>
      <c r="AI186" s="60">
        <v>0</v>
      </c>
      <c r="AJ186" s="60">
        <v>0</v>
      </c>
      <c r="AK186" s="60">
        <v>18.54999923706055</v>
      </c>
      <c r="AL186" s="60">
        <v>76.30999755859375</v>
      </c>
      <c r="AM186" s="60">
        <v>364.0099960565567</v>
      </c>
      <c r="AN186" s="60">
        <v>0</v>
      </c>
      <c r="AO186" s="60">
        <v>366.544757</v>
      </c>
      <c r="AP186" s="60">
        <v>1066.338277034426</v>
      </c>
      <c r="AQ186" s="60">
        <v>211.21374899999998</v>
      </c>
      <c r="AR186" s="60">
        <v>79</v>
      </c>
      <c r="AS186" s="60">
        <v>25.60000038146973</v>
      </c>
      <c r="AT186" s="54"/>
      <c r="AU186" s="61">
        <v>2041</v>
      </c>
      <c r="AV186" s="62">
        <v>941.76850205655671</v>
      </c>
      <c r="AW186" s="63">
        <v>577.75850600000001</v>
      </c>
      <c r="AX186" s="63">
        <v>364.0099960565567</v>
      </c>
      <c r="AY186" s="62">
        <v>1265.7982742115501</v>
      </c>
      <c r="AZ186" s="63">
        <v>1163.8882762714866</v>
      </c>
      <c r="BA186" s="63">
        <v>101.90999794006348</v>
      </c>
      <c r="BB186" s="62">
        <v>10064.949974060059</v>
      </c>
      <c r="BC186" s="63">
        <v>18.29999923706055</v>
      </c>
      <c r="BD186" s="63">
        <v>1058.6999855041504</v>
      </c>
      <c r="BE186" s="63">
        <v>3300</v>
      </c>
      <c r="BF186" s="63">
        <v>1889.5499877929688</v>
      </c>
      <c r="BG186" s="63">
        <v>100</v>
      </c>
      <c r="BH186" s="63">
        <v>1998.4000015258789</v>
      </c>
      <c r="BI186" s="63">
        <v>0</v>
      </c>
      <c r="BJ186" s="63">
        <v>0</v>
      </c>
      <c r="BK186" s="63">
        <v>1700</v>
      </c>
      <c r="BL186" s="62">
        <v>12272.516750328166</v>
      </c>
      <c r="BN186" s="61">
        <v>2041</v>
      </c>
      <c r="BO186" s="62"/>
      <c r="BP186" s="1"/>
      <c r="BQ186" s="1"/>
      <c r="BR186" s="62"/>
      <c r="BS186" s="1"/>
      <c r="BT186" s="1"/>
      <c r="BU186" s="62"/>
      <c r="BV186" s="1"/>
      <c r="BW186" s="1"/>
      <c r="BX186" s="1"/>
      <c r="BY186" s="1"/>
      <c r="BZ186" s="1"/>
      <c r="CA186" s="1"/>
      <c r="CB186" s="1"/>
      <c r="CC186" s="1"/>
      <c r="CD186" s="1"/>
      <c r="CE186" s="62"/>
      <c r="CG186" s="115" t="s">
        <v>106</v>
      </c>
    </row>
    <row r="187" spans="1:85" hidden="1" outlineLevel="1">
      <c r="A187" s="52">
        <v>2042</v>
      </c>
      <c r="B187" s="53">
        <v>0</v>
      </c>
      <c r="C187" s="53">
        <v>0</v>
      </c>
      <c r="D187" s="53">
        <v>18.29999923706055</v>
      </c>
      <c r="E187" s="53">
        <v>237</v>
      </c>
      <c r="F187" s="53">
        <v>365.99998474121099</v>
      </c>
      <c r="G187" s="53">
        <v>711</v>
      </c>
      <c r="H187" s="53">
        <v>1000</v>
      </c>
      <c r="I187" s="53">
        <v>400</v>
      </c>
      <c r="J187" s="53">
        <v>1000</v>
      </c>
      <c r="K187" s="53">
        <v>200</v>
      </c>
      <c r="L187" s="53">
        <v>0</v>
      </c>
      <c r="M187" s="53">
        <v>800</v>
      </c>
      <c r="N187" s="53">
        <v>0</v>
      </c>
      <c r="O187" s="53">
        <v>0</v>
      </c>
      <c r="P187" s="53">
        <v>1888.6000061035156</v>
      </c>
      <c r="Q187" s="53">
        <v>0</v>
      </c>
      <c r="R187" s="53">
        <v>0</v>
      </c>
      <c r="S187" s="53">
        <v>0</v>
      </c>
      <c r="T187" s="53">
        <v>0</v>
      </c>
      <c r="U187" s="53">
        <v>100</v>
      </c>
      <c r="V187" s="53">
        <v>0</v>
      </c>
      <c r="W187" s="53">
        <v>0</v>
      </c>
      <c r="X187" s="53">
        <v>1300</v>
      </c>
      <c r="Y187" s="53">
        <v>200</v>
      </c>
      <c r="Z187" s="53">
        <v>200</v>
      </c>
      <c r="AA187" s="53">
        <v>0</v>
      </c>
      <c r="AB187" s="53">
        <v>0</v>
      </c>
      <c r="AC187" s="53">
        <v>1350</v>
      </c>
      <c r="AD187" s="53">
        <v>149.34999847412109</v>
      </c>
      <c r="AE187" s="53">
        <v>498.90000152587891</v>
      </c>
      <c r="AF187" s="53">
        <v>0</v>
      </c>
      <c r="AG187" s="53">
        <v>0</v>
      </c>
      <c r="AH187" s="53">
        <v>0</v>
      </c>
      <c r="AI187" s="53">
        <v>0</v>
      </c>
      <c r="AJ187" s="53">
        <v>0</v>
      </c>
      <c r="AK187" s="53">
        <v>19.440000534057621</v>
      </c>
      <c r="AL187" s="53">
        <v>79.980003356933594</v>
      </c>
      <c r="AM187" s="53">
        <v>362.92999923229218</v>
      </c>
      <c r="AN187" s="53">
        <v>0</v>
      </c>
      <c r="AO187" s="53">
        <v>381.38044400000001</v>
      </c>
      <c r="AP187" s="53">
        <v>1142.315724790006</v>
      </c>
      <c r="AQ187" s="53">
        <v>225.03197700000001</v>
      </c>
      <c r="AR187" s="53">
        <v>79</v>
      </c>
      <c r="AS187" s="53">
        <v>25.60000038146973</v>
      </c>
      <c r="AT187" s="54"/>
      <c r="AU187" s="55">
        <v>2042</v>
      </c>
      <c r="AV187" s="56">
        <v>969.34242023229217</v>
      </c>
      <c r="AW187" s="57">
        <v>606.41242099999999</v>
      </c>
      <c r="AX187" s="57">
        <v>362.92999923229218</v>
      </c>
      <c r="AY187" s="56">
        <v>1346.335729062467</v>
      </c>
      <c r="AZ187" s="57">
        <v>1240.7557253240636</v>
      </c>
      <c r="BA187" s="57">
        <v>105.58000373840332</v>
      </c>
      <c r="BB187" s="56">
        <v>10419.149990081787</v>
      </c>
      <c r="BC187" s="57">
        <v>18.29999923706055</v>
      </c>
      <c r="BD187" s="57">
        <v>1313.9999847412109</v>
      </c>
      <c r="BE187" s="57">
        <v>3400</v>
      </c>
      <c r="BF187" s="57">
        <v>1888.6000061035156</v>
      </c>
      <c r="BG187" s="57">
        <v>100</v>
      </c>
      <c r="BH187" s="57">
        <v>1998.25</v>
      </c>
      <c r="BI187" s="57">
        <v>0</v>
      </c>
      <c r="BJ187" s="57">
        <v>0</v>
      </c>
      <c r="BK187" s="57">
        <v>1700</v>
      </c>
      <c r="BL187" s="56">
        <v>12734.828139376546</v>
      </c>
      <c r="BN187" s="55">
        <v>2042</v>
      </c>
      <c r="BO187" s="56"/>
      <c r="BP187" s="58"/>
      <c r="BQ187" s="58"/>
      <c r="BR187" s="56"/>
      <c r="BS187" s="58"/>
      <c r="BT187" s="58"/>
      <c r="BU187" s="56"/>
      <c r="BV187" s="58"/>
      <c r="BW187" s="58"/>
      <c r="BX187" s="58"/>
      <c r="BY187" s="58"/>
      <c r="BZ187" s="58"/>
      <c r="CA187" s="58"/>
      <c r="CB187" s="58"/>
      <c r="CC187" s="58"/>
      <c r="CD187" s="58"/>
      <c r="CE187" s="56"/>
      <c r="CG187" s="115" t="s">
        <v>106</v>
      </c>
    </row>
    <row r="188" spans="1:85" hidden="1" outlineLevel="1">
      <c r="A188" s="59">
        <v>2043</v>
      </c>
      <c r="B188" s="60">
        <v>0</v>
      </c>
      <c r="C188" s="60">
        <v>0</v>
      </c>
      <c r="D188" s="60">
        <v>18.29999923706055</v>
      </c>
      <c r="E188" s="60">
        <v>237</v>
      </c>
      <c r="F188" s="60">
        <v>365.99998474121099</v>
      </c>
      <c r="G188" s="60">
        <v>711</v>
      </c>
      <c r="H188" s="60">
        <v>1000</v>
      </c>
      <c r="I188" s="60">
        <v>400</v>
      </c>
      <c r="J188" s="60">
        <v>1350</v>
      </c>
      <c r="K188" s="60">
        <v>200</v>
      </c>
      <c r="L188" s="60">
        <v>0</v>
      </c>
      <c r="M188" s="60">
        <v>800</v>
      </c>
      <c r="N188" s="60">
        <v>0</v>
      </c>
      <c r="O188" s="60">
        <v>0</v>
      </c>
      <c r="P188" s="60">
        <v>1887.650016784668</v>
      </c>
      <c r="Q188" s="60">
        <v>0</v>
      </c>
      <c r="R188" s="60">
        <v>0</v>
      </c>
      <c r="S188" s="60">
        <v>0</v>
      </c>
      <c r="T188" s="60">
        <v>0</v>
      </c>
      <c r="U188" s="60">
        <v>100</v>
      </c>
      <c r="V188" s="60">
        <v>0</v>
      </c>
      <c r="W188" s="60">
        <v>0</v>
      </c>
      <c r="X188" s="60">
        <v>1300</v>
      </c>
      <c r="Y188" s="60">
        <v>200</v>
      </c>
      <c r="Z188" s="60">
        <v>200</v>
      </c>
      <c r="AA188" s="60">
        <v>0</v>
      </c>
      <c r="AB188" s="60">
        <v>0</v>
      </c>
      <c r="AC188" s="60">
        <v>1350</v>
      </c>
      <c r="AD188" s="60">
        <v>149.30000305175781</v>
      </c>
      <c r="AE188" s="60">
        <v>498.79999542236328</v>
      </c>
      <c r="AF188" s="60">
        <v>0</v>
      </c>
      <c r="AG188" s="60">
        <v>0</v>
      </c>
      <c r="AH188" s="60">
        <v>0</v>
      </c>
      <c r="AI188" s="60">
        <v>0</v>
      </c>
      <c r="AJ188" s="60">
        <v>0</v>
      </c>
      <c r="AK188" s="60">
        <v>20.340000152587891</v>
      </c>
      <c r="AL188" s="60">
        <v>83.680000305175781</v>
      </c>
      <c r="AM188" s="60">
        <v>362.18999636173248</v>
      </c>
      <c r="AN188" s="60">
        <v>0</v>
      </c>
      <c r="AO188" s="60">
        <v>401.17813699999999</v>
      </c>
      <c r="AP188" s="60">
        <v>1224.0605660882529</v>
      </c>
      <c r="AQ188" s="60">
        <v>238.03904900000001</v>
      </c>
      <c r="AR188" s="60">
        <v>79</v>
      </c>
      <c r="AS188" s="60">
        <v>25.60000038146973</v>
      </c>
      <c r="AT188" s="54"/>
      <c r="AU188" s="61">
        <v>2043</v>
      </c>
      <c r="AV188" s="62">
        <v>1001.4071823617325</v>
      </c>
      <c r="AW188" s="63">
        <v>639.21718599999997</v>
      </c>
      <c r="AX188" s="63">
        <v>362.18999636173248</v>
      </c>
      <c r="AY188" s="62">
        <v>1432.6805669274863</v>
      </c>
      <c r="AZ188" s="63">
        <v>1323.4005662408408</v>
      </c>
      <c r="BA188" s="63">
        <v>109.28000068664551</v>
      </c>
      <c r="BB188" s="62">
        <v>10768.049999237061</v>
      </c>
      <c r="BC188" s="63">
        <v>18.29999923706055</v>
      </c>
      <c r="BD188" s="63">
        <v>1313.9999847412109</v>
      </c>
      <c r="BE188" s="63">
        <v>3750</v>
      </c>
      <c r="BF188" s="63">
        <v>1887.650016784668</v>
      </c>
      <c r="BG188" s="63">
        <v>100</v>
      </c>
      <c r="BH188" s="63">
        <v>1998.0999984741211</v>
      </c>
      <c r="BI188" s="63">
        <v>0</v>
      </c>
      <c r="BJ188" s="63">
        <v>0</v>
      </c>
      <c r="BK188" s="63">
        <v>1700</v>
      </c>
      <c r="BL188" s="62">
        <v>13202.137748526278</v>
      </c>
      <c r="BN188" s="61">
        <v>2043</v>
      </c>
      <c r="BO188" s="62"/>
      <c r="BP188" s="1"/>
      <c r="BQ188" s="1"/>
      <c r="BR188" s="62"/>
      <c r="BS188" s="1"/>
      <c r="BT188" s="1"/>
      <c r="BU188" s="62"/>
      <c r="BV188" s="1"/>
      <c r="BW188" s="1"/>
      <c r="BX188" s="1"/>
      <c r="BY188" s="1"/>
      <c r="BZ188" s="1"/>
      <c r="CA188" s="1"/>
      <c r="CB188" s="1"/>
      <c r="CC188" s="1"/>
      <c r="CD188" s="1"/>
      <c r="CE188" s="62"/>
      <c r="CG188" s="115" t="s">
        <v>106</v>
      </c>
    </row>
    <row r="189" spans="1:85" hidden="1" outlineLevel="1">
      <c r="A189" s="52">
        <v>2044</v>
      </c>
      <c r="B189" s="53">
        <v>0</v>
      </c>
      <c r="C189" s="53">
        <v>0</v>
      </c>
      <c r="D189" s="53">
        <v>18.29999923706055</v>
      </c>
      <c r="E189" s="53">
        <v>237</v>
      </c>
      <c r="F189" s="53">
        <v>420.89998245239263</v>
      </c>
      <c r="G189" s="53">
        <v>711</v>
      </c>
      <c r="H189" s="53">
        <v>1000</v>
      </c>
      <c r="I189" s="53">
        <v>400</v>
      </c>
      <c r="J189" s="53">
        <v>1350</v>
      </c>
      <c r="K189" s="53">
        <v>200</v>
      </c>
      <c r="L189" s="53">
        <v>0</v>
      </c>
      <c r="M189" s="53">
        <v>800</v>
      </c>
      <c r="N189" s="53">
        <v>0</v>
      </c>
      <c r="O189" s="53">
        <v>0</v>
      </c>
      <c r="P189" s="53">
        <v>1886.6999969482422</v>
      </c>
      <c r="Q189" s="53">
        <v>0</v>
      </c>
      <c r="R189" s="53">
        <v>0</v>
      </c>
      <c r="S189" s="53">
        <v>0</v>
      </c>
      <c r="T189" s="53">
        <v>0</v>
      </c>
      <c r="U189" s="53">
        <v>100</v>
      </c>
      <c r="V189" s="53">
        <v>0</v>
      </c>
      <c r="W189" s="53">
        <v>0</v>
      </c>
      <c r="X189" s="53">
        <v>1300</v>
      </c>
      <c r="Y189" s="53">
        <v>200</v>
      </c>
      <c r="Z189" s="53">
        <v>200</v>
      </c>
      <c r="AA189" s="53">
        <v>0</v>
      </c>
      <c r="AB189" s="53">
        <v>0</v>
      </c>
      <c r="AC189" s="53">
        <v>1350</v>
      </c>
      <c r="AD189" s="53">
        <v>149.25</v>
      </c>
      <c r="AE189" s="53">
        <v>498.70000457763672</v>
      </c>
      <c r="AF189" s="53">
        <v>0</v>
      </c>
      <c r="AG189" s="53">
        <v>0</v>
      </c>
      <c r="AH189" s="53">
        <v>0</v>
      </c>
      <c r="AI189" s="53">
        <v>0</v>
      </c>
      <c r="AJ189" s="53">
        <v>0</v>
      </c>
      <c r="AK189" s="53">
        <v>21.280000686645511</v>
      </c>
      <c r="AL189" s="53">
        <v>87.550003051757813</v>
      </c>
      <c r="AM189" s="53">
        <v>361.36000144481659</v>
      </c>
      <c r="AN189" s="53">
        <v>0</v>
      </c>
      <c r="AO189" s="53">
        <v>419.93942299999998</v>
      </c>
      <c r="AP189" s="53">
        <v>1305.8054073864989</v>
      </c>
      <c r="AQ189" s="53">
        <v>249.30925499999998</v>
      </c>
      <c r="AR189" s="53">
        <v>79</v>
      </c>
      <c r="AS189" s="53">
        <v>25.60000038146973</v>
      </c>
      <c r="AT189" s="54"/>
      <c r="AU189" s="55">
        <v>2044</v>
      </c>
      <c r="AV189" s="56">
        <v>1030.6086794448165</v>
      </c>
      <c r="AW189" s="57">
        <v>669.24867799999993</v>
      </c>
      <c r="AX189" s="57">
        <v>361.36000144481659</v>
      </c>
      <c r="AY189" s="56">
        <v>1519.235411506372</v>
      </c>
      <c r="AZ189" s="57">
        <v>1406.0854080731444</v>
      </c>
      <c r="BA189" s="57">
        <v>113.15000343322754</v>
      </c>
      <c r="BB189" s="56">
        <v>10821.849983215332</v>
      </c>
      <c r="BC189" s="57">
        <v>18.29999923706055</v>
      </c>
      <c r="BD189" s="57">
        <v>1368.8999824523926</v>
      </c>
      <c r="BE189" s="57">
        <v>3750</v>
      </c>
      <c r="BF189" s="57">
        <v>1886.6999969482422</v>
      </c>
      <c r="BG189" s="57">
        <v>100</v>
      </c>
      <c r="BH189" s="57">
        <v>1997.9500045776367</v>
      </c>
      <c r="BI189" s="57">
        <v>0</v>
      </c>
      <c r="BJ189" s="57">
        <v>0</v>
      </c>
      <c r="BK189" s="57">
        <v>1700</v>
      </c>
      <c r="BL189" s="56">
        <v>13371.69407416652</v>
      </c>
      <c r="BN189" s="55">
        <v>2044</v>
      </c>
      <c r="BO189" s="56"/>
      <c r="BP189" s="58"/>
      <c r="BQ189" s="58"/>
      <c r="BR189" s="56"/>
      <c r="BS189" s="58"/>
      <c r="BT189" s="58"/>
      <c r="BU189" s="56"/>
      <c r="BV189" s="58"/>
      <c r="BW189" s="58"/>
      <c r="BX189" s="58"/>
      <c r="BY189" s="58"/>
      <c r="BZ189" s="58"/>
      <c r="CA189" s="58"/>
      <c r="CB189" s="58"/>
      <c r="CC189" s="58"/>
      <c r="CD189" s="58"/>
      <c r="CE189" s="56"/>
      <c r="CG189" s="115" t="s">
        <v>106</v>
      </c>
    </row>
    <row r="190" spans="1:85" hidden="1" outlineLevel="1">
      <c r="A190" s="59">
        <v>2045</v>
      </c>
      <c r="B190" s="60">
        <v>0</v>
      </c>
      <c r="C190" s="60">
        <v>0</v>
      </c>
      <c r="D190" s="60">
        <v>18.29999923706055</v>
      </c>
      <c r="E190" s="60">
        <v>237</v>
      </c>
      <c r="F190" s="60">
        <v>750.29996871948254</v>
      </c>
      <c r="G190" s="60">
        <v>711</v>
      </c>
      <c r="H190" s="60">
        <v>1000</v>
      </c>
      <c r="I190" s="60">
        <v>400</v>
      </c>
      <c r="J190" s="60">
        <v>1350</v>
      </c>
      <c r="K190" s="60">
        <v>200</v>
      </c>
      <c r="L190" s="60">
        <v>0</v>
      </c>
      <c r="M190" s="60">
        <v>800</v>
      </c>
      <c r="N190" s="60">
        <v>0</v>
      </c>
      <c r="O190" s="60">
        <v>0</v>
      </c>
      <c r="P190" s="60">
        <v>1885.8000030517578</v>
      </c>
      <c r="Q190" s="60">
        <v>0</v>
      </c>
      <c r="R190" s="60">
        <v>0</v>
      </c>
      <c r="S190" s="60">
        <v>0</v>
      </c>
      <c r="T190" s="60">
        <v>0</v>
      </c>
      <c r="U190" s="60">
        <v>100</v>
      </c>
      <c r="V190" s="60">
        <v>0</v>
      </c>
      <c r="W190" s="60">
        <v>0</v>
      </c>
      <c r="X190" s="60">
        <v>1300</v>
      </c>
      <c r="Y190" s="60">
        <v>200</v>
      </c>
      <c r="Z190" s="60">
        <v>200</v>
      </c>
      <c r="AA190" s="60">
        <v>0</v>
      </c>
      <c r="AB190" s="60">
        <v>0</v>
      </c>
      <c r="AC190" s="60">
        <v>1350</v>
      </c>
      <c r="AD190" s="60">
        <v>149.19999694824219</v>
      </c>
      <c r="AE190" s="60">
        <v>498.59999847412109</v>
      </c>
      <c r="AF190" s="60">
        <v>0</v>
      </c>
      <c r="AG190" s="60">
        <v>0</v>
      </c>
      <c r="AH190" s="60">
        <v>0</v>
      </c>
      <c r="AI190" s="60">
        <v>0</v>
      </c>
      <c r="AJ190" s="60">
        <v>0</v>
      </c>
      <c r="AK190" s="60">
        <v>22.260000228881839</v>
      </c>
      <c r="AL190" s="60">
        <v>91.599998474121094</v>
      </c>
      <c r="AM190" s="60">
        <v>360.05999863147736</v>
      </c>
      <c r="AN190" s="60">
        <v>0</v>
      </c>
      <c r="AO190" s="60">
        <v>436.93978399999997</v>
      </c>
      <c r="AP190" s="60">
        <v>1393.1203194741331</v>
      </c>
      <c r="AQ190" s="60">
        <v>258.13393600000001</v>
      </c>
      <c r="AR190" s="60">
        <v>79</v>
      </c>
      <c r="AS190" s="60">
        <v>25.60000038146973</v>
      </c>
      <c r="AT190" s="54"/>
      <c r="AU190" s="61">
        <v>2045</v>
      </c>
      <c r="AV190" s="62">
        <v>1055.1337186314772</v>
      </c>
      <c r="AW190" s="63">
        <v>695.07371999999998</v>
      </c>
      <c r="AX190" s="63">
        <v>360.05999863147736</v>
      </c>
      <c r="AY190" s="62">
        <v>1611.5803185586058</v>
      </c>
      <c r="AZ190" s="63">
        <v>1494.3803197030149</v>
      </c>
      <c r="BA190" s="63">
        <v>117.19999885559082</v>
      </c>
      <c r="BB190" s="62">
        <v>11150.199966430664</v>
      </c>
      <c r="BC190" s="63">
        <v>18.29999923706055</v>
      </c>
      <c r="BD190" s="63">
        <v>1698.2999687194824</v>
      </c>
      <c r="BE190" s="63">
        <v>3750</v>
      </c>
      <c r="BF190" s="63">
        <v>1885.8000030517578</v>
      </c>
      <c r="BG190" s="63">
        <v>100</v>
      </c>
      <c r="BH190" s="63">
        <v>1997.7999954223633</v>
      </c>
      <c r="BI190" s="63">
        <v>0</v>
      </c>
      <c r="BJ190" s="63">
        <v>0</v>
      </c>
      <c r="BK190" s="63">
        <v>1700</v>
      </c>
      <c r="BL190" s="62">
        <v>13816.914003620746</v>
      </c>
      <c r="BN190" s="61">
        <v>2045</v>
      </c>
      <c r="BO190" s="62">
        <v>518.3624014788893</v>
      </c>
      <c r="BP190" s="1">
        <v>469.14240299999994</v>
      </c>
      <c r="BQ190" s="1">
        <v>49.219998478889465</v>
      </c>
      <c r="BR190" s="62">
        <v>1177.0958109807818</v>
      </c>
      <c r="BS190" s="1">
        <v>1122.1158114385455</v>
      </c>
      <c r="BT190" s="1">
        <v>54.979999542236314</v>
      </c>
      <c r="BU190" s="62">
        <v>5290.9499816894531</v>
      </c>
      <c r="BV190" s="1">
        <v>18.29999923706055</v>
      </c>
      <c r="BW190" s="1">
        <v>987.29996871948242</v>
      </c>
      <c r="BX190" s="1">
        <v>2650</v>
      </c>
      <c r="BY190" s="1">
        <v>787.50001525878906</v>
      </c>
      <c r="BZ190" s="1">
        <v>0</v>
      </c>
      <c r="CA190" s="1">
        <v>247.84999847412109</v>
      </c>
      <c r="CB190" s="1">
        <v>0</v>
      </c>
      <c r="CC190" s="1">
        <v>0</v>
      </c>
      <c r="CD190" s="1">
        <v>600</v>
      </c>
      <c r="CE190" s="62">
        <v>6986.408194149124</v>
      </c>
      <c r="CG190" s="115" t="s">
        <v>106</v>
      </c>
    </row>
    <row r="191" spans="1:85" hidden="1" outlineLevel="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N191" s="64" t="s">
        <v>144</v>
      </c>
      <c r="BO191" s="65">
        <v>1055.1337186314772</v>
      </c>
      <c r="BP191" s="65">
        <v>695.07371999999998</v>
      </c>
      <c r="BQ191" s="65">
        <v>360.05999863147736</v>
      </c>
      <c r="BR191" s="65">
        <v>1611.5803185586058</v>
      </c>
      <c r="BS191" s="65">
        <v>1494.3803197030149</v>
      </c>
      <c r="BT191" s="65">
        <v>117.19999885559082</v>
      </c>
      <c r="BU191" s="65">
        <v>11150.199966430664</v>
      </c>
      <c r="BV191" s="65">
        <v>18.29999923706055</v>
      </c>
      <c r="BW191" s="65">
        <v>1698.2999687194824</v>
      </c>
      <c r="BX191" s="65">
        <v>3750</v>
      </c>
      <c r="BY191" s="65">
        <v>1885.8000030517578</v>
      </c>
      <c r="BZ191" s="65">
        <v>100</v>
      </c>
      <c r="CA191" s="65">
        <v>1997.7999954223633</v>
      </c>
      <c r="CB191" s="65">
        <v>0</v>
      </c>
      <c r="CC191" s="65">
        <v>0</v>
      </c>
      <c r="CD191" s="65">
        <v>1700</v>
      </c>
      <c r="CE191" s="65">
        <v>13816.914003620746</v>
      </c>
      <c r="CG191" s="115" t="s">
        <v>106</v>
      </c>
    </row>
    <row r="192" spans="1:85" collapsed="1">
      <c r="BN192" s="66"/>
      <c r="BO192" s="67"/>
      <c r="BP192" s="67"/>
      <c r="BQ192" s="67"/>
      <c r="BR192" s="67"/>
      <c r="BS192" s="67"/>
      <c r="BT192" s="67"/>
      <c r="BU192" s="67"/>
      <c r="BV192" s="67"/>
      <c r="BW192" s="67"/>
      <c r="BX192" s="67"/>
      <c r="BY192" s="67"/>
      <c r="BZ192" s="67"/>
      <c r="CA192" s="67"/>
      <c r="CB192" s="67"/>
      <c r="CC192" s="67"/>
      <c r="CD192" s="67"/>
      <c r="CE192" s="67"/>
    </row>
    <row r="193" spans="1:85">
      <c r="BN193" s="66"/>
      <c r="BO193" s="67"/>
      <c r="BP193" s="67"/>
      <c r="BQ193" s="67"/>
      <c r="BR193" s="67"/>
      <c r="BS193" s="67"/>
      <c r="BT193" s="67"/>
      <c r="BU193" s="67"/>
      <c r="BV193" s="67"/>
      <c r="BW193" s="67"/>
      <c r="BX193" s="67"/>
      <c r="BY193" s="67"/>
      <c r="BZ193" s="67"/>
      <c r="CA193" s="67"/>
      <c r="CB193" s="67"/>
      <c r="CC193" s="67"/>
      <c r="CD193" s="67"/>
      <c r="CE193" s="67"/>
    </row>
    <row r="194" spans="1:85">
      <c r="A194" s="31" t="s">
        <v>107</v>
      </c>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3" t="s">
        <v>107</v>
      </c>
      <c r="AV194" s="33" t="s">
        <v>147</v>
      </c>
      <c r="AW194" s="32"/>
      <c r="AX194" s="32"/>
      <c r="AY194" s="32"/>
      <c r="AZ194" s="32"/>
      <c r="BA194" s="32"/>
      <c r="BB194" s="32"/>
      <c r="BC194" s="32"/>
      <c r="BD194" s="32"/>
      <c r="BE194" s="32"/>
      <c r="BF194" s="32"/>
      <c r="BG194" s="32"/>
      <c r="BH194" s="32"/>
      <c r="BI194" s="32"/>
      <c r="BJ194" s="32"/>
      <c r="BK194" s="32"/>
      <c r="BL194" s="32"/>
      <c r="BN194" s="33" t="s">
        <v>107</v>
      </c>
      <c r="BO194" s="33" t="s">
        <v>148</v>
      </c>
      <c r="BP194" s="32"/>
      <c r="BQ194" s="32"/>
      <c r="BR194" s="32"/>
      <c r="BS194" s="32"/>
      <c r="BT194" s="32"/>
      <c r="BU194" s="32"/>
      <c r="BV194" s="32"/>
      <c r="BW194" s="32"/>
      <c r="BX194" s="32"/>
      <c r="BY194" s="32"/>
      <c r="BZ194" s="32"/>
      <c r="CA194" s="32"/>
      <c r="CB194" s="32"/>
      <c r="CC194" s="32"/>
      <c r="CD194" s="32"/>
      <c r="CE194" s="32"/>
    </row>
    <row r="195" spans="1:85" ht="52.9" hidden="1" outlineLevel="1">
      <c r="A195" s="34" t="s">
        <v>150</v>
      </c>
      <c r="B195" s="35" t="s">
        <v>151</v>
      </c>
      <c r="C195" s="35" t="s">
        <v>152</v>
      </c>
      <c r="D195" s="35" t="s">
        <v>153</v>
      </c>
      <c r="E195" s="35" t="s">
        <v>154</v>
      </c>
      <c r="F195" s="35" t="s">
        <v>155</v>
      </c>
      <c r="G195" s="35" t="s">
        <v>156</v>
      </c>
      <c r="H195" s="36" t="s">
        <v>157</v>
      </c>
      <c r="I195" s="36" t="s">
        <v>158</v>
      </c>
      <c r="J195" s="36" t="s">
        <v>159</v>
      </c>
      <c r="K195" s="36" t="s">
        <v>160</v>
      </c>
      <c r="L195" s="36" t="s">
        <v>161</v>
      </c>
      <c r="M195" s="36" t="s">
        <v>162</v>
      </c>
      <c r="N195" s="36" t="s">
        <v>163</v>
      </c>
      <c r="O195" s="36" t="s">
        <v>164</v>
      </c>
      <c r="P195" s="37" t="s">
        <v>165</v>
      </c>
      <c r="Q195" s="37" t="s">
        <v>166</v>
      </c>
      <c r="R195" s="37" t="s">
        <v>167</v>
      </c>
      <c r="S195" s="37" t="s">
        <v>168</v>
      </c>
      <c r="T195" s="37" t="s">
        <v>169</v>
      </c>
      <c r="U195" s="38" t="s">
        <v>170</v>
      </c>
      <c r="V195" s="38" t="s">
        <v>171</v>
      </c>
      <c r="W195" s="39" t="s">
        <v>172</v>
      </c>
      <c r="X195" s="39" t="s">
        <v>173</v>
      </c>
      <c r="Y195" s="39" t="s">
        <v>174</v>
      </c>
      <c r="Z195" s="39" t="s">
        <v>175</v>
      </c>
      <c r="AA195" s="39" t="s">
        <v>176</v>
      </c>
      <c r="AB195" s="39" t="s">
        <v>135</v>
      </c>
      <c r="AC195" s="40" t="s">
        <v>177</v>
      </c>
      <c r="AD195" s="40" t="s">
        <v>178</v>
      </c>
      <c r="AE195" s="40" t="s">
        <v>179</v>
      </c>
      <c r="AF195" s="34" t="s">
        <v>142</v>
      </c>
      <c r="AG195" s="34" t="s">
        <v>58</v>
      </c>
      <c r="AH195" s="34" t="s">
        <v>180</v>
      </c>
      <c r="AI195" s="34" t="s">
        <v>181</v>
      </c>
      <c r="AJ195" s="34" t="s">
        <v>182</v>
      </c>
      <c r="AK195" s="34" t="s">
        <v>183</v>
      </c>
      <c r="AL195" s="34" t="s">
        <v>184</v>
      </c>
      <c r="AM195" s="41" t="s">
        <v>134</v>
      </c>
      <c r="AN195" s="41" t="s">
        <v>185</v>
      </c>
      <c r="AO195" s="41" t="s">
        <v>186</v>
      </c>
      <c r="AP195" s="41" t="s">
        <v>187</v>
      </c>
      <c r="AQ195" s="41" t="s">
        <v>188</v>
      </c>
      <c r="AR195" s="42" t="s">
        <v>189</v>
      </c>
      <c r="AS195" s="42" t="s">
        <v>190</v>
      </c>
      <c r="AT195" s="43"/>
      <c r="AU195" s="44" t="s">
        <v>191</v>
      </c>
      <c r="AV195" s="45" t="s">
        <v>192</v>
      </c>
      <c r="AW195" s="46" t="s">
        <v>133</v>
      </c>
      <c r="AX195" s="46" t="s">
        <v>134</v>
      </c>
      <c r="AY195" s="45" t="s">
        <v>193</v>
      </c>
      <c r="AZ195" s="44" t="s">
        <v>48</v>
      </c>
      <c r="BA195" s="44" t="s">
        <v>135</v>
      </c>
      <c r="BB195" s="47" t="s">
        <v>194</v>
      </c>
      <c r="BC195" s="44" t="s">
        <v>136</v>
      </c>
      <c r="BD195" s="44" t="s">
        <v>137</v>
      </c>
      <c r="BE195" s="44" t="s">
        <v>138</v>
      </c>
      <c r="BF195" s="44" t="s">
        <v>139</v>
      </c>
      <c r="BG195" s="44" t="s">
        <v>140</v>
      </c>
      <c r="BH195" s="44" t="s">
        <v>141</v>
      </c>
      <c r="BI195" s="44" t="s">
        <v>142</v>
      </c>
      <c r="BJ195" s="44" t="s">
        <v>58</v>
      </c>
      <c r="BK195" s="44" t="s">
        <v>143</v>
      </c>
      <c r="BL195" s="47" t="s">
        <v>144</v>
      </c>
      <c r="BN195" s="48" t="s">
        <v>191</v>
      </c>
      <c r="BO195" s="49" t="s">
        <v>192</v>
      </c>
      <c r="BP195" s="48" t="s">
        <v>133</v>
      </c>
      <c r="BQ195" s="48" t="s">
        <v>134</v>
      </c>
      <c r="BR195" s="49" t="s">
        <v>193</v>
      </c>
      <c r="BS195" s="50" t="s">
        <v>48</v>
      </c>
      <c r="BT195" s="50" t="s">
        <v>135</v>
      </c>
      <c r="BU195" s="51" t="s">
        <v>194</v>
      </c>
      <c r="BV195" s="50" t="s">
        <v>136</v>
      </c>
      <c r="BW195" s="50" t="s">
        <v>137</v>
      </c>
      <c r="BX195" s="50" t="s">
        <v>138</v>
      </c>
      <c r="BY195" s="50" t="s">
        <v>139</v>
      </c>
      <c r="BZ195" s="50" t="s">
        <v>140</v>
      </c>
      <c r="CA195" s="50" t="s">
        <v>141</v>
      </c>
      <c r="CB195" s="50" t="s">
        <v>142</v>
      </c>
      <c r="CC195" s="50" t="s">
        <v>58</v>
      </c>
      <c r="CD195" s="50" t="s">
        <v>143</v>
      </c>
      <c r="CE195" s="51" t="s">
        <v>144</v>
      </c>
    </row>
    <row r="196" spans="1:85" hidden="1" outlineLevel="1">
      <c r="A196" s="52">
        <v>2024</v>
      </c>
      <c r="B196" s="53">
        <v>0</v>
      </c>
      <c r="C196" s="53">
        <v>0</v>
      </c>
      <c r="D196" s="53">
        <v>0</v>
      </c>
      <c r="E196" s="53">
        <v>0</v>
      </c>
      <c r="F196" s="53">
        <v>0</v>
      </c>
      <c r="G196" s="53">
        <v>237</v>
      </c>
      <c r="H196" s="53">
        <v>0</v>
      </c>
      <c r="I196" s="53">
        <v>100</v>
      </c>
      <c r="J196" s="53">
        <v>0</v>
      </c>
      <c r="K196" s="53">
        <v>0</v>
      </c>
      <c r="L196" s="53">
        <v>0</v>
      </c>
      <c r="M196" s="53">
        <v>0</v>
      </c>
      <c r="N196" s="53">
        <v>0</v>
      </c>
      <c r="O196" s="53">
        <v>0</v>
      </c>
      <c r="P196" s="53">
        <v>500</v>
      </c>
      <c r="Q196" s="53">
        <v>0</v>
      </c>
      <c r="R196" s="53">
        <v>0</v>
      </c>
      <c r="S196" s="53">
        <v>0</v>
      </c>
      <c r="T196" s="53">
        <v>0</v>
      </c>
      <c r="U196" s="53">
        <v>0</v>
      </c>
      <c r="V196" s="53">
        <v>0</v>
      </c>
      <c r="W196" s="53">
        <v>0</v>
      </c>
      <c r="X196" s="53">
        <v>0</v>
      </c>
      <c r="Y196" s="53">
        <v>0</v>
      </c>
      <c r="Z196" s="53">
        <v>0</v>
      </c>
      <c r="AA196" s="53">
        <v>0</v>
      </c>
      <c r="AB196" s="53">
        <v>0</v>
      </c>
      <c r="AC196" s="53">
        <v>0</v>
      </c>
      <c r="AD196" s="53">
        <v>0</v>
      </c>
      <c r="AE196" s="53">
        <v>0</v>
      </c>
      <c r="AF196" s="53">
        <v>0</v>
      </c>
      <c r="AG196" s="53">
        <v>0</v>
      </c>
      <c r="AH196" s="53">
        <v>0</v>
      </c>
      <c r="AI196" s="53">
        <v>0</v>
      </c>
      <c r="AJ196" s="53">
        <v>0</v>
      </c>
      <c r="AK196" s="53">
        <v>3.9000000953674321</v>
      </c>
      <c r="AL196" s="53">
        <v>9.4099998474121094</v>
      </c>
      <c r="AM196" s="53">
        <v>69.419999569654465</v>
      </c>
      <c r="AN196" s="53">
        <v>0</v>
      </c>
      <c r="AO196" s="53">
        <v>14.2410956</v>
      </c>
      <c r="AP196" s="53">
        <v>38.045572555287997</v>
      </c>
      <c r="AQ196" s="53">
        <v>11.8364183</v>
      </c>
      <c r="AR196" s="53">
        <v>55</v>
      </c>
      <c r="AS196" s="53">
        <v>12</v>
      </c>
      <c r="AT196" s="54"/>
      <c r="AU196" s="55">
        <v>2024</v>
      </c>
      <c r="AV196" s="56">
        <v>95.497513469654464</v>
      </c>
      <c r="AW196" s="57">
        <v>26.0775139</v>
      </c>
      <c r="AX196" s="57">
        <v>69.419999569654465</v>
      </c>
      <c r="AY196" s="56">
        <v>118.35557249806754</v>
      </c>
      <c r="AZ196" s="57">
        <v>96.945572650655436</v>
      </c>
      <c r="BA196" s="57">
        <v>21.409999847412109</v>
      </c>
      <c r="BB196" s="56">
        <v>837</v>
      </c>
      <c r="BC196" s="57">
        <v>0</v>
      </c>
      <c r="BD196" s="57">
        <v>237</v>
      </c>
      <c r="BE196" s="57">
        <v>100</v>
      </c>
      <c r="BF196" s="57">
        <v>500</v>
      </c>
      <c r="BG196" s="57">
        <v>0</v>
      </c>
      <c r="BH196" s="57">
        <v>0</v>
      </c>
      <c r="BI196" s="57">
        <v>0</v>
      </c>
      <c r="BJ196" s="57">
        <v>0</v>
      </c>
      <c r="BK196" s="57">
        <v>0</v>
      </c>
      <c r="BL196" s="56">
        <v>1050.8530859677221</v>
      </c>
      <c r="BN196" s="55">
        <v>2024</v>
      </c>
      <c r="BO196" s="56"/>
      <c r="BP196" s="58"/>
      <c r="BQ196" s="58"/>
      <c r="BR196" s="56"/>
      <c r="BS196" s="58"/>
      <c r="BT196" s="58"/>
      <c r="BU196" s="56"/>
      <c r="BV196" s="58"/>
      <c r="BW196" s="58"/>
      <c r="BX196" s="58"/>
      <c r="BY196" s="58"/>
      <c r="BZ196" s="58"/>
      <c r="CA196" s="58"/>
      <c r="CB196" s="58"/>
      <c r="CC196" s="58"/>
      <c r="CD196" s="58"/>
      <c r="CE196" s="56"/>
      <c r="CG196" s="115" t="s">
        <v>107</v>
      </c>
    </row>
    <row r="197" spans="1:85" hidden="1" outlineLevel="1">
      <c r="A197" s="59">
        <v>2025</v>
      </c>
      <c r="B197" s="60">
        <v>0</v>
      </c>
      <c r="C197" s="60">
        <v>0</v>
      </c>
      <c r="D197" s="60">
        <v>0</v>
      </c>
      <c r="E197" s="60">
        <v>0</v>
      </c>
      <c r="F197" s="60">
        <v>0</v>
      </c>
      <c r="G197" s="60">
        <v>237</v>
      </c>
      <c r="H197" s="60">
        <v>500</v>
      </c>
      <c r="I197" s="60">
        <v>100</v>
      </c>
      <c r="J197" s="60">
        <v>0</v>
      </c>
      <c r="K197" s="60">
        <v>0</v>
      </c>
      <c r="L197" s="60">
        <v>0</v>
      </c>
      <c r="M197" s="60">
        <v>0</v>
      </c>
      <c r="N197" s="60">
        <v>0</v>
      </c>
      <c r="O197" s="60">
        <v>0</v>
      </c>
      <c r="P197" s="60">
        <v>499.74998474121094</v>
      </c>
      <c r="Q197" s="60">
        <v>0</v>
      </c>
      <c r="R197" s="60">
        <v>0</v>
      </c>
      <c r="S197" s="60">
        <v>0</v>
      </c>
      <c r="T197" s="60">
        <v>0</v>
      </c>
      <c r="U197" s="60">
        <v>0</v>
      </c>
      <c r="V197" s="60">
        <v>0</v>
      </c>
      <c r="W197" s="60">
        <v>0</v>
      </c>
      <c r="X197" s="60">
        <v>300</v>
      </c>
      <c r="Y197" s="60">
        <v>0</v>
      </c>
      <c r="Z197" s="60">
        <v>0</v>
      </c>
      <c r="AA197" s="60">
        <v>0</v>
      </c>
      <c r="AB197" s="60">
        <v>0</v>
      </c>
      <c r="AC197" s="60">
        <v>150</v>
      </c>
      <c r="AD197" s="60">
        <v>0</v>
      </c>
      <c r="AE197" s="60">
        <v>0</v>
      </c>
      <c r="AF197" s="60">
        <v>0</v>
      </c>
      <c r="AG197" s="60">
        <v>0</v>
      </c>
      <c r="AH197" s="60">
        <v>0</v>
      </c>
      <c r="AI197" s="60">
        <v>0</v>
      </c>
      <c r="AJ197" s="60">
        <v>0</v>
      </c>
      <c r="AK197" s="60">
        <v>3.9000000953674321</v>
      </c>
      <c r="AL197" s="60">
        <v>14.27999973297119</v>
      </c>
      <c r="AM197" s="60">
        <v>131.82999986410141</v>
      </c>
      <c r="AN197" s="60">
        <v>0</v>
      </c>
      <c r="AO197" s="60">
        <v>26.374985599999999</v>
      </c>
      <c r="AP197" s="60">
        <v>59.426396861328548</v>
      </c>
      <c r="AQ197" s="60">
        <v>24.168347199999999</v>
      </c>
      <c r="AR197" s="60">
        <v>79</v>
      </c>
      <c r="AS197" s="60">
        <v>25.60000038146973</v>
      </c>
      <c r="AT197" s="54"/>
      <c r="AU197" s="61">
        <v>2025</v>
      </c>
      <c r="AV197" s="62">
        <v>182.37333266410141</v>
      </c>
      <c r="AW197" s="63">
        <v>50.543332800000002</v>
      </c>
      <c r="AX197" s="63">
        <v>131.82999986410141</v>
      </c>
      <c r="AY197" s="62">
        <v>182.20639707113691</v>
      </c>
      <c r="AZ197" s="63">
        <v>142.32639695669599</v>
      </c>
      <c r="BA197" s="63">
        <v>39.880000114440918</v>
      </c>
      <c r="BB197" s="62">
        <v>1786.7499847412109</v>
      </c>
      <c r="BC197" s="63">
        <v>0</v>
      </c>
      <c r="BD197" s="63">
        <v>237</v>
      </c>
      <c r="BE197" s="63">
        <v>600</v>
      </c>
      <c r="BF197" s="63">
        <v>499.74998474121094</v>
      </c>
      <c r="BG197" s="63">
        <v>0</v>
      </c>
      <c r="BH197" s="63">
        <v>150</v>
      </c>
      <c r="BI197" s="63">
        <v>0</v>
      </c>
      <c r="BJ197" s="63">
        <v>0</v>
      </c>
      <c r="BK197" s="63">
        <v>300</v>
      </c>
      <c r="BL197" s="62">
        <v>2151.3297144764492</v>
      </c>
      <c r="BN197" s="61">
        <v>2025</v>
      </c>
      <c r="BO197" s="62">
        <v>182.37333266410141</v>
      </c>
      <c r="BP197" s="1">
        <v>50.543332800000002</v>
      </c>
      <c r="BQ197" s="1">
        <v>131.82999986410141</v>
      </c>
      <c r="BR197" s="62">
        <v>182.20639707113691</v>
      </c>
      <c r="BS197" s="1">
        <v>142.32639695669599</v>
      </c>
      <c r="BT197" s="1">
        <v>39.880000114440918</v>
      </c>
      <c r="BU197" s="62">
        <v>1786.7499847412109</v>
      </c>
      <c r="BV197" s="1">
        <v>0</v>
      </c>
      <c r="BW197" s="1">
        <v>237</v>
      </c>
      <c r="BX197" s="1">
        <v>600</v>
      </c>
      <c r="BY197" s="1">
        <v>499.74998474121094</v>
      </c>
      <c r="BZ197" s="1">
        <v>0</v>
      </c>
      <c r="CA197" s="1">
        <v>150</v>
      </c>
      <c r="CB197" s="1">
        <v>0</v>
      </c>
      <c r="CC197" s="1">
        <v>0</v>
      </c>
      <c r="CD197" s="1">
        <v>300</v>
      </c>
      <c r="CE197" s="62">
        <v>2151.3297144764492</v>
      </c>
      <c r="CG197" s="115" t="s">
        <v>107</v>
      </c>
    </row>
    <row r="198" spans="1:85" hidden="1" outlineLevel="1">
      <c r="A198" s="52">
        <v>2026</v>
      </c>
      <c r="B198" s="53">
        <v>0</v>
      </c>
      <c r="C198" s="53">
        <v>0</v>
      </c>
      <c r="D198" s="53">
        <v>0</v>
      </c>
      <c r="E198" s="53">
        <v>0</v>
      </c>
      <c r="F198" s="53">
        <v>0</v>
      </c>
      <c r="G198" s="53">
        <v>474</v>
      </c>
      <c r="H198" s="53">
        <v>600</v>
      </c>
      <c r="I198" s="53">
        <v>100</v>
      </c>
      <c r="J198" s="53">
        <v>0</v>
      </c>
      <c r="K198" s="53">
        <v>0</v>
      </c>
      <c r="L198" s="53">
        <v>0</v>
      </c>
      <c r="M198" s="53">
        <v>0</v>
      </c>
      <c r="N198" s="53">
        <v>0</v>
      </c>
      <c r="O198" s="53">
        <v>0</v>
      </c>
      <c r="P198" s="53">
        <v>499.50000762939453</v>
      </c>
      <c r="Q198" s="53">
        <v>0</v>
      </c>
      <c r="R198" s="53">
        <v>0</v>
      </c>
      <c r="S198" s="53">
        <v>0</v>
      </c>
      <c r="T198" s="53">
        <v>0</v>
      </c>
      <c r="U198" s="53">
        <v>100</v>
      </c>
      <c r="V198" s="53">
        <v>0</v>
      </c>
      <c r="W198" s="53">
        <v>0</v>
      </c>
      <c r="X198" s="53">
        <v>500</v>
      </c>
      <c r="Y198" s="53">
        <v>0</v>
      </c>
      <c r="Z198" s="53">
        <v>0</v>
      </c>
      <c r="AA198" s="53">
        <v>200</v>
      </c>
      <c r="AB198" s="53">
        <v>0</v>
      </c>
      <c r="AC198" s="53">
        <v>150</v>
      </c>
      <c r="AD198" s="53">
        <v>0</v>
      </c>
      <c r="AE198" s="53">
        <v>0</v>
      </c>
      <c r="AF198" s="53">
        <v>0</v>
      </c>
      <c r="AG198" s="53">
        <v>0</v>
      </c>
      <c r="AH198" s="53">
        <v>0</v>
      </c>
      <c r="AI198" s="53">
        <v>0</v>
      </c>
      <c r="AJ198" s="53">
        <v>0</v>
      </c>
      <c r="AK198" s="53">
        <v>3.9000000953674321</v>
      </c>
      <c r="AL198" s="53">
        <v>18.110000610351559</v>
      </c>
      <c r="AM198" s="53">
        <v>199.55000007152557</v>
      </c>
      <c r="AN198" s="53">
        <v>0</v>
      </c>
      <c r="AO198" s="53">
        <v>50.051728099999998</v>
      </c>
      <c r="AP198" s="53">
        <v>80.807221167369093</v>
      </c>
      <c r="AQ198" s="53">
        <v>36.868583900000004</v>
      </c>
      <c r="AR198" s="53">
        <v>79</v>
      </c>
      <c r="AS198" s="53">
        <v>25.60000038146973</v>
      </c>
      <c r="AT198" s="54"/>
      <c r="AU198" s="55">
        <v>2026</v>
      </c>
      <c r="AV198" s="56">
        <v>286.47031207152554</v>
      </c>
      <c r="AW198" s="57">
        <v>86.920311999999996</v>
      </c>
      <c r="AX198" s="57">
        <v>199.55000007152557</v>
      </c>
      <c r="AY198" s="56">
        <v>207.41722225455783</v>
      </c>
      <c r="AZ198" s="57">
        <v>163.70722126273654</v>
      </c>
      <c r="BA198" s="57">
        <v>43.710000991821289</v>
      </c>
      <c r="BB198" s="56">
        <v>2623.5000076293945</v>
      </c>
      <c r="BC198" s="57">
        <v>0</v>
      </c>
      <c r="BD198" s="57">
        <v>474</v>
      </c>
      <c r="BE198" s="57">
        <v>700</v>
      </c>
      <c r="BF198" s="57">
        <v>499.50000762939453</v>
      </c>
      <c r="BG198" s="57">
        <v>100</v>
      </c>
      <c r="BH198" s="57">
        <v>150</v>
      </c>
      <c r="BI198" s="57">
        <v>0</v>
      </c>
      <c r="BJ198" s="57">
        <v>0</v>
      </c>
      <c r="BK198" s="57">
        <v>700</v>
      </c>
      <c r="BL198" s="56">
        <v>3117.3875419554779</v>
      </c>
      <c r="BN198" s="55">
        <v>2026</v>
      </c>
      <c r="BO198" s="56"/>
      <c r="BP198" s="58"/>
      <c r="BQ198" s="58"/>
      <c r="BR198" s="56"/>
      <c r="BS198" s="58"/>
      <c r="BT198" s="58"/>
      <c r="BU198" s="56"/>
      <c r="BV198" s="58"/>
      <c r="BW198" s="58"/>
      <c r="BX198" s="58"/>
      <c r="BY198" s="58"/>
      <c r="BZ198" s="58"/>
      <c r="CA198" s="58"/>
      <c r="CB198" s="58"/>
      <c r="CC198" s="58"/>
      <c r="CD198" s="58"/>
      <c r="CE198" s="56"/>
      <c r="CG198" s="115" t="s">
        <v>107</v>
      </c>
    </row>
    <row r="199" spans="1:85" hidden="1" outlineLevel="1">
      <c r="A199" s="59">
        <v>2027</v>
      </c>
      <c r="B199" s="60">
        <v>0</v>
      </c>
      <c r="C199" s="60">
        <v>0</v>
      </c>
      <c r="D199" s="60">
        <v>0</v>
      </c>
      <c r="E199" s="60">
        <v>0</v>
      </c>
      <c r="F199" s="60">
        <v>0</v>
      </c>
      <c r="G199" s="60">
        <v>711</v>
      </c>
      <c r="H199" s="60">
        <v>600</v>
      </c>
      <c r="I199" s="60">
        <v>100</v>
      </c>
      <c r="J199" s="60">
        <v>0</v>
      </c>
      <c r="K199" s="60">
        <v>0</v>
      </c>
      <c r="L199" s="60">
        <v>0</v>
      </c>
      <c r="M199" s="60">
        <v>0</v>
      </c>
      <c r="N199" s="60">
        <v>0</v>
      </c>
      <c r="O199" s="60">
        <v>0</v>
      </c>
      <c r="P199" s="60">
        <v>499.24999237060547</v>
      </c>
      <c r="Q199" s="60">
        <v>0</v>
      </c>
      <c r="R199" s="60">
        <v>0</v>
      </c>
      <c r="S199" s="60">
        <v>0</v>
      </c>
      <c r="T199" s="60">
        <v>0</v>
      </c>
      <c r="U199" s="60">
        <v>100</v>
      </c>
      <c r="V199" s="60">
        <v>0</v>
      </c>
      <c r="W199" s="60">
        <v>0</v>
      </c>
      <c r="X199" s="60">
        <v>700</v>
      </c>
      <c r="Y199" s="60">
        <v>0</v>
      </c>
      <c r="Z199" s="60">
        <v>0</v>
      </c>
      <c r="AA199" s="60">
        <v>200</v>
      </c>
      <c r="AB199" s="60">
        <v>0</v>
      </c>
      <c r="AC199" s="60">
        <v>450</v>
      </c>
      <c r="AD199" s="60">
        <v>0</v>
      </c>
      <c r="AE199" s="60">
        <v>0</v>
      </c>
      <c r="AF199" s="60">
        <v>0</v>
      </c>
      <c r="AG199" s="60">
        <v>0</v>
      </c>
      <c r="AH199" s="60">
        <v>0</v>
      </c>
      <c r="AI199" s="60">
        <v>0</v>
      </c>
      <c r="AJ199" s="60">
        <v>0</v>
      </c>
      <c r="AK199" s="60">
        <v>3.9000000953674321</v>
      </c>
      <c r="AL199" s="60">
        <v>24.719999313354489</v>
      </c>
      <c r="AM199" s="60">
        <v>242.83999979496002</v>
      </c>
      <c r="AN199" s="60">
        <v>0</v>
      </c>
      <c r="AO199" s="60">
        <v>64.249858200000006</v>
      </c>
      <c r="AP199" s="60">
        <v>121.26733986062111</v>
      </c>
      <c r="AQ199" s="60">
        <v>50.258215499999999</v>
      </c>
      <c r="AR199" s="60">
        <v>79</v>
      </c>
      <c r="AS199" s="60">
        <v>25.60000038146973</v>
      </c>
      <c r="AT199" s="54"/>
      <c r="AU199" s="61">
        <v>2027</v>
      </c>
      <c r="AV199" s="62">
        <v>357.34807349496003</v>
      </c>
      <c r="AW199" s="63">
        <v>114.50807370000001</v>
      </c>
      <c r="AX199" s="63">
        <v>242.83999979496002</v>
      </c>
      <c r="AY199" s="62">
        <v>254.48733965081277</v>
      </c>
      <c r="AZ199" s="63">
        <v>204.16733995598855</v>
      </c>
      <c r="BA199" s="63">
        <v>50.319999694824219</v>
      </c>
      <c r="BB199" s="62">
        <v>3360.2499923706055</v>
      </c>
      <c r="BC199" s="63">
        <v>0</v>
      </c>
      <c r="BD199" s="63">
        <v>711</v>
      </c>
      <c r="BE199" s="63">
        <v>700</v>
      </c>
      <c r="BF199" s="63">
        <v>499.24999237060547</v>
      </c>
      <c r="BG199" s="63">
        <v>100</v>
      </c>
      <c r="BH199" s="63">
        <v>450</v>
      </c>
      <c r="BI199" s="63">
        <v>0</v>
      </c>
      <c r="BJ199" s="63">
        <v>0</v>
      </c>
      <c r="BK199" s="63">
        <v>900</v>
      </c>
      <c r="BL199" s="62">
        <v>3972.0854055163782</v>
      </c>
      <c r="BN199" s="61">
        <v>2027</v>
      </c>
      <c r="BO199" s="62"/>
      <c r="BP199" s="1"/>
      <c r="BQ199" s="1"/>
      <c r="BR199" s="62"/>
      <c r="BS199" s="1"/>
      <c r="BT199" s="1"/>
      <c r="BU199" s="62"/>
      <c r="BV199" s="1"/>
      <c r="BW199" s="1"/>
      <c r="BX199" s="1"/>
      <c r="BY199" s="1"/>
      <c r="BZ199" s="1"/>
      <c r="CA199" s="1"/>
      <c r="CB199" s="1"/>
      <c r="CC199" s="1"/>
      <c r="CD199" s="1"/>
      <c r="CE199" s="62"/>
      <c r="CG199" s="115" t="s">
        <v>107</v>
      </c>
    </row>
    <row r="200" spans="1:85" hidden="1" outlineLevel="1">
      <c r="A200" s="52">
        <v>2028</v>
      </c>
      <c r="B200" s="53">
        <v>0</v>
      </c>
      <c r="C200" s="53">
        <v>0</v>
      </c>
      <c r="D200" s="53">
        <v>0</v>
      </c>
      <c r="E200" s="53">
        <v>0</v>
      </c>
      <c r="F200" s="53">
        <v>0</v>
      </c>
      <c r="G200" s="53">
        <v>711</v>
      </c>
      <c r="H200" s="53">
        <v>600</v>
      </c>
      <c r="I200" s="53">
        <v>100</v>
      </c>
      <c r="J200" s="53">
        <v>0</v>
      </c>
      <c r="K200" s="53">
        <v>0</v>
      </c>
      <c r="L200" s="53">
        <v>0</v>
      </c>
      <c r="M200" s="53">
        <v>0</v>
      </c>
      <c r="N200" s="53">
        <v>0</v>
      </c>
      <c r="O200" s="53">
        <v>0</v>
      </c>
      <c r="P200" s="53">
        <v>499.00001525878906</v>
      </c>
      <c r="Q200" s="53">
        <v>0</v>
      </c>
      <c r="R200" s="53">
        <v>0</v>
      </c>
      <c r="S200" s="53">
        <v>0</v>
      </c>
      <c r="T200" s="53">
        <v>0</v>
      </c>
      <c r="U200" s="53">
        <v>100</v>
      </c>
      <c r="V200" s="53">
        <v>0</v>
      </c>
      <c r="W200" s="53">
        <v>0</v>
      </c>
      <c r="X200" s="53">
        <v>800</v>
      </c>
      <c r="Y200" s="53">
        <v>0</v>
      </c>
      <c r="Z200" s="53">
        <v>0</v>
      </c>
      <c r="AA200" s="53">
        <v>200</v>
      </c>
      <c r="AB200" s="53">
        <v>0</v>
      </c>
      <c r="AC200" s="53">
        <v>1050</v>
      </c>
      <c r="AD200" s="53">
        <v>0</v>
      </c>
      <c r="AE200" s="53">
        <v>0</v>
      </c>
      <c r="AF200" s="53">
        <v>0</v>
      </c>
      <c r="AG200" s="53">
        <v>0</v>
      </c>
      <c r="AH200" s="53">
        <v>0</v>
      </c>
      <c r="AI200" s="53">
        <v>0</v>
      </c>
      <c r="AJ200" s="53">
        <v>0</v>
      </c>
      <c r="AK200" s="53">
        <v>6.9000000953674316</v>
      </c>
      <c r="AL200" s="53">
        <v>28.389999389648441</v>
      </c>
      <c r="AM200" s="53">
        <v>286.93000531196594</v>
      </c>
      <c r="AN200" s="53">
        <v>0</v>
      </c>
      <c r="AO200" s="53">
        <v>77.881466000000003</v>
      </c>
      <c r="AP200" s="53">
        <v>161.72745855387299</v>
      </c>
      <c r="AQ200" s="53">
        <v>64.220708000000002</v>
      </c>
      <c r="AR200" s="53">
        <v>79</v>
      </c>
      <c r="AS200" s="53">
        <v>25.60000038146973</v>
      </c>
      <c r="AT200" s="54"/>
      <c r="AU200" s="55">
        <v>2028</v>
      </c>
      <c r="AV200" s="56">
        <v>429.03217931196593</v>
      </c>
      <c r="AW200" s="57">
        <v>142.10217399999999</v>
      </c>
      <c r="AX200" s="57">
        <v>286.93000531196594</v>
      </c>
      <c r="AY200" s="56">
        <v>301.61745842035862</v>
      </c>
      <c r="AZ200" s="57">
        <v>247.62745864924042</v>
      </c>
      <c r="BA200" s="57">
        <v>53.989999771118171</v>
      </c>
      <c r="BB200" s="56">
        <v>4060.0000152587891</v>
      </c>
      <c r="BC200" s="57">
        <v>0</v>
      </c>
      <c r="BD200" s="57">
        <v>711</v>
      </c>
      <c r="BE200" s="57">
        <v>700</v>
      </c>
      <c r="BF200" s="57">
        <v>499.00001525878906</v>
      </c>
      <c r="BG200" s="57">
        <v>100</v>
      </c>
      <c r="BH200" s="57">
        <v>1050</v>
      </c>
      <c r="BI200" s="57">
        <v>0</v>
      </c>
      <c r="BJ200" s="57">
        <v>0</v>
      </c>
      <c r="BK200" s="57">
        <v>1000</v>
      </c>
      <c r="BL200" s="56">
        <v>4790.6496529911137</v>
      </c>
      <c r="BN200" s="55">
        <v>2028</v>
      </c>
      <c r="BO200" s="56"/>
      <c r="BP200" s="58"/>
      <c r="BQ200" s="58"/>
      <c r="BR200" s="56"/>
      <c r="BS200" s="58"/>
      <c r="BT200" s="58"/>
      <c r="BU200" s="56"/>
      <c r="BV200" s="58"/>
      <c r="BW200" s="58"/>
      <c r="BX200" s="58"/>
      <c r="BY200" s="58"/>
      <c r="BZ200" s="58"/>
      <c r="CA200" s="58"/>
      <c r="CB200" s="58"/>
      <c r="CC200" s="58"/>
      <c r="CD200" s="58"/>
      <c r="CE200" s="56"/>
      <c r="CG200" s="115" t="s">
        <v>107</v>
      </c>
    </row>
    <row r="201" spans="1:85" hidden="1" outlineLevel="1">
      <c r="A201" s="59">
        <v>2029</v>
      </c>
      <c r="B201" s="60">
        <v>0</v>
      </c>
      <c r="C201" s="60">
        <v>0</v>
      </c>
      <c r="D201" s="60">
        <v>0</v>
      </c>
      <c r="E201" s="60">
        <v>0</v>
      </c>
      <c r="F201" s="60">
        <v>0</v>
      </c>
      <c r="G201" s="60">
        <v>711</v>
      </c>
      <c r="H201" s="60">
        <v>600</v>
      </c>
      <c r="I201" s="60">
        <v>100</v>
      </c>
      <c r="J201" s="60">
        <v>0</v>
      </c>
      <c r="K201" s="60">
        <v>0</v>
      </c>
      <c r="L201" s="60">
        <v>0</v>
      </c>
      <c r="M201" s="60">
        <v>100</v>
      </c>
      <c r="N201" s="60">
        <v>0</v>
      </c>
      <c r="O201" s="60">
        <v>0</v>
      </c>
      <c r="P201" s="60">
        <v>498.75</v>
      </c>
      <c r="Q201" s="60">
        <v>0</v>
      </c>
      <c r="R201" s="60">
        <v>0</v>
      </c>
      <c r="S201" s="60">
        <v>0</v>
      </c>
      <c r="T201" s="60">
        <v>0</v>
      </c>
      <c r="U201" s="60">
        <v>100</v>
      </c>
      <c r="V201" s="60">
        <v>0</v>
      </c>
      <c r="W201" s="60">
        <v>0</v>
      </c>
      <c r="X201" s="60">
        <v>900</v>
      </c>
      <c r="Y201" s="60">
        <v>0</v>
      </c>
      <c r="Z201" s="60">
        <v>0</v>
      </c>
      <c r="AA201" s="60">
        <v>200</v>
      </c>
      <c r="AB201" s="60">
        <v>0</v>
      </c>
      <c r="AC201" s="60">
        <v>1500</v>
      </c>
      <c r="AD201" s="60">
        <v>0</v>
      </c>
      <c r="AE201" s="60">
        <v>0</v>
      </c>
      <c r="AF201" s="60">
        <v>0</v>
      </c>
      <c r="AG201" s="60">
        <v>0</v>
      </c>
      <c r="AH201" s="60">
        <v>0</v>
      </c>
      <c r="AI201" s="60">
        <v>0</v>
      </c>
      <c r="AJ201" s="60">
        <v>0</v>
      </c>
      <c r="AK201" s="60">
        <v>8.8999996185302734</v>
      </c>
      <c r="AL201" s="60">
        <v>31.739999771118161</v>
      </c>
      <c r="AM201" s="60">
        <v>300.25000214576721</v>
      </c>
      <c r="AN201" s="60">
        <v>0</v>
      </c>
      <c r="AO201" s="60">
        <v>115.38244400000001</v>
      </c>
      <c r="AP201" s="60">
        <v>223.04598359990609</v>
      </c>
      <c r="AQ201" s="60">
        <v>78.633908000000005</v>
      </c>
      <c r="AR201" s="60">
        <v>79</v>
      </c>
      <c r="AS201" s="60">
        <v>25.60000038146973</v>
      </c>
      <c r="AT201" s="54"/>
      <c r="AU201" s="61">
        <v>2029</v>
      </c>
      <c r="AV201" s="62">
        <v>494.2663541457672</v>
      </c>
      <c r="AW201" s="63">
        <v>194.01635200000001</v>
      </c>
      <c r="AX201" s="63">
        <v>300.25000214576721</v>
      </c>
      <c r="AY201" s="62">
        <v>368.28598337102426</v>
      </c>
      <c r="AZ201" s="63">
        <v>310.94598321843637</v>
      </c>
      <c r="BA201" s="63">
        <v>57.340000152587891</v>
      </c>
      <c r="BB201" s="62">
        <v>4709.75</v>
      </c>
      <c r="BC201" s="63">
        <v>0</v>
      </c>
      <c r="BD201" s="63">
        <v>711</v>
      </c>
      <c r="BE201" s="63">
        <v>800</v>
      </c>
      <c r="BF201" s="63">
        <v>498.75</v>
      </c>
      <c r="BG201" s="63">
        <v>100</v>
      </c>
      <c r="BH201" s="63">
        <v>1500</v>
      </c>
      <c r="BI201" s="63">
        <v>0</v>
      </c>
      <c r="BJ201" s="63">
        <v>0</v>
      </c>
      <c r="BK201" s="63">
        <v>1100</v>
      </c>
      <c r="BL201" s="62">
        <v>5572.3023375167913</v>
      </c>
      <c r="BN201" s="61">
        <v>2029</v>
      </c>
      <c r="BO201" s="62"/>
      <c r="BP201" s="1"/>
      <c r="BQ201" s="1"/>
      <c r="BR201" s="62"/>
      <c r="BS201" s="1"/>
      <c r="BT201" s="1"/>
      <c r="BU201" s="62"/>
      <c r="BV201" s="1"/>
      <c r="BW201" s="1"/>
      <c r="BX201" s="1"/>
      <c r="BY201" s="1"/>
      <c r="BZ201" s="1"/>
      <c r="CA201" s="1"/>
      <c r="CB201" s="1"/>
      <c r="CC201" s="1"/>
      <c r="CD201" s="1"/>
      <c r="CE201" s="62"/>
      <c r="CG201" s="115" t="s">
        <v>107</v>
      </c>
    </row>
    <row r="202" spans="1:85" hidden="1" outlineLevel="1">
      <c r="A202" s="52">
        <v>2030</v>
      </c>
      <c r="B202" s="53">
        <v>0</v>
      </c>
      <c r="C202" s="53">
        <v>0</v>
      </c>
      <c r="D202" s="53">
        <v>0</v>
      </c>
      <c r="E202" s="53">
        <v>0</v>
      </c>
      <c r="F202" s="53">
        <v>0</v>
      </c>
      <c r="G202" s="53">
        <v>711</v>
      </c>
      <c r="H202" s="53">
        <v>700</v>
      </c>
      <c r="I202" s="53">
        <v>100</v>
      </c>
      <c r="J202" s="53">
        <v>100</v>
      </c>
      <c r="K202" s="53">
        <v>0</v>
      </c>
      <c r="L202" s="53">
        <v>0</v>
      </c>
      <c r="M202" s="53">
        <v>100</v>
      </c>
      <c r="N202" s="53">
        <v>0</v>
      </c>
      <c r="O202" s="53">
        <v>0</v>
      </c>
      <c r="P202" s="53">
        <v>1498.4999847412109</v>
      </c>
      <c r="Q202" s="53">
        <v>0</v>
      </c>
      <c r="R202" s="53">
        <v>0</v>
      </c>
      <c r="S202" s="53">
        <v>0</v>
      </c>
      <c r="T202" s="53">
        <v>0</v>
      </c>
      <c r="U202" s="53">
        <v>100</v>
      </c>
      <c r="V202" s="53">
        <v>0</v>
      </c>
      <c r="W202" s="53">
        <v>0</v>
      </c>
      <c r="X202" s="53">
        <v>900</v>
      </c>
      <c r="Y202" s="53">
        <v>0</v>
      </c>
      <c r="Z202" s="53">
        <v>0</v>
      </c>
      <c r="AA202" s="53">
        <v>200</v>
      </c>
      <c r="AB202" s="53">
        <v>0</v>
      </c>
      <c r="AC202" s="53">
        <v>1500</v>
      </c>
      <c r="AD202" s="53">
        <v>0</v>
      </c>
      <c r="AE202" s="53">
        <v>0</v>
      </c>
      <c r="AF202" s="53">
        <v>0</v>
      </c>
      <c r="AG202" s="53">
        <v>0</v>
      </c>
      <c r="AH202" s="53">
        <v>0</v>
      </c>
      <c r="AI202" s="53">
        <v>0</v>
      </c>
      <c r="AJ202" s="53">
        <v>0</v>
      </c>
      <c r="AK202" s="53">
        <v>8.8999996185302734</v>
      </c>
      <c r="AL202" s="53">
        <v>36.619998931884773</v>
      </c>
      <c r="AM202" s="53">
        <v>313.80000019073486</v>
      </c>
      <c r="AN202" s="53">
        <v>0</v>
      </c>
      <c r="AO202" s="53">
        <v>131.83969400000001</v>
      </c>
      <c r="AP202" s="53">
        <v>284.36450864593922</v>
      </c>
      <c r="AQ202" s="53">
        <v>94.091622999999998</v>
      </c>
      <c r="AR202" s="53">
        <v>79</v>
      </c>
      <c r="AS202" s="53">
        <v>25.60000038146973</v>
      </c>
      <c r="AT202" s="54"/>
      <c r="AU202" s="55">
        <v>2030</v>
      </c>
      <c r="AV202" s="56">
        <v>539.7313171907349</v>
      </c>
      <c r="AW202" s="57">
        <v>225.93131700000001</v>
      </c>
      <c r="AX202" s="57">
        <v>313.80000019073486</v>
      </c>
      <c r="AY202" s="56">
        <v>434.48450757782399</v>
      </c>
      <c r="AZ202" s="57">
        <v>372.2645082644695</v>
      </c>
      <c r="BA202" s="57">
        <v>62.219999313354506</v>
      </c>
      <c r="BB202" s="56">
        <v>5909.4999847412109</v>
      </c>
      <c r="BC202" s="57">
        <v>0</v>
      </c>
      <c r="BD202" s="57">
        <v>711</v>
      </c>
      <c r="BE202" s="57">
        <v>1000</v>
      </c>
      <c r="BF202" s="57">
        <v>1498.4999847412109</v>
      </c>
      <c r="BG202" s="57">
        <v>100</v>
      </c>
      <c r="BH202" s="57">
        <v>1500</v>
      </c>
      <c r="BI202" s="57">
        <v>0</v>
      </c>
      <c r="BJ202" s="57">
        <v>0</v>
      </c>
      <c r="BK202" s="57">
        <v>1100</v>
      </c>
      <c r="BL202" s="56">
        <v>6883.7158095097693</v>
      </c>
      <c r="BN202" s="55">
        <v>2030</v>
      </c>
      <c r="BO202" s="56">
        <v>357.35798452663346</v>
      </c>
      <c r="BP202" s="58">
        <v>175.38798420000001</v>
      </c>
      <c r="BQ202" s="58">
        <v>181.97000032663345</v>
      </c>
      <c r="BR202" s="56">
        <v>252.27811050668709</v>
      </c>
      <c r="BS202" s="58">
        <v>229.93811130777351</v>
      </c>
      <c r="BT202" s="58">
        <v>22.339999198913588</v>
      </c>
      <c r="BU202" s="56">
        <v>4122.75</v>
      </c>
      <c r="BV202" s="58">
        <v>0</v>
      </c>
      <c r="BW202" s="58">
        <v>474</v>
      </c>
      <c r="BX202" s="58">
        <v>400</v>
      </c>
      <c r="BY202" s="58">
        <v>998.75</v>
      </c>
      <c r="BZ202" s="58">
        <v>100</v>
      </c>
      <c r="CA202" s="58">
        <v>1350</v>
      </c>
      <c r="CB202" s="58">
        <v>0</v>
      </c>
      <c r="CC202" s="58">
        <v>0</v>
      </c>
      <c r="CD202" s="58">
        <v>800</v>
      </c>
      <c r="CE202" s="56">
        <v>4732.3860950333201</v>
      </c>
      <c r="CG202" s="115" t="s">
        <v>107</v>
      </c>
    </row>
    <row r="203" spans="1:85" hidden="1" outlineLevel="1">
      <c r="A203" s="59">
        <v>2031</v>
      </c>
      <c r="B203" s="60">
        <v>0</v>
      </c>
      <c r="C203" s="60">
        <v>0</v>
      </c>
      <c r="D203" s="60">
        <v>0</v>
      </c>
      <c r="E203" s="60">
        <v>0</v>
      </c>
      <c r="F203" s="60">
        <v>0</v>
      </c>
      <c r="G203" s="60">
        <v>711</v>
      </c>
      <c r="H203" s="60">
        <v>700</v>
      </c>
      <c r="I203" s="60">
        <v>100</v>
      </c>
      <c r="J203" s="60">
        <v>400</v>
      </c>
      <c r="K203" s="60">
        <v>0</v>
      </c>
      <c r="L203" s="60">
        <v>0</v>
      </c>
      <c r="M203" s="60">
        <v>100</v>
      </c>
      <c r="N203" s="60">
        <v>0</v>
      </c>
      <c r="O203" s="60">
        <v>0</v>
      </c>
      <c r="P203" s="60">
        <v>1497.7499771118164</v>
      </c>
      <c r="Q203" s="60">
        <v>0</v>
      </c>
      <c r="R203" s="60">
        <v>0</v>
      </c>
      <c r="S203" s="60">
        <v>0</v>
      </c>
      <c r="T203" s="60">
        <v>0</v>
      </c>
      <c r="U203" s="60">
        <v>100</v>
      </c>
      <c r="V203" s="60">
        <v>0</v>
      </c>
      <c r="W203" s="60">
        <v>0</v>
      </c>
      <c r="X203" s="60">
        <v>900</v>
      </c>
      <c r="Y203" s="60">
        <v>0</v>
      </c>
      <c r="Z203" s="60">
        <v>0</v>
      </c>
      <c r="AA203" s="60">
        <v>200</v>
      </c>
      <c r="AB203" s="60">
        <v>0</v>
      </c>
      <c r="AC203" s="60">
        <v>1500</v>
      </c>
      <c r="AD203" s="60">
        <v>0</v>
      </c>
      <c r="AE203" s="60">
        <v>0</v>
      </c>
      <c r="AF203" s="60">
        <v>0</v>
      </c>
      <c r="AG203" s="60">
        <v>0</v>
      </c>
      <c r="AH203" s="60">
        <v>0</v>
      </c>
      <c r="AI203" s="60">
        <v>0</v>
      </c>
      <c r="AJ203" s="60">
        <v>0</v>
      </c>
      <c r="AK203" s="60">
        <v>9.7200002670288086</v>
      </c>
      <c r="AL203" s="60">
        <v>39.990001678466797</v>
      </c>
      <c r="AM203" s="60">
        <v>327.02000117301941</v>
      </c>
      <c r="AN203" s="60">
        <v>0</v>
      </c>
      <c r="AO203" s="60">
        <v>148.12393700000001</v>
      </c>
      <c r="AP203" s="60">
        <v>351.50843736546011</v>
      </c>
      <c r="AQ203" s="60">
        <v>110.32028299999999</v>
      </c>
      <c r="AR203" s="60">
        <v>79</v>
      </c>
      <c r="AS203" s="60">
        <v>25.60000038146973</v>
      </c>
      <c r="AT203" s="54"/>
      <c r="AU203" s="61">
        <v>2031</v>
      </c>
      <c r="AV203" s="62">
        <v>585.46422117301938</v>
      </c>
      <c r="AW203" s="63">
        <v>258.44421999999997</v>
      </c>
      <c r="AX203" s="63">
        <v>327.02000117301941</v>
      </c>
      <c r="AY203" s="62">
        <v>505.81843969242544</v>
      </c>
      <c r="AZ203" s="63">
        <v>440.22843763248892</v>
      </c>
      <c r="BA203" s="63">
        <v>65.590002059936523</v>
      </c>
      <c r="BB203" s="62">
        <v>6208.7499771118164</v>
      </c>
      <c r="BC203" s="63">
        <v>0</v>
      </c>
      <c r="BD203" s="63">
        <v>711</v>
      </c>
      <c r="BE203" s="63">
        <v>1300</v>
      </c>
      <c r="BF203" s="63">
        <v>1497.7499771118164</v>
      </c>
      <c r="BG203" s="63">
        <v>100</v>
      </c>
      <c r="BH203" s="63">
        <v>1500</v>
      </c>
      <c r="BI203" s="63">
        <v>0</v>
      </c>
      <c r="BJ203" s="63">
        <v>0</v>
      </c>
      <c r="BK203" s="63">
        <v>1100</v>
      </c>
      <c r="BL203" s="62">
        <v>7300.0326379772614</v>
      </c>
      <c r="BN203" s="61">
        <v>2031</v>
      </c>
      <c r="BO203" s="62"/>
      <c r="BP203" s="1"/>
      <c r="BQ203" s="1"/>
      <c r="BR203" s="62"/>
      <c r="BS203" s="1"/>
      <c r="BT203" s="1"/>
      <c r="BU203" s="62"/>
      <c r="BV203" s="1"/>
      <c r="BW203" s="1"/>
      <c r="BX203" s="1"/>
      <c r="BY203" s="1"/>
      <c r="BZ203" s="1"/>
      <c r="CA203" s="1"/>
      <c r="CB203" s="1"/>
      <c r="CC203" s="1"/>
      <c r="CD203" s="1"/>
      <c r="CE203" s="62"/>
      <c r="CG203" s="115" t="s">
        <v>107</v>
      </c>
    </row>
    <row r="204" spans="1:85" hidden="1" outlineLevel="1">
      <c r="A204" s="52">
        <v>2032</v>
      </c>
      <c r="B204" s="53">
        <v>0</v>
      </c>
      <c r="C204" s="53">
        <v>0</v>
      </c>
      <c r="D204" s="53">
        <v>0</v>
      </c>
      <c r="E204" s="53">
        <v>0</v>
      </c>
      <c r="F204" s="53">
        <v>0</v>
      </c>
      <c r="G204" s="53">
        <v>711</v>
      </c>
      <c r="H204" s="53">
        <v>700</v>
      </c>
      <c r="I204" s="53">
        <v>100</v>
      </c>
      <c r="J204" s="53">
        <v>400</v>
      </c>
      <c r="K204" s="53">
        <v>0</v>
      </c>
      <c r="L204" s="53">
        <v>0</v>
      </c>
      <c r="M204" s="53">
        <v>200</v>
      </c>
      <c r="N204" s="53">
        <v>0</v>
      </c>
      <c r="O204" s="53">
        <v>0</v>
      </c>
      <c r="P204" s="53">
        <v>1497.0000076293945</v>
      </c>
      <c r="Q204" s="53">
        <v>0</v>
      </c>
      <c r="R204" s="53">
        <v>0</v>
      </c>
      <c r="S204" s="53">
        <v>0</v>
      </c>
      <c r="T204" s="53">
        <v>0</v>
      </c>
      <c r="U204" s="53">
        <v>100</v>
      </c>
      <c r="V204" s="53">
        <v>0</v>
      </c>
      <c r="W204" s="53">
        <v>0</v>
      </c>
      <c r="X204" s="53">
        <v>900</v>
      </c>
      <c r="Y204" s="53">
        <v>0</v>
      </c>
      <c r="Z204" s="53">
        <v>0</v>
      </c>
      <c r="AA204" s="53">
        <v>200</v>
      </c>
      <c r="AB204" s="53">
        <v>0</v>
      </c>
      <c r="AC204" s="53">
        <v>1500</v>
      </c>
      <c r="AD204" s="53">
        <v>0</v>
      </c>
      <c r="AE204" s="53">
        <v>250</v>
      </c>
      <c r="AF204" s="53">
        <v>0</v>
      </c>
      <c r="AG204" s="53">
        <v>0</v>
      </c>
      <c r="AH204" s="53">
        <v>0</v>
      </c>
      <c r="AI204" s="53">
        <v>0</v>
      </c>
      <c r="AJ204" s="53">
        <v>0</v>
      </c>
      <c r="AK204" s="53">
        <v>10.590000152587891</v>
      </c>
      <c r="AL204" s="53">
        <v>43.580001831054688</v>
      </c>
      <c r="AM204" s="53">
        <v>339.3099992275238</v>
      </c>
      <c r="AN204" s="53">
        <v>0</v>
      </c>
      <c r="AO204" s="53">
        <v>200.929247</v>
      </c>
      <c r="AP204" s="53">
        <v>418.652366084981</v>
      </c>
      <c r="AQ204" s="53">
        <v>126.43372100000001</v>
      </c>
      <c r="AR204" s="53">
        <v>79</v>
      </c>
      <c r="AS204" s="53">
        <v>25.60000038146973</v>
      </c>
      <c r="AT204" s="54"/>
      <c r="AU204" s="55">
        <v>2032</v>
      </c>
      <c r="AV204" s="56">
        <v>666.67296722752383</v>
      </c>
      <c r="AW204" s="57">
        <v>327.36296800000002</v>
      </c>
      <c r="AX204" s="57">
        <v>339.3099992275238</v>
      </c>
      <c r="AY204" s="56">
        <v>577.42236845009324</v>
      </c>
      <c r="AZ204" s="57">
        <v>508.24236623756889</v>
      </c>
      <c r="BA204" s="57">
        <v>69.180002212524414</v>
      </c>
      <c r="BB204" s="56">
        <v>6558.0000076293945</v>
      </c>
      <c r="BC204" s="57">
        <v>0</v>
      </c>
      <c r="BD204" s="57">
        <v>711</v>
      </c>
      <c r="BE204" s="57">
        <v>1400</v>
      </c>
      <c r="BF204" s="57">
        <v>1497.0000076293945</v>
      </c>
      <c r="BG204" s="57">
        <v>100</v>
      </c>
      <c r="BH204" s="57">
        <v>1750</v>
      </c>
      <c r="BI204" s="57">
        <v>0</v>
      </c>
      <c r="BJ204" s="57">
        <v>0</v>
      </c>
      <c r="BK204" s="57">
        <v>1100</v>
      </c>
      <c r="BL204" s="56">
        <v>7802.0953433070117</v>
      </c>
      <c r="BN204" s="55">
        <v>2032</v>
      </c>
      <c r="BO204" s="56"/>
      <c r="BP204" s="58"/>
      <c r="BQ204" s="58"/>
      <c r="BR204" s="56"/>
      <c r="BS204" s="58"/>
      <c r="BT204" s="58"/>
      <c r="BU204" s="56"/>
      <c r="BV204" s="58"/>
      <c r="BW204" s="58"/>
      <c r="BX204" s="58"/>
      <c r="BY204" s="58"/>
      <c r="BZ204" s="58"/>
      <c r="CA204" s="58"/>
      <c r="CB204" s="58"/>
      <c r="CC204" s="58"/>
      <c r="CD204" s="58"/>
      <c r="CE204" s="56"/>
      <c r="CG204" s="115" t="s">
        <v>107</v>
      </c>
    </row>
    <row r="205" spans="1:85" hidden="1" outlineLevel="1">
      <c r="A205" s="59">
        <v>2033</v>
      </c>
      <c r="B205" s="60">
        <v>0</v>
      </c>
      <c r="C205" s="60">
        <v>0</v>
      </c>
      <c r="D205" s="60">
        <v>0</v>
      </c>
      <c r="E205" s="60">
        <v>0</v>
      </c>
      <c r="F205" s="60">
        <v>0</v>
      </c>
      <c r="G205" s="60">
        <v>711</v>
      </c>
      <c r="H205" s="60">
        <v>700</v>
      </c>
      <c r="I205" s="60">
        <v>100</v>
      </c>
      <c r="J205" s="60">
        <v>400</v>
      </c>
      <c r="K205" s="60">
        <v>0</v>
      </c>
      <c r="L205" s="60">
        <v>0</v>
      </c>
      <c r="M205" s="60">
        <v>300</v>
      </c>
      <c r="N205" s="60">
        <v>0</v>
      </c>
      <c r="O205" s="60">
        <v>0</v>
      </c>
      <c r="P205" s="60">
        <v>1496.25</v>
      </c>
      <c r="Q205" s="60">
        <v>0</v>
      </c>
      <c r="R205" s="60">
        <v>0</v>
      </c>
      <c r="S205" s="60">
        <v>0</v>
      </c>
      <c r="T205" s="60">
        <v>0</v>
      </c>
      <c r="U205" s="60">
        <v>100</v>
      </c>
      <c r="V205" s="60">
        <v>0</v>
      </c>
      <c r="W205" s="60">
        <v>0</v>
      </c>
      <c r="X205" s="60">
        <v>900</v>
      </c>
      <c r="Y205" s="60">
        <v>100</v>
      </c>
      <c r="Z205" s="60">
        <v>0</v>
      </c>
      <c r="AA205" s="60">
        <v>200</v>
      </c>
      <c r="AB205" s="60">
        <v>0</v>
      </c>
      <c r="AC205" s="60">
        <v>1500</v>
      </c>
      <c r="AD205" s="60">
        <v>0</v>
      </c>
      <c r="AE205" s="60">
        <v>249.94999694824219</v>
      </c>
      <c r="AF205" s="60">
        <v>0</v>
      </c>
      <c r="AG205" s="60">
        <v>0</v>
      </c>
      <c r="AH205" s="60">
        <v>0</v>
      </c>
      <c r="AI205" s="60">
        <v>0</v>
      </c>
      <c r="AJ205" s="60">
        <v>0</v>
      </c>
      <c r="AK205" s="60">
        <v>11.47000026702881</v>
      </c>
      <c r="AL205" s="60">
        <v>47.200000762939453</v>
      </c>
      <c r="AM205" s="60">
        <v>349.47999835014343</v>
      </c>
      <c r="AN205" s="60">
        <v>0</v>
      </c>
      <c r="AO205" s="60">
        <v>219.51485700000001</v>
      </c>
      <c r="AP205" s="60">
        <v>489.51080342847717</v>
      </c>
      <c r="AQ205" s="60">
        <v>143.164975</v>
      </c>
      <c r="AR205" s="60">
        <v>79</v>
      </c>
      <c r="AS205" s="60">
        <v>25.60000038146973</v>
      </c>
      <c r="AT205" s="54"/>
      <c r="AU205" s="61">
        <v>2033</v>
      </c>
      <c r="AV205" s="62">
        <v>712.15983035014347</v>
      </c>
      <c r="AW205" s="63">
        <v>362.67983200000003</v>
      </c>
      <c r="AX205" s="63">
        <v>349.47999835014343</v>
      </c>
      <c r="AY205" s="62">
        <v>652.78080483991516</v>
      </c>
      <c r="AZ205" s="63">
        <v>579.98080369550598</v>
      </c>
      <c r="BA205" s="63">
        <v>72.80000114440918</v>
      </c>
      <c r="BB205" s="62">
        <v>6757.1999969482422</v>
      </c>
      <c r="BC205" s="63">
        <v>0</v>
      </c>
      <c r="BD205" s="63">
        <v>711</v>
      </c>
      <c r="BE205" s="63">
        <v>1500</v>
      </c>
      <c r="BF205" s="63">
        <v>1496.25</v>
      </c>
      <c r="BG205" s="63">
        <v>100</v>
      </c>
      <c r="BH205" s="63">
        <v>1749.9499969482422</v>
      </c>
      <c r="BI205" s="63">
        <v>0</v>
      </c>
      <c r="BJ205" s="63">
        <v>0</v>
      </c>
      <c r="BK205" s="63">
        <v>1200</v>
      </c>
      <c r="BL205" s="62">
        <v>8122.140632138301</v>
      </c>
      <c r="BN205" s="61">
        <v>2033</v>
      </c>
      <c r="BO205" s="62"/>
      <c r="BP205" s="1"/>
      <c r="BQ205" s="1"/>
      <c r="BR205" s="62"/>
      <c r="BS205" s="1"/>
      <c r="BT205" s="1"/>
      <c r="BU205" s="62"/>
      <c r="BV205" s="1"/>
      <c r="BW205" s="1"/>
      <c r="BX205" s="1"/>
      <c r="BY205" s="1"/>
      <c r="BZ205" s="1"/>
      <c r="CA205" s="1"/>
      <c r="CB205" s="1"/>
      <c r="CC205" s="1"/>
      <c r="CD205" s="1"/>
      <c r="CE205" s="62"/>
      <c r="CG205" s="115" t="s">
        <v>107</v>
      </c>
    </row>
    <row r="206" spans="1:85" hidden="1" outlineLevel="1">
      <c r="A206" s="52">
        <v>2034</v>
      </c>
      <c r="B206" s="53">
        <v>0</v>
      </c>
      <c r="C206" s="53">
        <v>0</v>
      </c>
      <c r="D206" s="53">
        <v>0</v>
      </c>
      <c r="E206" s="53">
        <v>0</v>
      </c>
      <c r="F206" s="53">
        <v>0</v>
      </c>
      <c r="G206" s="53">
        <v>711</v>
      </c>
      <c r="H206" s="53">
        <v>700</v>
      </c>
      <c r="I206" s="53">
        <v>100</v>
      </c>
      <c r="J206" s="53">
        <v>400</v>
      </c>
      <c r="K206" s="53">
        <v>0</v>
      </c>
      <c r="L206" s="53">
        <v>0</v>
      </c>
      <c r="M206" s="53">
        <v>300</v>
      </c>
      <c r="N206" s="53">
        <v>0</v>
      </c>
      <c r="O206" s="53">
        <v>0</v>
      </c>
      <c r="P206" s="53">
        <v>1495.5000305175781</v>
      </c>
      <c r="Q206" s="53">
        <v>0</v>
      </c>
      <c r="R206" s="53">
        <v>0</v>
      </c>
      <c r="S206" s="53">
        <v>0</v>
      </c>
      <c r="T206" s="53">
        <v>0</v>
      </c>
      <c r="U206" s="53">
        <v>100</v>
      </c>
      <c r="V206" s="53">
        <v>0</v>
      </c>
      <c r="W206" s="53">
        <v>0</v>
      </c>
      <c r="X206" s="53">
        <v>900</v>
      </c>
      <c r="Y206" s="53">
        <v>300</v>
      </c>
      <c r="Z206" s="53">
        <v>0</v>
      </c>
      <c r="AA206" s="53">
        <v>200</v>
      </c>
      <c r="AB206" s="53">
        <v>0</v>
      </c>
      <c r="AC206" s="53">
        <v>1500</v>
      </c>
      <c r="AD206" s="53">
        <v>0</v>
      </c>
      <c r="AE206" s="53">
        <v>249.90000152587891</v>
      </c>
      <c r="AF206" s="53">
        <v>0</v>
      </c>
      <c r="AG206" s="53">
        <v>0</v>
      </c>
      <c r="AH206" s="53">
        <v>0</v>
      </c>
      <c r="AI206" s="53">
        <v>0</v>
      </c>
      <c r="AJ206" s="53">
        <v>0</v>
      </c>
      <c r="AK206" s="53">
        <v>12.35000038146973</v>
      </c>
      <c r="AL206" s="53">
        <v>50.830001831054688</v>
      </c>
      <c r="AM206" s="53">
        <v>352.97999513149261</v>
      </c>
      <c r="AN206" s="53">
        <v>0</v>
      </c>
      <c r="AO206" s="53">
        <v>238.569873</v>
      </c>
      <c r="AP206" s="53">
        <v>560.36924077197341</v>
      </c>
      <c r="AQ206" s="53">
        <v>149.33156099999999</v>
      </c>
      <c r="AR206" s="53">
        <v>79</v>
      </c>
      <c r="AS206" s="53">
        <v>25.60000038146973</v>
      </c>
      <c r="AT206" s="54"/>
      <c r="AU206" s="55">
        <v>2034</v>
      </c>
      <c r="AV206" s="56">
        <v>740.88142913149261</v>
      </c>
      <c r="AW206" s="57">
        <v>387.90143399999999</v>
      </c>
      <c r="AX206" s="57">
        <v>352.97999513149261</v>
      </c>
      <c r="AY206" s="56">
        <v>728.14924336596755</v>
      </c>
      <c r="AZ206" s="57">
        <v>651.71924115344314</v>
      </c>
      <c r="BA206" s="57">
        <v>76.430002212524414</v>
      </c>
      <c r="BB206" s="56">
        <v>6956.400032043457</v>
      </c>
      <c r="BC206" s="57">
        <v>0</v>
      </c>
      <c r="BD206" s="57">
        <v>711</v>
      </c>
      <c r="BE206" s="57">
        <v>1500</v>
      </c>
      <c r="BF206" s="57">
        <v>1495.5000305175781</v>
      </c>
      <c r="BG206" s="57">
        <v>100</v>
      </c>
      <c r="BH206" s="57">
        <v>1749.9000015258789</v>
      </c>
      <c r="BI206" s="57">
        <v>0</v>
      </c>
      <c r="BJ206" s="57">
        <v>0</v>
      </c>
      <c r="BK206" s="57">
        <v>1400</v>
      </c>
      <c r="BL206" s="56">
        <v>8425.4307045409168</v>
      </c>
      <c r="BN206" s="55">
        <v>2034</v>
      </c>
      <c r="BO206" s="56"/>
      <c r="BP206" s="58"/>
      <c r="BQ206" s="58"/>
      <c r="BR206" s="56"/>
      <c r="BS206" s="58"/>
      <c r="BT206" s="58"/>
      <c r="BU206" s="56"/>
      <c r="BV206" s="58"/>
      <c r="BW206" s="58"/>
      <c r="BX206" s="58"/>
      <c r="BY206" s="58"/>
      <c r="BZ206" s="58"/>
      <c r="CA206" s="58"/>
      <c r="CB206" s="58"/>
      <c r="CC206" s="58"/>
      <c r="CD206" s="58"/>
      <c r="CE206" s="56"/>
      <c r="CG206" s="115" t="s">
        <v>107</v>
      </c>
    </row>
    <row r="207" spans="1:85" hidden="1" outlineLevel="1">
      <c r="A207" s="59">
        <v>2035</v>
      </c>
      <c r="B207" s="60">
        <v>0</v>
      </c>
      <c r="C207" s="60">
        <v>0</v>
      </c>
      <c r="D207" s="60">
        <v>0</v>
      </c>
      <c r="E207" s="60">
        <v>0</v>
      </c>
      <c r="F207" s="60">
        <v>18.29999923706055</v>
      </c>
      <c r="G207" s="60">
        <v>711</v>
      </c>
      <c r="H207" s="60">
        <v>700</v>
      </c>
      <c r="I207" s="60">
        <v>100</v>
      </c>
      <c r="J207" s="60">
        <v>400</v>
      </c>
      <c r="K207" s="60">
        <v>0</v>
      </c>
      <c r="L207" s="60">
        <v>0</v>
      </c>
      <c r="M207" s="60">
        <v>500</v>
      </c>
      <c r="N207" s="60">
        <v>0</v>
      </c>
      <c r="O207" s="60">
        <v>0</v>
      </c>
      <c r="P207" s="60">
        <v>1694.7499847412109</v>
      </c>
      <c r="Q207" s="60">
        <v>0</v>
      </c>
      <c r="R207" s="60">
        <v>0</v>
      </c>
      <c r="S207" s="60">
        <v>0</v>
      </c>
      <c r="T207" s="60">
        <v>0</v>
      </c>
      <c r="U207" s="60">
        <v>100</v>
      </c>
      <c r="V207" s="60">
        <v>0</v>
      </c>
      <c r="W207" s="60">
        <v>0</v>
      </c>
      <c r="X207" s="60">
        <v>900</v>
      </c>
      <c r="Y207" s="60">
        <v>300</v>
      </c>
      <c r="Z207" s="60">
        <v>0</v>
      </c>
      <c r="AA207" s="60">
        <v>200</v>
      </c>
      <c r="AB207" s="60">
        <v>0</v>
      </c>
      <c r="AC207" s="60">
        <v>1500</v>
      </c>
      <c r="AD207" s="60">
        <v>0</v>
      </c>
      <c r="AE207" s="60">
        <v>249.84999847412109</v>
      </c>
      <c r="AF207" s="60">
        <v>0</v>
      </c>
      <c r="AG207" s="60">
        <v>0</v>
      </c>
      <c r="AH207" s="60">
        <v>0</v>
      </c>
      <c r="AI207" s="60">
        <v>0</v>
      </c>
      <c r="AJ207" s="60">
        <v>0</v>
      </c>
      <c r="AK207" s="60">
        <v>13.239999771118161</v>
      </c>
      <c r="AL207" s="60">
        <v>54.470001220703118</v>
      </c>
      <c r="AM207" s="60">
        <v>357.13999903202057</v>
      </c>
      <c r="AN207" s="60">
        <v>0</v>
      </c>
      <c r="AO207" s="60">
        <v>258.28604999999999</v>
      </c>
      <c r="AP207" s="60">
        <v>631.33850343142001</v>
      </c>
      <c r="AQ207" s="60">
        <v>156.19314700000001</v>
      </c>
      <c r="AR207" s="60">
        <v>79</v>
      </c>
      <c r="AS207" s="60">
        <v>25.60000038146973</v>
      </c>
      <c r="AT207" s="54"/>
      <c r="AU207" s="61">
        <v>2035</v>
      </c>
      <c r="AV207" s="62">
        <v>771.61919603202057</v>
      </c>
      <c r="AW207" s="63">
        <v>414.479197</v>
      </c>
      <c r="AX207" s="63">
        <v>357.13999903202057</v>
      </c>
      <c r="AY207" s="62">
        <v>803.64850480471102</v>
      </c>
      <c r="AZ207" s="63">
        <v>723.57850320253817</v>
      </c>
      <c r="BA207" s="63">
        <v>80.070001602172852</v>
      </c>
      <c r="BB207" s="62">
        <v>7373.8999824523926</v>
      </c>
      <c r="BC207" s="63">
        <v>0</v>
      </c>
      <c r="BD207" s="63">
        <v>729.29999923706055</v>
      </c>
      <c r="BE207" s="63">
        <v>1700</v>
      </c>
      <c r="BF207" s="63">
        <v>1694.7499847412109</v>
      </c>
      <c r="BG207" s="63">
        <v>100</v>
      </c>
      <c r="BH207" s="63">
        <v>1749.8499984741211</v>
      </c>
      <c r="BI207" s="63">
        <v>0</v>
      </c>
      <c r="BJ207" s="63">
        <v>0</v>
      </c>
      <c r="BK207" s="63">
        <v>1400</v>
      </c>
      <c r="BL207" s="62">
        <v>8949.1676832891244</v>
      </c>
      <c r="BN207" s="61">
        <v>2035</v>
      </c>
      <c r="BO207" s="62"/>
      <c r="BP207" s="1"/>
      <c r="BQ207" s="1"/>
      <c r="BR207" s="62"/>
      <c r="BS207" s="1"/>
      <c r="BT207" s="1"/>
      <c r="BU207" s="62"/>
      <c r="BV207" s="1"/>
      <c r="BW207" s="1"/>
      <c r="BX207" s="1"/>
      <c r="BY207" s="1"/>
      <c r="BZ207" s="1"/>
      <c r="CA207" s="1"/>
      <c r="CB207" s="1"/>
      <c r="CC207" s="1"/>
      <c r="CD207" s="1"/>
      <c r="CE207" s="62"/>
      <c r="CG207" s="115" t="s">
        <v>107</v>
      </c>
    </row>
    <row r="208" spans="1:85" hidden="1" outlineLevel="1">
      <c r="A208" s="52">
        <v>2036</v>
      </c>
      <c r="B208" s="53">
        <v>0</v>
      </c>
      <c r="C208" s="53">
        <v>0</v>
      </c>
      <c r="D208" s="53">
        <v>0</v>
      </c>
      <c r="E208" s="53">
        <v>0</v>
      </c>
      <c r="F208" s="53">
        <v>18.29999923706055</v>
      </c>
      <c r="G208" s="53">
        <v>711</v>
      </c>
      <c r="H208" s="53">
        <v>700</v>
      </c>
      <c r="I208" s="53">
        <v>200</v>
      </c>
      <c r="J208" s="53">
        <v>400</v>
      </c>
      <c r="K208" s="53">
        <v>0</v>
      </c>
      <c r="L208" s="53">
        <v>0</v>
      </c>
      <c r="M208" s="53">
        <v>500</v>
      </c>
      <c r="N208" s="53">
        <v>0</v>
      </c>
      <c r="O208" s="53">
        <v>0</v>
      </c>
      <c r="P208" s="53">
        <v>1693.8999710083008</v>
      </c>
      <c r="Q208" s="53">
        <v>0</v>
      </c>
      <c r="R208" s="53">
        <v>0</v>
      </c>
      <c r="S208" s="53">
        <v>0</v>
      </c>
      <c r="T208" s="53">
        <v>0</v>
      </c>
      <c r="U208" s="53">
        <v>100</v>
      </c>
      <c r="V208" s="53">
        <v>0</v>
      </c>
      <c r="W208" s="53">
        <v>0</v>
      </c>
      <c r="X208" s="53">
        <v>900</v>
      </c>
      <c r="Y208" s="53">
        <v>300</v>
      </c>
      <c r="Z208" s="53">
        <v>0</v>
      </c>
      <c r="AA208" s="53">
        <v>200</v>
      </c>
      <c r="AB208" s="53">
        <v>0</v>
      </c>
      <c r="AC208" s="53">
        <v>1500</v>
      </c>
      <c r="AD208" s="53">
        <v>0</v>
      </c>
      <c r="AE208" s="53">
        <v>249.80000305175781</v>
      </c>
      <c r="AF208" s="53">
        <v>0</v>
      </c>
      <c r="AG208" s="53">
        <v>0</v>
      </c>
      <c r="AH208" s="53">
        <v>0</v>
      </c>
      <c r="AI208" s="53">
        <v>0</v>
      </c>
      <c r="AJ208" s="53">
        <v>0</v>
      </c>
      <c r="AK208" s="53">
        <v>14.11999988555908</v>
      </c>
      <c r="AL208" s="53">
        <v>58.099998474121087</v>
      </c>
      <c r="AM208" s="53">
        <v>360.68000280857086</v>
      </c>
      <c r="AN208" s="53">
        <v>0</v>
      </c>
      <c r="AO208" s="53">
        <v>277.04538300000002</v>
      </c>
      <c r="AP208" s="53">
        <v>702.30776609086661</v>
      </c>
      <c r="AQ208" s="53">
        <v>162.833437</v>
      </c>
      <c r="AR208" s="53">
        <v>79</v>
      </c>
      <c r="AS208" s="53">
        <v>25.60000038146973</v>
      </c>
      <c r="AT208" s="54"/>
      <c r="AU208" s="55">
        <v>2036</v>
      </c>
      <c r="AV208" s="56">
        <v>800.55882280857088</v>
      </c>
      <c r="AW208" s="57">
        <v>439.87882000000002</v>
      </c>
      <c r="AX208" s="57">
        <v>360.68000280857086</v>
      </c>
      <c r="AY208" s="56">
        <v>879.12776483201651</v>
      </c>
      <c r="AZ208" s="57">
        <v>795.42776597642569</v>
      </c>
      <c r="BA208" s="57">
        <v>83.69999885559082</v>
      </c>
      <c r="BB208" s="56">
        <v>7472.9999732971191</v>
      </c>
      <c r="BC208" s="57">
        <v>0</v>
      </c>
      <c r="BD208" s="57">
        <v>729.29999923706055</v>
      </c>
      <c r="BE208" s="57">
        <v>1800</v>
      </c>
      <c r="BF208" s="57">
        <v>1693.8999710083008</v>
      </c>
      <c r="BG208" s="57">
        <v>100</v>
      </c>
      <c r="BH208" s="57">
        <v>1749.8000030517578</v>
      </c>
      <c r="BI208" s="57">
        <v>0</v>
      </c>
      <c r="BJ208" s="57">
        <v>0</v>
      </c>
      <c r="BK208" s="57">
        <v>1400</v>
      </c>
      <c r="BL208" s="56">
        <v>9152.6865609377055</v>
      </c>
      <c r="BN208" s="55">
        <v>2036</v>
      </c>
      <c r="BO208" s="56"/>
      <c r="BP208" s="58"/>
      <c r="BQ208" s="58"/>
      <c r="BR208" s="56"/>
      <c r="BS208" s="58"/>
      <c r="BT208" s="58"/>
      <c r="BU208" s="56"/>
      <c r="BV208" s="58"/>
      <c r="BW208" s="58"/>
      <c r="BX208" s="58"/>
      <c r="BY208" s="58"/>
      <c r="BZ208" s="58"/>
      <c r="CA208" s="58"/>
      <c r="CB208" s="58"/>
      <c r="CC208" s="58"/>
      <c r="CD208" s="58"/>
      <c r="CE208" s="56"/>
      <c r="CG208" s="115" t="s">
        <v>107</v>
      </c>
    </row>
    <row r="209" spans="1:85" hidden="1" outlineLevel="1">
      <c r="A209" s="59">
        <v>2037</v>
      </c>
      <c r="B209" s="60">
        <v>0</v>
      </c>
      <c r="C209" s="60">
        <v>0</v>
      </c>
      <c r="D209" s="60">
        <v>0</v>
      </c>
      <c r="E209" s="60">
        <v>0</v>
      </c>
      <c r="F209" s="60">
        <v>36.599998474121101</v>
      </c>
      <c r="G209" s="60">
        <v>711</v>
      </c>
      <c r="H209" s="60">
        <v>700</v>
      </c>
      <c r="I209" s="60">
        <v>200</v>
      </c>
      <c r="J209" s="60">
        <v>600</v>
      </c>
      <c r="K209" s="60">
        <v>0</v>
      </c>
      <c r="L209" s="60">
        <v>0</v>
      </c>
      <c r="M209" s="60">
        <v>500</v>
      </c>
      <c r="N209" s="60">
        <v>0</v>
      </c>
      <c r="O209" s="60">
        <v>0</v>
      </c>
      <c r="P209" s="60">
        <v>1693.0500106811523</v>
      </c>
      <c r="Q209" s="60">
        <v>0</v>
      </c>
      <c r="R209" s="60">
        <v>0</v>
      </c>
      <c r="S209" s="60">
        <v>0</v>
      </c>
      <c r="T209" s="60">
        <v>0</v>
      </c>
      <c r="U209" s="60">
        <v>100</v>
      </c>
      <c r="V209" s="60">
        <v>0</v>
      </c>
      <c r="W209" s="60">
        <v>0</v>
      </c>
      <c r="X209" s="60">
        <v>1000</v>
      </c>
      <c r="Y209" s="60">
        <v>400</v>
      </c>
      <c r="Z209" s="60">
        <v>0</v>
      </c>
      <c r="AA209" s="60">
        <v>200</v>
      </c>
      <c r="AB209" s="60">
        <v>0</v>
      </c>
      <c r="AC209" s="60">
        <v>1500</v>
      </c>
      <c r="AD209" s="60">
        <v>0</v>
      </c>
      <c r="AE209" s="60">
        <v>249.75</v>
      </c>
      <c r="AF209" s="60">
        <v>0</v>
      </c>
      <c r="AG209" s="60">
        <v>0</v>
      </c>
      <c r="AH209" s="60">
        <v>0</v>
      </c>
      <c r="AI209" s="60">
        <v>0</v>
      </c>
      <c r="AJ209" s="60">
        <v>0</v>
      </c>
      <c r="AK209" s="60">
        <v>15.010000228881839</v>
      </c>
      <c r="AL209" s="60">
        <v>61.759998321533203</v>
      </c>
      <c r="AM209" s="60">
        <v>363.08000195026398</v>
      </c>
      <c r="AN209" s="60">
        <v>0</v>
      </c>
      <c r="AO209" s="60">
        <v>294.53497199999998</v>
      </c>
      <c r="AP209" s="60">
        <v>773.53780368399657</v>
      </c>
      <c r="AQ209" s="60">
        <v>173.24580499999999</v>
      </c>
      <c r="AR209" s="60">
        <v>79</v>
      </c>
      <c r="AS209" s="60">
        <v>25.60000038146973</v>
      </c>
      <c r="AT209" s="54"/>
      <c r="AU209" s="61">
        <v>2037</v>
      </c>
      <c r="AV209" s="62">
        <v>830.86077895026392</v>
      </c>
      <c r="AW209" s="63">
        <v>467.78077699999994</v>
      </c>
      <c r="AX209" s="63">
        <v>363.08000195026398</v>
      </c>
      <c r="AY209" s="62">
        <v>954.90780261588134</v>
      </c>
      <c r="AZ209" s="63">
        <v>867.54780391287841</v>
      </c>
      <c r="BA209" s="63">
        <v>87.35999870300293</v>
      </c>
      <c r="BB209" s="62">
        <v>7890.4000091552734</v>
      </c>
      <c r="BC209" s="63">
        <v>0</v>
      </c>
      <c r="BD209" s="63">
        <v>747.59999847412109</v>
      </c>
      <c r="BE209" s="63">
        <v>2000</v>
      </c>
      <c r="BF209" s="63">
        <v>1693.0500106811523</v>
      </c>
      <c r="BG209" s="63">
        <v>100</v>
      </c>
      <c r="BH209" s="63">
        <v>1749.75</v>
      </c>
      <c r="BI209" s="63">
        <v>0</v>
      </c>
      <c r="BJ209" s="63">
        <v>0</v>
      </c>
      <c r="BK209" s="63">
        <v>1600</v>
      </c>
      <c r="BL209" s="62">
        <v>9676.1685907214196</v>
      </c>
      <c r="BN209" s="61">
        <v>2037</v>
      </c>
      <c r="BO209" s="62"/>
      <c r="BP209" s="1"/>
      <c r="BQ209" s="1"/>
      <c r="BR209" s="62"/>
      <c r="BS209" s="1"/>
      <c r="BT209" s="1"/>
      <c r="BU209" s="62"/>
      <c r="BV209" s="1"/>
      <c r="BW209" s="1"/>
      <c r="BX209" s="1"/>
      <c r="BY209" s="1"/>
      <c r="BZ209" s="1"/>
      <c r="CA209" s="1"/>
      <c r="CB209" s="1"/>
      <c r="CC209" s="1"/>
      <c r="CD209" s="1"/>
      <c r="CE209" s="62"/>
      <c r="CG209" s="115" t="s">
        <v>107</v>
      </c>
    </row>
    <row r="210" spans="1:85" hidden="1" outlineLevel="1">
      <c r="A210" s="52">
        <v>2038</v>
      </c>
      <c r="B210" s="53">
        <v>0</v>
      </c>
      <c r="C210" s="53">
        <v>0</v>
      </c>
      <c r="D210" s="53">
        <v>0</v>
      </c>
      <c r="E210" s="53">
        <v>0</v>
      </c>
      <c r="F210" s="53">
        <v>54.899997711181655</v>
      </c>
      <c r="G210" s="53">
        <v>711</v>
      </c>
      <c r="H210" s="53">
        <v>700</v>
      </c>
      <c r="I210" s="53">
        <v>200</v>
      </c>
      <c r="J210" s="53">
        <v>1200</v>
      </c>
      <c r="K210" s="53">
        <v>0</v>
      </c>
      <c r="L210" s="53">
        <v>0</v>
      </c>
      <c r="M210" s="53">
        <v>500</v>
      </c>
      <c r="N210" s="53">
        <v>0</v>
      </c>
      <c r="O210" s="53">
        <v>0</v>
      </c>
      <c r="P210" s="53">
        <v>1792.1999969482422</v>
      </c>
      <c r="Q210" s="53">
        <v>0</v>
      </c>
      <c r="R210" s="53">
        <v>0</v>
      </c>
      <c r="S210" s="53">
        <v>0</v>
      </c>
      <c r="T210" s="53">
        <v>0</v>
      </c>
      <c r="U210" s="53">
        <v>100</v>
      </c>
      <c r="V210" s="53">
        <v>0</v>
      </c>
      <c r="W210" s="53">
        <v>0</v>
      </c>
      <c r="X210" s="53">
        <v>1100</v>
      </c>
      <c r="Y210" s="53">
        <v>400</v>
      </c>
      <c r="Z210" s="53">
        <v>0</v>
      </c>
      <c r="AA210" s="53">
        <v>200</v>
      </c>
      <c r="AB210" s="53">
        <v>0</v>
      </c>
      <c r="AC210" s="53">
        <v>1500</v>
      </c>
      <c r="AD210" s="53">
        <v>0</v>
      </c>
      <c r="AE210" s="53">
        <v>249.69999694824219</v>
      </c>
      <c r="AF210" s="53">
        <v>0</v>
      </c>
      <c r="AG210" s="53">
        <v>0</v>
      </c>
      <c r="AH210" s="53">
        <v>0</v>
      </c>
      <c r="AI210" s="53">
        <v>0</v>
      </c>
      <c r="AJ210" s="53">
        <v>0</v>
      </c>
      <c r="AK210" s="53">
        <v>15.88000011444092</v>
      </c>
      <c r="AL210" s="53">
        <v>65.339996337890625</v>
      </c>
      <c r="AM210" s="53">
        <v>369.13000309467316</v>
      </c>
      <c r="AN210" s="53">
        <v>0</v>
      </c>
      <c r="AO210" s="53">
        <v>312.89791300000002</v>
      </c>
      <c r="AP210" s="53">
        <v>844.76784127712642</v>
      </c>
      <c r="AQ210" s="53">
        <v>183.19800599999999</v>
      </c>
      <c r="AR210" s="53">
        <v>79</v>
      </c>
      <c r="AS210" s="53">
        <v>25.60000038146973</v>
      </c>
      <c r="AT210" s="54"/>
      <c r="AU210" s="55">
        <v>2038</v>
      </c>
      <c r="AV210" s="56">
        <v>865.22592209467314</v>
      </c>
      <c r="AW210" s="57">
        <v>496.09591899999998</v>
      </c>
      <c r="AX210" s="57">
        <v>369.13000309467316</v>
      </c>
      <c r="AY210" s="56">
        <v>1030.5878381109278</v>
      </c>
      <c r="AZ210" s="57">
        <v>939.64784139156734</v>
      </c>
      <c r="BA210" s="57">
        <v>90.939996719360352</v>
      </c>
      <c r="BB210" s="56">
        <v>8707.799991607666</v>
      </c>
      <c r="BC210" s="57">
        <v>0</v>
      </c>
      <c r="BD210" s="57">
        <v>765.89999771118164</v>
      </c>
      <c r="BE210" s="57">
        <v>2600</v>
      </c>
      <c r="BF210" s="57">
        <v>1792.1999969482422</v>
      </c>
      <c r="BG210" s="57">
        <v>100</v>
      </c>
      <c r="BH210" s="57">
        <v>1749.6999969482422</v>
      </c>
      <c r="BI210" s="57">
        <v>0</v>
      </c>
      <c r="BJ210" s="57">
        <v>0</v>
      </c>
      <c r="BK210" s="57">
        <v>1700</v>
      </c>
      <c r="BL210" s="56">
        <v>10603.613751813267</v>
      </c>
      <c r="BN210" s="55">
        <v>2038</v>
      </c>
      <c r="BO210" s="56"/>
      <c r="BP210" s="58"/>
      <c r="BQ210" s="58"/>
      <c r="BR210" s="56"/>
      <c r="BS210" s="58"/>
      <c r="BT210" s="58"/>
      <c r="BU210" s="56"/>
      <c r="BV210" s="58"/>
      <c r="BW210" s="58"/>
      <c r="BX210" s="58"/>
      <c r="BY210" s="58"/>
      <c r="BZ210" s="58"/>
      <c r="CA210" s="58"/>
      <c r="CB210" s="58"/>
      <c r="CC210" s="58"/>
      <c r="CD210" s="58"/>
      <c r="CE210" s="56"/>
      <c r="CG210" s="115" t="s">
        <v>107</v>
      </c>
    </row>
    <row r="211" spans="1:85" hidden="1" outlineLevel="1">
      <c r="A211" s="59">
        <v>2039</v>
      </c>
      <c r="B211" s="60">
        <v>0</v>
      </c>
      <c r="C211" s="60">
        <v>0</v>
      </c>
      <c r="D211" s="60">
        <v>0</v>
      </c>
      <c r="E211" s="60">
        <v>0</v>
      </c>
      <c r="F211" s="60">
        <v>109.7999954223633</v>
      </c>
      <c r="G211" s="60">
        <v>711</v>
      </c>
      <c r="H211" s="60">
        <v>700</v>
      </c>
      <c r="I211" s="60">
        <v>300</v>
      </c>
      <c r="J211" s="60">
        <v>1200</v>
      </c>
      <c r="K211" s="60">
        <v>0</v>
      </c>
      <c r="L211" s="60">
        <v>0</v>
      </c>
      <c r="M211" s="60">
        <v>500</v>
      </c>
      <c r="N211" s="60">
        <v>0</v>
      </c>
      <c r="O211" s="60">
        <v>0</v>
      </c>
      <c r="P211" s="60">
        <v>1791.3000335693359</v>
      </c>
      <c r="Q211" s="60">
        <v>0</v>
      </c>
      <c r="R211" s="60">
        <v>0</v>
      </c>
      <c r="S211" s="60">
        <v>0</v>
      </c>
      <c r="T211" s="60">
        <v>0</v>
      </c>
      <c r="U211" s="60">
        <v>100</v>
      </c>
      <c r="V211" s="60">
        <v>0</v>
      </c>
      <c r="W211" s="60">
        <v>0</v>
      </c>
      <c r="X211" s="60">
        <v>1100</v>
      </c>
      <c r="Y211" s="60">
        <v>400</v>
      </c>
      <c r="Z211" s="60">
        <v>0</v>
      </c>
      <c r="AA211" s="60">
        <v>200</v>
      </c>
      <c r="AB211" s="60">
        <v>0</v>
      </c>
      <c r="AC211" s="60">
        <v>1650</v>
      </c>
      <c r="AD211" s="60">
        <v>0</v>
      </c>
      <c r="AE211" s="60">
        <v>249.65000152587891</v>
      </c>
      <c r="AF211" s="60">
        <v>0</v>
      </c>
      <c r="AG211" s="60">
        <v>0</v>
      </c>
      <c r="AH211" s="60">
        <v>0</v>
      </c>
      <c r="AI211" s="60">
        <v>0</v>
      </c>
      <c r="AJ211" s="60">
        <v>0</v>
      </c>
      <c r="AK211" s="60">
        <v>16.760000228881839</v>
      </c>
      <c r="AL211" s="60">
        <v>68.959999084472656</v>
      </c>
      <c r="AM211" s="60">
        <v>368.62000072002411</v>
      </c>
      <c r="AN211" s="60">
        <v>0</v>
      </c>
      <c r="AO211" s="60">
        <v>331.41053299999999</v>
      </c>
      <c r="AP211" s="60">
        <v>917.56433527798572</v>
      </c>
      <c r="AQ211" s="60">
        <v>193.83666199999999</v>
      </c>
      <c r="AR211" s="60">
        <v>79</v>
      </c>
      <c r="AS211" s="60">
        <v>25.60000038146973</v>
      </c>
      <c r="AT211" s="54"/>
      <c r="AU211" s="61">
        <v>2039</v>
      </c>
      <c r="AV211" s="62">
        <v>893.86719572002403</v>
      </c>
      <c r="AW211" s="63">
        <v>525.24719499999992</v>
      </c>
      <c r="AX211" s="63">
        <v>368.62000072002411</v>
      </c>
      <c r="AY211" s="62">
        <v>1107.8843349728099</v>
      </c>
      <c r="AZ211" s="63">
        <v>1013.3243355068676</v>
      </c>
      <c r="BA211" s="63">
        <v>94.559999465942383</v>
      </c>
      <c r="BB211" s="62">
        <v>9011.7500305175781</v>
      </c>
      <c r="BC211" s="63">
        <v>0</v>
      </c>
      <c r="BD211" s="63">
        <v>820.79999542236328</v>
      </c>
      <c r="BE211" s="63">
        <v>2700</v>
      </c>
      <c r="BF211" s="63">
        <v>1791.3000335693359</v>
      </c>
      <c r="BG211" s="63">
        <v>100</v>
      </c>
      <c r="BH211" s="63">
        <v>1899.6500015258789</v>
      </c>
      <c r="BI211" s="63">
        <v>0</v>
      </c>
      <c r="BJ211" s="63">
        <v>0</v>
      </c>
      <c r="BK211" s="63">
        <v>1700</v>
      </c>
      <c r="BL211" s="62">
        <v>11013.501561210413</v>
      </c>
      <c r="BN211" s="61">
        <v>2039</v>
      </c>
      <c r="BO211" s="62"/>
      <c r="BP211" s="1"/>
      <c r="BQ211" s="1"/>
      <c r="BR211" s="62"/>
      <c r="BS211" s="1"/>
      <c r="BT211" s="1"/>
      <c r="BU211" s="62"/>
      <c r="BV211" s="1"/>
      <c r="BW211" s="1"/>
      <c r="BX211" s="1"/>
      <c r="BY211" s="1"/>
      <c r="BZ211" s="1"/>
      <c r="CA211" s="1"/>
      <c r="CB211" s="1"/>
      <c r="CC211" s="1"/>
      <c r="CD211" s="1"/>
      <c r="CE211" s="62"/>
      <c r="CG211" s="115" t="s">
        <v>107</v>
      </c>
    </row>
    <row r="212" spans="1:85" hidden="1" outlineLevel="1">
      <c r="A212" s="52">
        <v>2040</v>
      </c>
      <c r="B212" s="53">
        <v>0</v>
      </c>
      <c r="C212" s="53">
        <v>0</v>
      </c>
      <c r="D212" s="53">
        <v>0</v>
      </c>
      <c r="E212" s="53">
        <v>0</v>
      </c>
      <c r="F212" s="53">
        <v>146.3999938964844</v>
      </c>
      <c r="G212" s="53">
        <v>948</v>
      </c>
      <c r="H212" s="53">
        <v>700</v>
      </c>
      <c r="I212" s="53">
        <v>300</v>
      </c>
      <c r="J212" s="53">
        <v>1200</v>
      </c>
      <c r="K212" s="53">
        <v>0</v>
      </c>
      <c r="L212" s="53">
        <v>0</v>
      </c>
      <c r="M212" s="53">
        <v>500</v>
      </c>
      <c r="N212" s="53">
        <v>0</v>
      </c>
      <c r="O212" s="53">
        <v>0</v>
      </c>
      <c r="P212" s="53">
        <v>1790.3999862670898</v>
      </c>
      <c r="Q212" s="53">
        <v>0</v>
      </c>
      <c r="R212" s="53">
        <v>0</v>
      </c>
      <c r="S212" s="53">
        <v>0</v>
      </c>
      <c r="T212" s="53">
        <v>0</v>
      </c>
      <c r="U212" s="53">
        <v>100</v>
      </c>
      <c r="V212" s="53">
        <v>0</v>
      </c>
      <c r="W212" s="53">
        <v>0</v>
      </c>
      <c r="X212" s="53">
        <v>1100</v>
      </c>
      <c r="Y212" s="53">
        <v>400</v>
      </c>
      <c r="Z212" s="53">
        <v>0</v>
      </c>
      <c r="AA212" s="53">
        <v>200</v>
      </c>
      <c r="AB212" s="53">
        <v>0</v>
      </c>
      <c r="AC212" s="53">
        <v>1650</v>
      </c>
      <c r="AD212" s="53">
        <v>150</v>
      </c>
      <c r="AE212" s="53">
        <v>249.59999847412109</v>
      </c>
      <c r="AF212" s="53">
        <v>0</v>
      </c>
      <c r="AG212" s="53">
        <v>0</v>
      </c>
      <c r="AH212" s="53">
        <v>0</v>
      </c>
      <c r="AI212" s="53">
        <v>0</v>
      </c>
      <c r="AJ212" s="53">
        <v>0</v>
      </c>
      <c r="AK212" s="53">
        <v>17.64999961853027</v>
      </c>
      <c r="AL212" s="53">
        <v>72.610000610351563</v>
      </c>
      <c r="AM212" s="53">
        <v>368.24999916553497</v>
      </c>
      <c r="AN212" s="53">
        <v>0</v>
      </c>
      <c r="AO212" s="53">
        <v>350.07590800000003</v>
      </c>
      <c r="AP212" s="53">
        <v>990.36082927884513</v>
      </c>
      <c r="AQ212" s="53">
        <v>203.59456700000001</v>
      </c>
      <c r="AR212" s="53">
        <v>79</v>
      </c>
      <c r="AS212" s="53">
        <v>25.60000038146973</v>
      </c>
      <c r="AT212" s="54"/>
      <c r="AU212" s="55">
        <v>2040</v>
      </c>
      <c r="AV212" s="56">
        <v>921.92047416553498</v>
      </c>
      <c r="AW212" s="57">
        <v>553.67047500000001</v>
      </c>
      <c r="AX212" s="57">
        <v>368.24999916553497</v>
      </c>
      <c r="AY212" s="56">
        <v>1185.2208298891967</v>
      </c>
      <c r="AZ212" s="57">
        <v>1087.0108288973754</v>
      </c>
      <c r="BA212" s="57">
        <v>98.210000991821289</v>
      </c>
      <c r="BB212" s="56">
        <v>9434.3999786376953</v>
      </c>
      <c r="BC212" s="57">
        <v>0</v>
      </c>
      <c r="BD212" s="57">
        <v>1094.3999938964844</v>
      </c>
      <c r="BE212" s="57">
        <v>2700</v>
      </c>
      <c r="BF212" s="57">
        <v>1790.3999862670898</v>
      </c>
      <c r="BG212" s="57">
        <v>100</v>
      </c>
      <c r="BH212" s="57">
        <v>2049.5999984741211</v>
      </c>
      <c r="BI212" s="57">
        <v>0</v>
      </c>
      <c r="BJ212" s="57">
        <v>0</v>
      </c>
      <c r="BK212" s="57">
        <v>1700</v>
      </c>
      <c r="BL212" s="56">
        <v>11541.541282692428</v>
      </c>
      <c r="BN212" s="55">
        <v>2040</v>
      </c>
      <c r="BO212" s="56"/>
      <c r="BP212" s="58"/>
      <c r="BQ212" s="58"/>
      <c r="BR212" s="56"/>
      <c r="BS212" s="58"/>
      <c r="BT212" s="58"/>
      <c r="BU212" s="56"/>
      <c r="BV212" s="58"/>
      <c r="BW212" s="58"/>
      <c r="BX212" s="58"/>
      <c r="BY212" s="58"/>
      <c r="BZ212" s="58"/>
      <c r="CA212" s="58"/>
      <c r="CB212" s="58"/>
      <c r="CC212" s="58"/>
      <c r="CD212" s="58"/>
      <c r="CE212" s="56"/>
      <c r="CG212" s="115" t="s">
        <v>107</v>
      </c>
    </row>
    <row r="213" spans="1:85" hidden="1" outlineLevel="1">
      <c r="A213" s="59">
        <v>2041</v>
      </c>
      <c r="B213" s="60">
        <v>0</v>
      </c>
      <c r="C213" s="60">
        <v>0</v>
      </c>
      <c r="D213" s="60">
        <v>0</v>
      </c>
      <c r="E213" s="60">
        <v>0</v>
      </c>
      <c r="F213" s="60">
        <v>182.9999923706055</v>
      </c>
      <c r="G213" s="60">
        <v>948</v>
      </c>
      <c r="H213" s="60">
        <v>800</v>
      </c>
      <c r="I213" s="60">
        <v>300</v>
      </c>
      <c r="J213" s="60">
        <v>1200</v>
      </c>
      <c r="K213" s="60">
        <v>0</v>
      </c>
      <c r="L213" s="60">
        <v>0</v>
      </c>
      <c r="M213" s="60">
        <v>500</v>
      </c>
      <c r="N213" s="60">
        <v>0</v>
      </c>
      <c r="O213" s="60">
        <v>0</v>
      </c>
      <c r="P213" s="60">
        <v>1789.4999694824219</v>
      </c>
      <c r="Q213" s="60">
        <v>0</v>
      </c>
      <c r="R213" s="60">
        <v>0</v>
      </c>
      <c r="S213" s="60">
        <v>0</v>
      </c>
      <c r="T213" s="60">
        <v>0</v>
      </c>
      <c r="U213" s="60">
        <v>100</v>
      </c>
      <c r="V213" s="60">
        <v>0</v>
      </c>
      <c r="W213" s="60">
        <v>0</v>
      </c>
      <c r="X213" s="60">
        <v>1100</v>
      </c>
      <c r="Y213" s="60">
        <v>400</v>
      </c>
      <c r="Z213" s="60">
        <v>0</v>
      </c>
      <c r="AA213" s="60">
        <v>200</v>
      </c>
      <c r="AB213" s="60">
        <v>0</v>
      </c>
      <c r="AC213" s="60">
        <v>1650</v>
      </c>
      <c r="AD213" s="60">
        <v>149.94999694824219</v>
      </c>
      <c r="AE213" s="60">
        <v>249.55000305175781</v>
      </c>
      <c r="AF213" s="60">
        <v>0</v>
      </c>
      <c r="AG213" s="60">
        <v>0</v>
      </c>
      <c r="AH213" s="60">
        <v>0</v>
      </c>
      <c r="AI213" s="60">
        <v>0</v>
      </c>
      <c r="AJ213" s="60">
        <v>0</v>
      </c>
      <c r="AK213" s="60">
        <v>18.54999923706055</v>
      </c>
      <c r="AL213" s="60">
        <v>76.30999755859375</v>
      </c>
      <c r="AM213" s="60">
        <v>367.28999602794647</v>
      </c>
      <c r="AN213" s="60">
        <v>0</v>
      </c>
      <c r="AO213" s="60">
        <v>366.544757</v>
      </c>
      <c r="AP213" s="60">
        <v>1066.338277034426</v>
      </c>
      <c r="AQ213" s="60">
        <v>211.21374899999998</v>
      </c>
      <c r="AR213" s="60">
        <v>79</v>
      </c>
      <c r="AS213" s="60">
        <v>25.60000038146973</v>
      </c>
      <c r="AT213" s="54"/>
      <c r="AU213" s="61">
        <v>2041</v>
      </c>
      <c r="AV213" s="62">
        <v>945.04850202794648</v>
      </c>
      <c r="AW213" s="63">
        <v>577.75850600000001</v>
      </c>
      <c r="AX213" s="63">
        <v>367.28999602794647</v>
      </c>
      <c r="AY213" s="62">
        <v>1265.7982742115501</v>
      </c>
      <c r="AZ213" s="63">
        <v>1163.8882762714866</v>
      </c>
      <c r="BA213" s="63">
        <v>101.90999794006348</v>
      </c>
      <c r="BB213" s="62">
        <v>9569.9999618530273</v>
      </c>
      <c r="BC213" s="63">
        <v>0</v>
      </c>
      <c r="BD213" s="63">
        <v>1130.9999923706055</v>
      </c>
      <c r="BE213" s="63">
        <v>2800</v>
      </c>
      <c r="BF213" s="63">
        <v>1789.4999694824219</v>
      </c>
      <c r="BG213" s="63">
        <v>100</v>
      </c>
      <c r="BH213" s="63">
        <v>2049.5</v>
      </c>
      <c r="BI213" s="63">
        <v>0</v>
      </c>
      <c r="BJ213" s="63">
        <v>0</v>
      </c>
      <c r="BK213" s="63">
        <v>1700</v>
      </c>
      <c r="BL213" s="62">
        <v>11780.846738092525</v>
      </c>
      <c r="BN213" s="61">
        <v>2041</v>
      </c>
      <c r="BO213" s="62"/>
      <c r="BP213" s="1"/>
      <c r="BQ213" s="1"/>
      <c r="BR213" s="62"/>
      <c r="BS213" s="1"/>
      <c r="BT213" s="1"/>
      <c r="BU213" s="62"/>
      <c r="BV213" s="1"/>
      <c r="BW213" s="1"/>
      <c r="BX213" s="1"/>
      <c r="BY213" s="1"/>
      <c r="BZ213" s="1"/>
      <c r="CA213" s="1"/>
      <c r="CB213" s="1"/>
      <c r="CC213" s="1"/>
      <c r="CD213" s="1"/>
      <c r="CE213" s="62"/>
      <c r="CG213" s="115" t="s">
        <v>107</v>
      </c>
    </row>
    <row r="214" spans="1:85" hidden="1" outlineLevel="1">
      <c r="A214" s="52">
        <v>2042</v>
      </c>
      <c r="B214" s="53">
        <v>0</v>
      </c>
      <c r="C214" s="53">
        <v>0</v>
      </c>
      <c r="D214" s="53">
        <v>0</v>
      </c>
      <c r="E214" s="53">
        <v>0</v>
      </c>
      <c r="F214" s="53">
        <v>420.89998245239263</v>
      </c>
      <c r="G214" s="53">
        <v>948</v>
      </c>
      <c r="H214" s="53">
        <v>900</v>
      </c>
      <c r="I214" s="53">
        <v>300</v>
      </c>
      <c r="J214" s="53">
        <v>1200</v>
      </c>
      <c r="K214" s="53">
        <v>0</v>
      </c>
      <c r="L214" s="53">
        <v>0</v>
      </c>
      <c r="M214" s="53">
        <v>500</v>
      </c>
      <c r="N214" s="53">
        <v>0</v>
      </c>
      <c r="O214" s="53">
        <v>0</v>
      </c>
      <c r="P214" s="53">
        <v>1788.6000137329102</v>
      </c>
      <c r="Q214" s="53">
        <v>0</v>
      </c>
      <c r="R214" s="53">
        <v>0</v>
      </c>
      <c r="S214" s="53">
        <v>0</v>
      </c>
      <c r="T214" s="53">
        <v>0</v>
      </c>
      <c r="U214" s="53">
        <v>100</v>
      </c>
      <c r="V214" s="53">
        <v>0</v>
      </c>
      <c r="W214" s="53">
        <v>0</v>
      </c>
      <c r="X214" s="53">
        <v>1100</v>
      </c>
      <c r="Y214" s="53">
        <v>400</v>
      </c>
      <c r="Z214" s="53">
        <v>0</v>
      </c>
      <c r="AA214" s="53">
        <v>200</v>
      </c>
      <c r="AB214" s="53">
        <v>0</v>
      </c>
      <c r="AC214" s="53">
        <v>1650</v>
      </c>
      <c r="AD214" s="53">
        <v>149.90000152587891</v>
      </c>
      <c r="AE214" s="53">
        <v>249.5</v>
      </c>
      <c r="AF214" s="53">
        <v>0</v>
      </c>
      <c r="AG214" s="53">
        <v>0</v>
      </c>
      <c r="AH214" s="53">
        <v>0</v>
      </c>
      <c r="AI214" s="53">
        <v>0</v>
      </c>
      <c r="AJ214" s="53">
        <v>0</v>
      </c>
      <c r="AK214" s="53">
        <v>19.440000534057621</v>
      </c>
      <c r="AL214" s="53">
        <v>79.980003356933594</v>
      </c>
      <c r="AM214" s="53">
        <v>366.23999917507172</v>
      </c>
      <c r="AN214" s="53">
        <v>0</v>
      </c>
      <c r="AO214" s="53">
        <v>381.38044400000001</v>
      </c>
      <c r="AP214" s="53">
        <v>1142.315724790006</v>
      </c>
      <c r="AQ214" s="53">
        <v>225.03197700000001</v>
      </c>
      <c r="AR214" s="53">
        <v>79</v>
      </c>
      <c r="AS214" s="53">
        <v>25.60000038146973</v>
      </c>
      <c r="AT214" s="54"/>
      <c r="AU214" s="55">
        <v>2042</v>
      </c>
      <c r="AV214" s="56">
        <v>972.65242017507171</v>
      </c>
      <c r="AW214" s="57">
        <v>606.41242099999999</v>
      </c>
      <c r="AX214" s="57">
        <v>366.23999917507172</v>
      </c>
      <c r="AY214" s="56">
        <v>1346.335729062467</v>
      </c>
      <c r="AZ214" s="57">
        <v>1240.7557253240636</v>
      </c>
      <c r="BA214" s="57">
        <v>105.58000373840332</v>
      </c>
      <c r="BB214" s="56">
        <v>9906.8999977111816</v>
      </c>
      <c r="BC214" s="57">
        <v>0</v>
      </c>
      <c r="BD214" s="57">
        <v>1368.8999824523926</v>
      </c>
      <c r="BE214" s="57">
        <v>2900</v>
      </c>
      <c r="BF214" s="57">
        <v>1788.6000137329102</v>
      </c>
      <c r="BG214" s="57">
        <v>100</v>
      </c>
      <c r="BH214" s="57">
        <v>2049.4000015258789</v>
      </c>
      <c r="BI214" s="57">
        <v>0</v>
      </c>
      <c r="BJ214" s="57">
        <v>0</v>
      </c>
      <c r="BK214" s="57">
        <v>1700</v>
      </c>
      <c r="BL214" s="56">
        <v>12225.888146948721</v>
      </c>
      <c r="BN214" s="55">
        <v>2042</v>
      </c>
      <c r="BO214" s="56"/>
      <c r="BP214" s="58"/>
      <c r="BQ214" s="58"/>
      <c r="BR214" s="56"/>
      <c r="BS214" s="58"/>
      <c r="BT214" s="58"/>
      <c r="BU214" s="56"/>
      <c r="BV214" s="58"/>
      <c r="BW214" s="58"/>
      <c r="BX214" s="58"/>
      <c r="BY214" s="58"/>
      <c r="BZ214" s="58"/>
      <c r="CA214" s="58"/>
      <c r="CB214" s="58"/>
      <c r="CC214" s="58"/>
      <c r="CD214" s="58"/>
      <c r="CE214" s="56"/>
      <c r="CG214" s="115" t="s">
        <v>107</v>
      </c>
    </row>
    <row r="215" spans="1:85" hidden="1" outlineLevel="1">
      <c r="A215" s="59">
        <v>2043</v>
      </c>
      <c r="B215" s="60">
        <v>0</v>
      </c>
      <c r="C215" s="60">
        <v>0</v>
      </c>
      <c r="D215" s="60">
        <v>0</v>
      </c>
      <c r="E215" s="60">
        <v>0</v>
      </c>
      <c r="F215" s="60">
        <v>420.89998245239263</v>
      </c>
      <c r="G215" s="60">
        <v>948</v>
      </c>
      <c r="H215" s="60">
        <v>900</v>
      </c>
      <c r="I215" s="60">
        <v>300</v>
      </c>
      <c r="J215" s="60">
        <v>1650</v>
      </c>
      <c r="K215" s="60">
        <v>0</v>
      </c>
      <c r="L215" s="60">
        <v>0</v>
      </c>
      <c r="M215" s="60">
        <v>500</v>
      </c>
      <c r="N215" s="60">
        <v>0</v>
      </c>
      <c r="O215" s="60">
        <v>0</v>
      </c>
      <c r="P215" s="60">
        <v>1787.6999969482422</v>
      </c>
      <c r="Q215" s="60">
        <v>0</v>
      </c>
      <c r="R215" s="60">
        <v>0</v>
      </c>
      <c r="S215" s="60">
        <v>0</v>
      </c>
      <c r="T215" s="60">
        <v>0</v>
      </c>
      <c r="U215" s="60">
        <v>100</v>
      </c>
      <c r="V215" s="60">
        <v>0</v>
      </c>
      <c r="W215" s="60">
        <v>0</v>
      </c>
      <c r="X215" s="60">
        <v>1100</v>
      </c>
      <c r="Y215" s="60">
        <v>400</v>
      </c>
      <c r="Z215" s="60">
        <v>0</v>
      </c>
      <c r="AA215" s="60">
        <v>200</v>
      </c>
      <c r="AB215" s="60">
        <v>0</v>
      </c>
      <c r="AC215" s="60">
        <v>1650</v>
      </c>
      <c r="AD215" s="60">
        <v>149.84999847412109</v>
      </c>
      <c r="AE215" s="60">
        <v>249.44999694824219</v>
      </c>
      <c r="AF215" s="60">
        <v>0</v>
      </c>
      <c r="AG215" s="60">
        <v>0</v>
      </c>
      <c r="AH215" s="60">
        <v>0</v>
      </c>
      <c r="AI215" s="60">
        <v>0</v>
      </c>
      <c r="AJ215" s="60">
        <v>0</v>
      </c>
      <c r="AK215" s="60">
        <v>20.340000152587891</v>
      </c>
      <c r="AL215" s="60">
        <v>83.680000305175781</v>
      </c>
      <c r="AM215" s="60">
        <v>365.52999627590179</v>
      </c>
      <c r="AN215" s="60">
        <v>0</v>
      </c>
      <c r="AO215" s="60">
        <v>401.17813699999999</v>
      </c>
      <c r="AP215" s="60">
        <v>1224.0605660882529</v>
      </c>
      <c r="AQ215" s="60">
        <v>238.03904900000001</v>
      </c>
      <c r="AR215" s="60">
        <v>79</v>
      </c>
      <c r="AS215" s="60">
        <v>25.60000038146973</v>
      </c>
      <c r="AT215" s="54"/>
      <c r="AU215" s="61">
        <v>2043</v>
      </c>
      <c r="AV215" s="62">
        <v>1004.7471822759018</v>
      </c>
      <c r="AW215" s="63">
        <v>639.21718599999997</v>
      </c>
      <c r="AX215" s="63">
        <v>365.52999627590179</v>
      </c>
      <c r="AY215" s="62">
        <v>1432.6805669274863</v>
      </c>
      <c r="AZ215" s="63">
        <v>1323.4005662408408</v>
      </c>
      <c r="BA215" s="63">
        <v>109.28000068664551</v>
      </c>
      <c r="BB215" s="62">
        <v>10355.899974822998</v>
      </c>
      <c r="BC215" s="63">
        <v>0</v>
      </c>
      <c r="BD215" s="63">
        <v>1368.8999824523926</v>
      </c>
      <c r="BE215" s="63">
        <v>3350</v>
      </c>
      <c r="BF215" s="63">
        <v>1787.6999969482422</v>
      </c>
      <c r="BG215" s="63">
        <v>100</v>
      </c>
      <c r="BH215" s="63">
        <v>2049.2999954223633</v>
      </c>
      <c r="BI215" s="63">
        <v>0</v>
      </c>
      <c r="BJ215" s="63">
        <v>0</v>
      </c>
      <c r="BK215" s="63">
        <v>1700</v>
      </c>
      <c r="BL215" s="62">
        <v>12793.327724026385</v>
      </c>
      <c r="BN215" s="61">
        <v>2043</v>
      </c>
      <c r="BO215" s="62"/>
      <c r="BP215" s="1"/>
      <c r="BQ215" s="1"/>
      <c r="BR215" s="62"/>
      <c r="BS215" s="1"/>
      <c r="BT215" s="1"/>
      <c r="BU215" s="62"/>
      <c r="BV215" s="1"/>
      <c r="BW215" s="1"/>
      <c r="BX215" s="1"/>
      <c r="BY215" s="1"/>
      <c r="BZ215" s="1"/>
      <c r="CA215" s="1"/>
      <c r="CB215" s="1"/>
      <c r="CC215" s="1"/>
      <c r="CD215" s="1"/>
      <c r="CE215" s="62"/>
      <c r="CG215" s="115" t="s">
        <v>107</v>
      </c>
    </row>
    <row r="216" spans="1:85" hidden="1" outlineLevel="1">
      <c r="A216" s="52">
        <v>2044</v>
      </c>
      <c r="B216" s="53">
        <v>0</v>
      </c>
      <c r="C216" s="53">
        <v>0</v>
      </c>
      <c r="D216" s="53">
        <v>0</v>
      </c>
      <c r="E216" s="53">
        <v>0</v>
      </c>
      <c r="F216" s="53">
        <v>439.19998168945318</v>
      </c>
      <c r="G216" s="53">
        <v>948</v>
      </c>
      <c r="H216" s="53">
        <v>900</v>
      </c>
      <c r="I216" s="53">
        <v>300</v>
      </c>
      <c r="J216" s="53">
        <v>1650</v>
      </c>
      <c r="K216" s="53">
        <v>0</v>
      </c>
      <c r="L216" s="53">
        <v>0</v>
      </c>
      <c r="M216" s="53">
        <v>500</v>
      </c>
      <c r="N216" s="53">
        <v>0</v>
      </c>
      <c r="O216" s="53">
        <v>0</v>
      </c>
      <c r="P216" s="53">
        <v>1786.8000335693359</v>
      </c>
      <c r="Q216" s="53">
        <v>500</v>
      </c>
      <c r="R216" s="53">
        <v>0</v>
      </c>
      <c r="S216" s="53">
        <v>0</v>
      </c>
      <c r="T216" s="53">
        <v>0</v>
      </c>
      <c r="U216" s="53">
        <v>100</v>
      </c>
      <c r="V216" s="53">
        <v>0</v>
      </c>
      <c r="W216" s="53">
        <v>0</v>
      </c>
      <c r="X216" s="53">
        <v>1100</v>
      </c>
      <c r="Y216" s="53">
        <v>400</v>
      </c>
      <c r="Z216" s="53">
        <v>0</v>
      </c>
      <c r="AA216" s="53">
        <v>200</v>
      </c>
      <c r="AB216" s="53">
        <v>0</v>
      </c>
      <c r="AC216" s="53">
        <v>1650</v>
      </c>
      <c r="AD216" s="53">
        <v>149.80000305175781</v>
      </c>
      <c r="AE216" s="53">
        <v>249.40000152587891</v>
      </c>
      <c r="AF216" s="53">
        <v>0</v>
      </c>
      <c r="AG216" s="53">
        <v>0</v>
      </c>
      <c r="AH216" s="53">
        <v>0</v>
      </c>
      <c r="AI216" s="53">
        <v>0</v>
      </c>
      <c r="AJ216" s="53">
        <v>0</v>
      </c>
      <c r="AK216" s="53">
        <v>21.280000686645511</v>
      </c>
      <c r="AL216" s="53">
        <v>87.550003051757813</v>
      </c>
      <c r="AM216" s="53">
        <v>364.73000133037567</v>
      </c>
      <c r="AN216" s="53">
        <v>0</v>
      </c>
      <c r="AO216" s="53">
        <v>419.93942299999998</v>
      </c>
      <c r="AP216" s="53">
        <v>1305.8054073864989</v>
      </c>
      <c r="AQ216" s="53">
        <v>249.30925499999998</v>
      </c>
      <c r="AR216" s="53">
        <v>79</v>
      </c>
      <c r="AS216" s="53">
        <v>25.60000038146973</v>
      </c>
      <c r="AT216" s="54"/>
      <c r="AU216" s="55">
        <v>2044</v>
      </c>
      <c r="AV216" s="56">
        <v>1033.9786793303756</v>
      </c>
      <c r="AW216" s="57">
        <v>669.24867799999993</v>
      </c>
      <c r="AX216" s="57">
        <v>364.73000133037567</v>
      </c>
      <c r="AY216" s="56">
        <v>1519.235411506372</v>
      </c>
      <c r="AZ216" s="57">
        <v>1406.0854080731444</v>
      </c>
      <c r="BA216" s="57">
        <v>113.15000343322754</v>
      </c>
      <c r="BB216" s="56">
        <v>10873.200019836426</v>
      </c>
      <c r="BC216" s="57">
        <v>0</v>
      </c>
      <c r="BD216" s="57">
        <v>1387.1999816894531</v>
      </c>
      <c r="BE216" s="57">
        <v>3350</v>
      </c>
      <c r="BF216" s="57">
        <v>2286.8000335693359</v>
      </c>
      <c r="BG216" s="57">
        <v>100</v>
      </c>
      <c r="BH216" s="57">
        <v>2049.2000045776367</v>
      </c>
      <c r="BI216" s="57">
        <v>0</v>
      </c>
      <c r="BJ216" s="57">
        <v>0</v>
      </c>
      <c r="BK216" s="57">
        <v>1700</v>
      </c>
      <c r="BL216" s="56">
        <v>13426.414110673173</v>
      </c>
      <c r="BN216" s="55">
        <v>2044</v>
      </c>
      <c r="BO216" s="56"/>
      <c r="BP216" s="58"/>
      <c r="BQ216" s="58"/>
      <c r="BR216" s="56"/>
      <c r="BS216" s="58"/>
      <c r="BT216" s="58"/>
      <c r="BU216" s="56"/>
      <c r="BV216" s="58"/>
      <c r="BW216" s="58"/>
      <c r="BX216" s="58"/>
      <c r="BY216" s="58"/>
      <c r="BZ216" s="58"/>
      <c r="CA216" s="58"/>
      <c r="CB216" s="58"/>
      <c r="CC216" s="58"/>
      <c r="CD216" s="58"/>
      <c r="CE216" s="56"/>
      <c r="CG216" s="115" t="s">
        <v>107</v>
      </c>
    </row>
    <row r="217" spans="1:85" hidden="1" outlineLevel="1">
      <c r="A217" s="59">
        <v>2045</v>
      </c>
      <c r="B217" s="60">
        <v>0</v>
      </c>
      <c r="C217" s="60">
        <v>0</v>
      </c>
      <c r="D217" s="60">
        <v>0</v>
      </c>
      <c r="E217" s="60">
        <v>237</v>
      </c>
      <c r="F217" s="60">
        <v>530.69997787475597</v>
      </c>
      <c r="G217" s="60">
        <v>948</v>
      </c>
      <c r="H217" s="60">
        <v>900</v>
      </c>
      <c r="I217" s="60">
        <v>300</v>
      </c>
      <c r="J217" s="60">
        <v>1650</v>
      </c>
      <c r="K217" s="60">
        <v>0</v>
      </c>
      <c r="L217" s="60">
        <v>0</v>
      </c>
      <c r="M217" s="60">
        <v>500</v>
      </c>
      <c r="N217" s="60">
        <v>0</v>
      </c>
      <c r="O217" s="60">
        <v>0</v>
      </c>
      <c r="P217" s="60">
        <v>1885.9499969482422</v>
      </c>
      <c r="Q217" s="60">
        <v>499.74998474121094</v>
      </c>
      <c r="R217" s="60">
        <v>0</v>
      </c>
      <c r="S217" s="60">
        <v>0</v>
      </c>
      <c r="T217" s="60">
        <v>0</v>
      </c>
      <c r="U217" s="60">
        <v>100</v>
      </c>
      <c r="V217" s="60">
        <v>0</v>
      </c>
      <c r="W217" s="60">
        <v>0</v>
      </c>
      <c r="X217" s="60">
        <v>1100</v>
      </c>
      <c r="Y217" s="60">
        <v>400</v>
      </c>
      <c r="Z217" s="60">
        <v>0</v>
      </c>
      <c r="AA217" s="60">
        <v>200</v>
      </c>
      <c r="AB217" s="60">
        <v>0</v>
      </c>
      <c r="AC217" s="60">
        <v>1650</v>
      </c>
      <c r="AD217" s="60">
        <v>149.75</v>
      </c>
      <c r="AE217" s="60">
        <v>249.34999847412109</v>
      </c>
      <c r="AF217" s="60">
        <v>0</v>
      </c>
      <c r="AG217" s="60">
        <v>0</v>
      </c>
      <c r="AH217" s="60">
        <v>0</v>
      </c>
      <c r="AI217" s="60">
        <v>0</v>
      </c>
      <c r="AJ217" s="60">
        <v>0</v>
      </c>
      <c r="AK217" s="60">
        <v>22.260000228881839</v>
      </c>
      <c r="AL217" s="60">
        <v>91.599998474121094</v>
      </c>
      <c r="AM217" s="60">
        <v>363.45999872684479</v>
      </c>
      <c r="AN217" s="60">
        <v>0</v>
      </c>
      <c r="AO217" s="60">
        <v>436.93978399999997</v>
      </c>
      <c r="AP217" s="60">
        <v>1393.1203194741331</v>
      </c>
      <c r="AQ217" s="60">
        <v>258.13393600000001</v>
      </c>
      <c r="AR217" s="60">
        <v>79</v>
      </c>
      <c r="AS217" s="60">
        <v>25.60000038146973</v>
      </c>
      <c r="AT217" s="54"/>
      <c r="AU217" s="61">
        <v>2045</v>
      </c>
      <c r="AV217" s="62">
        <v>1058.5337187268447</v>
      </c>
      <c r="AW217" s="63">
        <v>695.07371999999998</v>
      </c>
      <c r="AX217" s="63">
        <v>363.45999872684479</v>
      </c>
      <c r="AY217" s="62">
        <v>1611.5803185586058</v>
      </c>
      <c r="AZ217" s="63">
        <v>1494.3803197030149</v>
      </c>
      <c r="BA217" s="63">
        <v>117.19999885559082</v>
      </c>
      <c r="BB217" s="62">
        <v>11300.49995803833</v>
      </c>
      <c r="BC217" s="63">
        <v>0</v>
      </c>
      <c r="BD217" s="63">
        <v>1715.6999778747559</v>
      </c>
      <c r="BE217" s="63">
        <v>3350</v>
      </c>
      <c r="BF217" s="63">
        <v>2385.6999816894531</v>
      </c>
      <c r="BG217" s="63">
        <v>100</v>
      </c>
      <c r="BH217" s="63">
        <v>2049.0999984741211</v>
      </c>
      <c r="BI217" s="63">
        <v>0</v>
      </c>
      <c r="BJ217" s="63">
        <v>0</v>
      </c>
      <c r="BK217" s="63">
        <v>1700</v>
      </c>
      <c r="BL217" s="62">
        <v>13970.61399532378</v>
      </c>
      <c r="BN217" s="61">
        <v>2045</v>
      </c>
      <c r="BO217" s="62">
        <v>518.80240153610976</v>
      </c>
      <c r="BP217" s="1">
        <v>469.14240299999994</v>
      </c>
      <c r="BQ217" s="1">
        <v>49.659998536109924</v>
      </c>
      <c r="BR217" s="62">
        <v>1177.0958109807818</v>
      </c>
      <c r="BS217" s="1">
        <v>1122.1158114385455</v>
      </c>
      <c r="BT217" s="1">
        <v>54.979999542236314</v>
      </c>
      <c r="BU217" s="62">
        <v>5390.9999732971191</v>
      </c>
      <c r="BV217" s="1">
        <v>0</v>
      </c>
      <c r="BW217" s="1">
        <v>1004.6999778747559</v>
      </c>
      <c r="BX217" s="1">
        <v>2350</v>
      </c>
      <c r="BY217" s="1">
        <v>887.19999694824219</v>
      </c>
      <c r="BZ217" s="1">
        <v>0</v>
      </c>
      <c r="CA217" s="1">
        <v>549.09999847412109</v>
      </c>
      <c r="CB217" s="1">
        <v>0</v>
      </c>
      <c r="CC217" s="1">
        <v>0</v>
      </c>
      <c r="CD217" s="1">
        <v>600</v>
      </c>
      <c r="CE217" s="62">
        <v>7086.8981858140105</v>
      </c>
      <c r="CG217" s="115" t="s">
        <v>107</v>
      </c>
    </row>
    <row r="218" spans="1:85" hidden="1" outlineLevel="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N218" s="64" t="s">
        <v>144</v>
      </c>
      <c r="BO218" s="65">
        <v>1058.5337187268447</v>
      </c>
      <c r="BP218" s="65">
        <v>695.07371999999998</v>
      </c>
      <c r="BQ218" s="65">
        <v>363.45999872684479</v>
      </c>
      <c r="BR218" s="65">
        <v>1611.5803185586058</v>
      </c>
      <c r="BS218" s="65">
        <v>1494.3803197030149</v>
      </c>
      <c r="BT218" s="65">
        <v>117.19999885559082</v>
      </c>
      <c r="BU218" s="65">
        <v>11300.49995803833</v>
      </c>
      <c r="BV218" s="65">
        <v>0</v>
      </c>
      <c r="BW218" s="65">
        <v>1715.6999778747559</v>
      </c>
      <c r="BX218" s="65">
        <v>3350</v>
      </c>
      <c r="BY218" s="65">
        <v>2385.6999816894531</v>
      </c>
      <c r="BZ218" s="65">
        <v>100</v>
      </c>
      <c r="CA218" s="65">
        <v>2049.0999984741211</v>
      </c>
      <c r="CB218" s="65">
        <v>0</v>
      </c>
      <c r="CC218" s="65">
        <v>0</v>
      </c>
      <c r="CD218" s="65">
        <v>1700</v>
      </c>
      <c r="CE218" s="65">
        <v>13970.61399532378</v>
      </c>
      <c r="CG218" s="115" t="s">
        <v>107</v>
      </c>
    </row>
    <row r="219" spans="1:85" collapsed="1">
      <c r="BN219" s="66"/>
      <c r="BO219" s="67"/>
      <c r="BP219" s="67"/>
      <c r="BQ219" s="67"/>
      <c r="BR219" s="67"/>
      <c r="BS219" s="67"/>
      <c r="BT219" s="67"/>
      <c r="BU219" s="67"/>
      <c r="BV219" s="67"/>
      <c r="BW219" s="67"/>
      <c r="BX219" s="67"/>
      <c r="BY219" s="67"/>
      <c r="BZ219" s="67"/>
      <c r="CA219" s="67"/>
      <c r="CB219" s="67"/>
      <c r="CC219" s="67"/>
      <c r="CD219" s="67"/>
      <c r="CE219" s="67"/>
    </row>
    <row r="220" spans="1:85">
      <c r="BN220" s="66"/>
      <c r="BO220" s="67"/>
      <c r="BP220" s="67"/>
      <c r="BQ220" s="67"/>
      <c r="BR220" s="67"/>
      <c r="BS220" s="67"/>
      <c r="BT220" s="67"/>
      <c r="BU220" s="67"/>
      <c r="BV220" s="67"/>
      <c r="BW220" s="67"/>
      <c r="BX220" s="67"/>
      <c r="BY220" s="67"/>
      <c r="BZ220" s="67"/>
      <c r="CA220" s="67"/>
      <c r="CB220" s="67"/>
      <c r="CC220" s="67"/>
      <c r="CD220" s="67"/>
      <c r="CE220" s="67"/>
    </row>
    <row r="221" spans="1:85">
      <c r="A221" s="31" t="s">
        <v>195</v>
      </c>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3" t="s">
        <v>195</v>
      </c>
      <c r="AV221" s="33" t="s">
        <v>147</v>
      </c>
      <c r="AW221" s="32"/>
      <c r="AX221" s="32"/>
      <c r="AY221" s="32"/>
      <c r="AZ221" s="32"/>
      <c r="BA221" s="32"/>
      <c r="BB221" s="32"/>
      <c r="BC221" s="32"/>
      <c r="BD221" s="32"/>
      <c r="BE221" s="32"/>
      <c r="BF221" s="32"/>
      <c r="BG221" s="32"/>
      <c r="BH221" s="32"/>
      <c r="BI221" s="32"/>
      <c r="BJ221" s="32"/>
      <c r="BK221" s="32"/>
      <c r="BL221" s="32"/>
      <c r="BN221" s="33" t="s">
        <v>195</v>
      </c>
      <c r="BO221" s="33" t="s">
        <v>148</v>
      </c>
      <c r="BP221" s="32"/>
      <c r="BQ221" s="32"/>
      <c r="BR221" s="32"/>
      <c r="BS221" s="32"/>
      <c r="BT221" s="32"/>
      <c r="BU221" s="32"/>
      <c r="BV221" s="32"/>
      <c r="BW221" s="32"/>
      <c r="BX221" s="32"/>
      <c r="BY221" s="32"/>
      <c r="BZ221" s="32"/>
      <c r="CA221" s="32"/>
      <c r="CB221" s="32"/>
      <c r="CC221" s="32"/>
      <c r="CD221" s="32"/>
      <c r="CE221" s="32"/>
    </row>
    <row r="222" spans="1:85" ht="52.9" hidden="1" outlineLevel="1">
      <c r="A222" s="34" t="s">
        <v>150</v>
      </c>
      <c r="B222" s="35" t="s">
        <v>151</v>
      </c>
      <c r="C222" s="35" t="s">
        <v>152</v>
      </c>
      <c r="D222" s="35" t="s">
        <v>153</v>
      </c>
      <c r="E222" s="35" t="s">
        <v>154</v>
      </c>
      <c r="F222" s="35" t="s">
        <v>155</v>
      </c>
      <c r="G222" s="35" t="s">
        <v>156</v>
      </c>
      <c r="H222" s="36" t="s">
        <v>157</v>
      </c>
      <c r="I222" s="36" t="s">
        <v>158</v>
      </c>
      <c r="J222" s="36" t="s">
        <v>159</v>
      </c>
      <c r="K222" s="36" t="s">
        <v>160</v>
      </c>
      <c r="L222" s="36" t="s">
        <v>161</v>
      </c>
      <c r="M222" s="36" t="s">
        <v>162</v>
      </c>
      <c r="N222" s="36" t="s">
        <v>163</v>
      </c>
      <c r="O222" s="36" t="s">
        <v>164</v>
      </c>
      <c r="P222" s="37" t="s">
        <v>165</v>
      </c>
      <c r="Q222" s="37" t="s">
        <v>166</v>
      </c>
      <c r="R222" s="37" t="s">
        <v>167</v>
      </c>
      <c r="S222" s="37" t="s">
        <v>168</v>
      </c>
      <c r="T222" s="37" t="s">
        <v>169</v>
      </c>
      <c r="U222" s="38" t="s">
        <v>170</v>
      </c>
      <c r="V222" s="38" t="s">
        <v>171</v>
      </c>
      <c r="W222" s="39" t="s">
        <v>172</v>
      </c>
      <c r="X222" s="39" t="s">
        <v>173</v>
      </c>
      <c r="Y222" s="39" t="s">
        <v>174</v>
      </c>
      <c r="Z222" s="39" t="s">
        <v>175</v>
      </c>
      <c r="AA222" s="39" t="s">
        <v>176</v>
      </c>
      <c r="AB222" s="39" t="s">
        <v>135</v>
      </c>
      <c r="AC222" s="40" t="s">
        <v>177</v>
      </c>
      <c r="AD222" s="40" t="s">
        <v>178</v>
      </c>
      <c r="AE222" s="40" t="s">
        <v>179</v>
      </c>
      <c r="AF222" s="34" t="s">
        <v>142</v>
      </c>
      <c r="AG222" s="34" t="s">
        <v>58</v>
      </c>
      <c r="AH222" s="34" t="s">
        <v>180</v>
      </c>
      <c r="AI222" s="34" t="s">
        <v>181</v>
      </c>
      <c r="AJ222" s="34" t="s">
        <v>182</v>
      </c>
      <c r="AK222" s="34" t="s">
        <v>183</v>
      </c>
      <c r="AL222" s="34" t="s">
        <v>184</v>
      </c>
      <c r="AM222" s="41" t="s">
        <v>134</v>
      </c>
      <c r="AN222" s="41" t="s">
        <v>185</v>
      </c>
      <c r="AO222" s="41" t="s">
        <v>186</v>
      </c>
      <c r="AP222" s="41" t="s">
        <v>187</v>
      </c>
      <c r="AQ222" s="41" t="s">
        <v>188</v>
      </c>
      <c r="AR222" s="42" t="s">
        <v>189</v>
      </c>
      <c r="AS222" s="42" t="s">
        <v>190</v>
      </c>
      <c r="AT222" s="43"/>
      <c r="AU222" s="44" t="s">
        <v>191</v>
      </c>
      <c r="AV222" s="45" t="s">
        <v>192</v>
      </c>
      <c r="AW222" s="46" t="s">
        <v>133</v>
      </c>
      <c r="AX222" s="46" t="s">
        <v>134</v>
      </c>
      <c r="AY222" s="45" t="s">
        <v>193</v>
      </c>
      <c r="AZ222" s="44" t="s">
        <v>48</v>
      </c>
      <c r="BA222" s="44" t="s">
        <v>135</v>
      </c>
      <c r="BB222" s="47" t="s">
        <v>194</v>
      </c>
      <c r="BC222" s="44" t="s">
        <v>136</v>
      </c>
      <c r="BD222" s="44" t="s">
        <v>137</v>
      </c>
      <c r="BE222" s="44" t="s">
        <v>138</v>
      </c>
      <c r="BF222" s="44" t="s">
        <v>139</v>
      </c>
      <c r="BG222" s="44" t="s">
        <v>140</v>
      </c>
      <c r="BH222" s="44" t="s">
        <v>141</v>
      </c>
      <c r="BI222" s="44" t="s">
        <v>142</v>
      </c>
      <c r="BJ222" s="44" t="s">
        <v>58</v>
      </c>
      <c r="BK222" s="44" t="s">
        <v>143</v>
      </c>
      <c r="BL222" s="47" t="s">
        <v>144</v>
      </c>
      <c r="BN222" s="48" t="s">
        <v>191</v>
      </c>
      <c r="BO222" s="49" t="s">
        <v>192</v>
      </c>
      <c r="BP222" s="48" t="s">
        <v>133</v>
      </c>
      <c r="BQ222" s="48" t="s">
        <v>134</v>
      </c>
      <c r="BR222" s="49" t="s">
        <v>193</v>
      </c>
      <c r="BS222" s="50" t="s">
        <v>48</v>
      </c>
      <c r="BT222" s="50" t="s">
        <v>135</v>
      </c>
      <c r="BU222" s="51" t="s">
        <v>194</v>
      </c>
      <c r="BV222" s="50" t="s">
        <v>136</v>
      </c>
      <c r="BW222" s="50" t="s">
        <v>137</v>
      </c>
      <c r="BX222" s="50" t="s">
        <v>138</v>
      </c>
      <c r="BY222" s="50" t="s">
        <v>139</v>
      </c>
      <c r="BZ222" s="50" t="s">
        <v>140</v>
      </c>
      <c r="CA222" s="50" t="s">
        <v>141</v>
      </c>
      <c r="CB222" s="50" t="s">
        <v>142</v>
      </c>
      <c r="CC222" s="50" t="s">
        <v>58</v>
      </c>
      <c r="CD222" s="50" t="s">
        <v>143</v>
      </c>
      <c r="CE222" s="51" t="s">
        <v>144</v>
      </c>
    </row>
    <row r="223" spans="1:85" hidden="1" outlineLevel="1">
      <c r="A223" s="52">
        <v>2024</v>
      </c>
      <c r="B223" s="53">
        <v>0</v>
      </c>
      <c r="C223" s="53">
        <v>0</v>
      </c>
      <c r="D223" s="53">
        <v>0</v>
      </c>
      <c r="E223" s="53">
        <v>0</v>
      </c>
      <c r="F223" s="53">
        <v>0</v>
      </c>
      <c r="G223" s="53">
        <v>0</v>
      </c>
      <c r="H223" s="53">
        <v>100</v>
      </c>
      <c r="I223" s="53">
        <v>100</v>
      </c>
      <c r="J223" s="53">
        <v>0</v>
      </c>
      <c r="K223" s="53">
        <v>0</v>
      </c>
      <c r="L223" s="53">
        <v>0</v>
      </c>
      <c r="M223" s="53">
        <v>0</v>
      </c>
      <c r="N223" s="53">
        <v>0</v>
      </c>
      <c r="O223" s="53">
        <v>0</v>
      </c>
      <c r="P223" s="53">
        <v>0</v>
      </c>
      <c r="Q223" s="53">
        <v>0</v>
      </c>
      <c r="R223" s="53">
        <v>0</v>
      </c>
      <c r="S223" s="53">
        <v>0</v>
      </c>
      <c r="T223" s="53">
        <v>0</v>
      </c>
      <c r="U223" s="53">
        <v>0</v>
      </c>
      <c r="V223" s="53">
        <v>0</v>
      </c>
      <c r="W223" s="53">
        <v>0</v>
      </c>
      <c r="X223" s="53">
        <v>0</v>
      </c>
      <c r="Y223" s="53">
        <v>0</v>
      </c>
      <c r="Z223" s="53">
        <v>0</v>
      </c>
      <c r="AA223" s="53">
        <v>0</v>
      </c>
      <c r="AB223" s="53">
        <v>0</v>
      </c>
      <c r="AC223" s="53">
        <v>0</v>
      </c>
      <c r="AD223" s="53">
        <v>150</v>
      </c>
      <c r="AE223" s="53">
        <v>250</v>
      </c>
      <c r="AF223" s="53">
        <v>0</v>
      </c>
      <c r="AG223" s="53">
        <v>0</v>
      </c>
      <c r="AH223" s="53">
        <v>0</v>
      </c>
      <c r="AI223" s="53">
        <v>0</v>
      </c>
      <c r="AJ223" s="53">
        <v>0</v>
      </c>
      <c r="AK223" s="53">
        <v>3.9000000953674321</v>
      </c>
      <c r="AL223" s="53">
        <v>9.4099998474121094</v>
      </c>
      <c r="AM223" s="53">
        <v>69.419999569654465</v>
      </c>
      <c r="AN223" s="53">
        <v>0</v>
      </c>
      <c r="AO223" s="53">
        <v>14.2410956</v>
      </c>
      <c r="AP223" s="53">
        <v>38.045572555287997</v>
      </c>
      <c r="AQ223" s="53">
        <v>11.8364183</v>
      </c>
      <c r="AR223" s="53">
        <v>55</v>
      </c>
      <c r="AS223" s="53">
        <v>12</v>
      </c>
      <c r="AT223" s="54"/>
      <c r="AU223" s="55">
        <v>2024</v>
      </c>
      <c r="AV223" s="56">
        <v>95.497513469654464</v>
      </c>
      <c r="AW223" s="57">
        <v>26.0775139</v>
      </c>
      <c r="AX223" s="57">
        <v>69.419999569654465</v>
      </c>
      <c r="AY223" s="56">
        <v>118.35557249806754</v>
      </c>
      <c r="AZ223" s="57">
        <v>96.945572650655436</v>
      </c>
      <c r="BA223" s="57">
        <v>21.409999847412109</v>
      </c>
      <c r="BB223" s="56">
        <v>600</v>
      </c>
      <c r="BC223" s="57">
        <v>0</v>
      </c>
      <c r="BD223" s="57">
        <v>0</v>
      </c>
      <c r="BE223" s="57">
        <v>200</v>
      </c>
      <c r="BF223" s="57">
        <v>0</v>
      </c>
      <c r="BG223" s="57">
        <v>0</v>
      </c>
      <c r="BH223" s="57">
        <v>400</v>
      </c>
      <c r="BI223" s="57">
        <v>0</v>
      </c>
      <c r="BJ223" s="57">
        <v>0</v>
      </c>
      <c r="BK223" s="57">
        <v>0</v>
      </c>
      <c r="BL223" s="56">
        <v>813.853085967722</v>
      </c>
      <c r="BN223" s="55">
        <v>2024</v>
      </c>
      <c r="BO223" s="56"/>
      <c r="BP223" s="58"/>
      <c r="BQ223" s="58"/>
      <c r="BR223" s="56"/>
      <c r="BS223" s="58"/>
      <c r="BT223" s="58"/>
      <c r="BU223" s="56"/>
      <c r="BV223" s="58"/>
      <c r="BW223" s="58"/>
      <c r="BX223" s="58"/>
      <c r="BY223" s="58"/>
      <c r="BZ223" s="58"/>
      <c r="CA223" s="58"/>
      <c r="CB223" s="58"/>
      <c r="CC223" s="58"/>
      <c r="CD223" s="58"/>
      <c r="CE223" s="56"/>
      <c r="CG223" s="115" t="s">
        <v>195</v>
      </c>
    </row>
    <row r="224" spans="1:85" hidden="1" outlineLevel="1">
      <c r="A224" s="59">
        <v>2025</v>
      </c>
      <c r="B224" s="60">
        <v>0</v>
      </c>
      <c r="C224" s="60">
        <v>0</v>
      </c>
      <c r="D224" s="60">
        <v>0</v>
      </c>
      <c r="E224" s="60">
        <v>0</v>
      </c>
      <c r="F224" s="60">
        <v>0</v>
      </c>
      <c r="G224" s="60">
        <v>237</v>
      </c>
      <c r="H224" s="60">
        <v>100</v>
      </c>
      <c r="I224" s="60">
        <v>100</v>
      </c>
      <c r="J224" s="60">
        <v>0</v>
      </c>
      <c r="K224" s="60">
        <v>0</v>
      </c>
      <c r="L224" s="60">
        <v>0</v>
      </c>
      <c r="M224" s="60">
        <v>0</v>
      </c>
      <c r="N224" s="60">
        <v>0</v>
      </c>
      <c r="O224" s="60">
        <v>0</v>
      </c>
      <c r="P224" s="60">
        <v>100</v>
      </c>
      <c r="Q224" s="60">
        <v>0</v>
      </c>
      <c r="R224" s="60">
        <v>0</v>
      </c>
      <c r="S224" s="60">
        <v>0</v>
      </c>
      <c r="T224" s="60">
        <v>0</v>
      </c>
      <c r="U224" s="60">
        <v>0</v>
      </c>
      <c r="V224" s="60">
        <v>0</v>
      </c>
      <c r="W224" s="60">
        <v>0</v>
      </c>
      <c r="X224" s="60">
        <v>100</v>
      </c>
      <c r="Y224" s="60">
        <v>0</v>
      </c>
      <c r="Z224" s="60">
        <v>0</v>
      </c>
      <c r="AA224" s="60">
        <v>0</v>
      </c>
      <c r="AB224" s="60">
        <v>0</v>
      </c>
      <c r="AC224" s="60">
        <v>600</v>
      </c>
      <c r="AD224" s="60">
        <v>149.94999694824219</v>
      </c>
      <c r="AE224" s="60">
        <v>249.94999694824219</v>
      </c>
      <c r="AF224" s="60">
        <v>0</v>
      </c>
      <c r="AG224" s="60">
        <v>0</v>
      </c>
      <c r="AH224" s="60">
        <v>0</v>
      </c>
      <c r="AI224" s="60">
        <v>0</v>
      </c>
      <c r="AJ224" s="60">
        <v>0</v>
      </c>
      <c r="AK224" s="60">
        <v>3.9000000953674321</v>
      </c>
      <c r="AL224" s="60">
        <v>14.27999973297119</v>
      </c>
      <c r="AM224" s="60">
        <v>131.25999987125397</v>
      </c>
      <c r="AN224" s="60">
        <v>0</v>
      </c>
      <c r="AO224" s="60">
        <v>26.374985599999999</v>
      </c>
      <c r="AP224" s="60">
        <v>59.426396861328548</v>
      </c>
      <c r="AQ224" s="60">
        <v>24.168347199999999</v>
      </c>
      <c r="AR224" s="60">
        <v>79</v>
      </c>
      <c r="AS224" s="60">
        <v>25.60000038146973</v>
      </c>
      <c r="AT224" s="54"/>
      <c r="AU224" s="61">
        <v>2025</v>
      </c>
      <c r="AV224" s="62">
        <v>181.80333267125397</v>
      </c>
      <c r="AW224" s="63">
        <v>50.543332800000002</v>
      </c>
      <c r="AX224" s="63">
        <v>131.25999987125397</v>
      </c>
      <c r="AY224" s="62">
        <v>182.20639707113691</v>
      </c>
      <c r="AZ224" s="63">
        <v>142.32639695669599</v>
      </c>
      <c r="BA224" s="63">
        <v>39.880000114440918</v>
      </c>
      <c r="BB224" s="62">
        <v>1636.8999938964844</v>
      </c>
      <c r="BC224" s="63">
        <v>0</v>
      </c>
      <c r="BD224" s="63">
        <v>237</v>
      </c>
      <c r="BE224" s="63">
        <v>200</v>
      </c>
      <c r="BF224" s="63">
        <v>100</v>
      </c>
      <c r="BG224" s="63">
        <v>0</v>
      </c>
      <c r="BH224" s="63">
        <v>999.89999389648438</v>
      </c>
      <c r="BI224" s="63">
        <v>0</v>
      </c>
      <c r="BJ224" s="63">
        <v>0</v>
      </c>
      <c r="BK224" s="63">
        <v>100</v>
      </c>
      <c r="BL224" s="62">
        <v>2000.9097236388752</v>
      </c>
      <c r="BN224" s="61">
        <v>2025</v>
      </c>
      <c r="BO224" s="62">
        <v>181.80333267125397</v>
      </c>
      <c r="BP224" s="1">
        <v>50.543332800000002</v>
      </c>
      <c r="BQ224" s="1">
        <v>131.25999987125397</v>
      </c>
      <c r="BR224" s="62">
        <v>182.20639707113691</v>
      </c>
      <c r="BS224" s="1">
        <v>142.32639695669599</v>
      </c>
      <c r="BT224" s="1">
        <v>39.880000114440918</v>
      </c>
      <c r="BU224" s="62">
        <v>1636.8999938964844</v>
      </c>
      <c r="BV224" s="1">
        <v>0</v>
      </c>
      <c r="BW224" s="1">
        <v>237</v>
      </c>
      <c r="BX224" s="1">
        <v>200</v>
      </c>
      <c r="BY224" s="1">
        <v>100</v>
      </c>
      <c r="BZ224" s="1">
        <v>0</v>
      </c>
      <c r="CA224" s="1">
        <v>999.89999389648438</v>
      </c>
      <c r="CB224" s="1">
        <v>0</v>
      </c>
      <c r="CC224" s="1">
        <v>0</v>
      </c>
      <c r="CD224" s="1">
        <v>100</v>
      </c>
      <c r="CE224" s="62">
        <v>2000.9097236388752</v>
      </c>
      <c r="CG224" s="115" t="s">
        <v>195</v>
      </c>
    </row>
    <row r="225" spans="1:85" hidden="1" outlineLevel="1">
      <c r="A225" s="52">
        <v>2026</v>
      </c>
      <c r="B225" s="53">
        <v>0</v>
      </c>
      <c r="C225" s="53">
        <v>0</v>
      </c>
      <c r="D225" s="53">
        <v>0</v>
      </c>
      <c r="E225" s="53">
        <v>0</v>
      </c>
      <c r="F225" s="53">
        <v>0</v>
      </c>
      <c r="G225" s="53">
        <v>474</v>
      </c>
      <c r="H225" s="53">
        <v>200</v>
      </c>
      <c r="I225" s="53">
        <v>100</v>
      </c>
      <c r="J225" s="53">
        <v>0</v>
      </c>
      <c r="K225" s="53">
        <v>0</v>
      </c>
      <c r="L225" s="53">
        <v>0</v>
      </c>
      <c r="M225" s="53">
        <v>0</v>
      </c>
      <c r="N225" s="53">
        <v>0</v>
      </c>
      <c r="O225" s="53">
        <v>0</v>
      </c>
      <c r="P225" s="53">
        <v>99.949996948242188</v>
      </c>
      <c r="Q225" s="53">
        <v>0</v>
      </c>
      <c r="R225" s="53">
        <v>0</v>
      </c>
      <c r="S225" s="53">
        <v>0</v>
      </c>
      <c r="T225" s="53">
        <v>0</v>
      </c>
      <c r="U225" s="53">
        <v>100</v>
      </c>
      <c r="V225" s="53">
        <v>0</v>
      </c>
      <c r="W225" s="53">
        <v>0</v>
      </c>
      <c r="X225" s="53">
        <v>600</v>
      </c>
      <c r="Y225" s="53">
        <v>0</v>
      </c>
      <c r="Z225" s="53">
        <v>0</v>
      </c>
      <c r="AA225" s="53">
        <v>0</v>
      </c>
      <c r="AB225" s="53">
        <v>0</v>
      </c>
      <c r="AC225" s="53">
        <v>600</v>
      </c>
      <c r="AD225" s="53">
        <v>149.90000152587891</v>
      </c>
      <c r="AE225" s="53">
        <v>249.90000152587891</v>
      </c>
      <c r="AF225" s="53">
        <v>0</v>
      </c>
      <c r="AG225" s="53">
        <v>0</v>
      </c>
      <c r="AH225" s="53">
        <v>0</v>
      </c>
      <c r="AI225" s="53">
        <v>0</v>
      </c>
      <c r="AJ225" s="53">
        <v>0</v>
      </c>
      <c r="AK225" s="53">
        <v>3.9000000953674321</v>
      </c>
      <c r="AL225" s="53">
        <v>18.110000610351559</v>
      </c>
      <c r="AM225" s="53">
        <v>198.40000009536743</v>
      </c>
      <c r="AN225" s="53">
        <v>0</v>
      </c>
      <c r="AO225" s="53">
        <v>50.051728099999998</v>
      </c>
      <c r="AP225" s="53">
        <v>80.807221167369093</v>
      </c>
      <c r="AQ225" s="53">
        <v>36.868583900000004</v>
      </c>
      <c r="AR225" s="53">
        <v>79</v>
      </c>
      <c r="AS225" s="53">
        <v>25.60000038146973</v>
      </c>
      <c r="AT225" s="54"/>
      <c r="AU225" s="55">
        <v>2026</v>
      </c>
      <c r="AV225" s="56">
        <v>285.3203120953674</v>
      </c>
      <c r="AW225" s="57">
        <v>86.920311999999996</v>
      </c>
      <c r="AX225" s="57">
        <v>198.40000009536743</v>
      </c>
      <c r="AY225" s="56">
        <v>207.41722225455783</v>
      </c>
      <c r="AZ225" s="57">
        <v>163.70722126273654</v>
      </c>
      <c r="BA225" s="57">
        <v>43.710000991821289</v>
      </c>
      <c r="BB225" s="56">
        <v>2573.75</v>
      </c>
      <c r="BC225" s="57">
        <v>0</v>
      </c>
      <c r="BD225" s="57">
        <v>474</v>
      </c>
      <c r="BE225" s="57">
        <v>300</v>
      </c>
      <c r="BF225" s="57">
        <v>99.949996948242188</v>
      </c>
      <c r="BG225" s="57">
        <v>100</v>
      </c>
      <c r="BH225" s="57">
        <v>999.80000305175781</v>
      </c>
      <c r="BI225" s="57">
        <v>0</v>
      </c>
      <c r="BJ225" s="57">
        <v>0</v>
      </c>
      <c r="BK225" s="57">
        <v>600</v>
      </c>
      <c r="BL225" s="56">
        <v>3066.4875343499252</v>
      </c>
      <c r="BN225" s="55">
        <v>2026</v>
      </c>
      <c r="BO225" s="56"/>
      <c r="BP225" s="58"/>
      <c r="BQ225" s="58"/>
      <c r="BR225" s="56"/>
      <c r="BS225" s="58"/>
      <c r="BT225" s="58"/>
      <c r="BU225" s="56"/>
      <c r="BV225" s="58"/>
      <c r="BW225" s="58"/>
      <c r="BX225" s="58"/>
      <c r="BY225" s="58"/>
      <c r="BZ225" s="58"/>
      <c r="CA225" s="58"/>
      <c r="CB225" s="58"/>
      <c r="CC225" s="58"/>
      <c r="CD225" s="58"/>
      <c r="CE225" s="56"/>
      <c r="CG225" s="115" t="s">
        <v>195</v>
      </c>
    </row>
    <row r="226" spans="1:85" hidden="1" outlineLevel="1">
      <c r="A226" s="59">
        <v>2027</v>
      </c>
      <c r="B226" s="60">
        <v>0</v>
      </c>
      <c r="C226" s="60">
        <v>0</v>
      </c>
      <c r="D226" s="60">
        <v>0</v>
      </c>
      <c r="E226" s="60">
        <v>0</v>
      </c>
      <c r="F226" s="60">
        <v>0</v>
      </c>
      <c r="G226" s="60">
        <v>711</v>
      </c>
      <c r="H226" s="60">
        <v>400</v>
      </c>
      <c r="I226" s="60">
        <v>100</v>
      </c>
      <c r="J226" s="60">
        <v>0</v>
      </c>
      <c r="K226" s="60">
        <v>0</v>
      </c>
      <c r="L226" s="60">
        <v>0</v>
      </c>
      <c r="M226" s="60">
        <v>0</v>
      </c>
      <c r="N226" s="60">
        <v>0</v>
      </c>
      <c r="O226" s="60">
        <v>0</v>
      </c>
      <c r="P226" s="60">
        <v>199.90000152587891</v>
      </c>
      <c r="Q226" s="60">
        <v>0</v>
      </c>
      <c r="R226" s="60">
        <v>0</v>
      </c>
      <c r="S226" s="60">
        <v>0</v>
      </c>
      <c r="T226" s="60">
        <v>0</v>
      </c>
      <c r="U226" s="60">
        <v>100</v>
      </c>
      <c r="V226" s="60">
        <v>0</v>
      </c>
      <c r="W226" s="60">
        <v>0</v>
      </c>
      <c r="X226" s="60">
        <v>700</v>
      </c>
      <c r="Y226" s="60">
        <v>0</v>
      </c>
      <c r="Z226" s="60">
        <v>0</v>
      </c>
      <c r="AA226" s="60">
        <v>0</v>
      </c>
      <c r="AB226" s="60">
        <v>0</v>
      </c>
      <c r="AC226" s="60">
        <v>900</v>
      </c>
      <c r="AD226" s="60">
        <v>149.84999847412109</v>
      </c>
      <c r="AE226" s="60">
        <v>249.84999847412109</v>
      </c>
      <c r="AF226" s="60">
        <v>0</v>
      </c>
      <c r="AG226" s="60">
        <v>0</v>
      </c>
      <c r="AH226" s="60">
        <v>0</v>
      </c>
      <c r="AI226" s="60">
        <v>0</v>
      </c>
      <c r="AJ226" s="60">
        <v>0</v>
      </c>
      <c r="AK226" s="60">
        <v>3.9000000953674321</v>
      </c>
      <c r="AL226" s="60">
        <v>24.719999313354489</v>
      </c>
      <c r="AM226" s="60">
        <v>241.09999978542328</v>
      </c>
      <c r="AN226" s="60">
        <v>0</v>
      </c>
      <c r="AO226" s="60">
        <v>64.249858200000006</v>
      </c>
      <c r="AP226" s="60">
        <v>121.26733986062111</v>
      </c>
      <c r="AQ226" s="60">
        <v>50.258215499999999</v>
      </c>
      <c r="AR226" s="60">
        <v>79</v>
      </c>
      <c r="AS226" s="60">
        <v>25.60000038146973</v>
      </c>
      <c r="AT226" s="54"/>
      <c r="AU226" s="61">
        <v>2027</v>
      </c>
      <c r="AV226" s="62">
        <v>355.60807348542329</v>
      </c>
      <c r="AW226" s="63">
        <v>114.50807370000001</v>
      </c>
      <c r="AX226" s="63">
        <v>241.09999978542328</v>
      </c>
      <c r="AY226" s="62">
        <v>254.48733965081277</v>
      </c>
      <c r="AZ226" s="63">
        <v>204.16733995598855</v>
      </c>
      <c r="BA226" s="63">
        <v>50.319999694824219</v>
      </c>
      <c r="BB226" s="62">
        <v>3510.5999984741211</v>
      </c>
      <c r="BC226" s="63">
        <v>0</v>
      </c>
      <c r="BD226" s="63">
        <v>711</v>
      </c>
      <c r="BE226" s="63">
        <v>500</v>
      </c>
      <c r="BF226" s="63">
        <v>199.90000152587891</v>
      </c>
      <c r="BG226" s="63">
        <v>100</v>
      </c>
      <c r="BH226" s="63">
        <v>1299.6999969482422</v>
      </c>
      <c r="BI226" s="63">
        <v>0</v>
      </c>
      <c r="BJ226" s="63">
        <v>0</v>
      </c>
      <c r="BK226" s="63">
        <v>700</v>
      </c>
      <c r="BL226" s="62">
        <v>4120.695411610357</v>
      </c>
      <c r="BN226" s="61">
        <v>2027</v>
      </c>
      <c r="BO226" s="62"/>
      <c r="BP226" s="1"/>
      <c r="BQ226" s="1"/>
      <c r="BR226" s="62"/>
      <c r="BS226" s="1"/>
      <c r="BT226" s="1"/>
      <c r="BU226" s="62"/>
      <c r="BV226" s="1"/>
      <c r="BW226" s="1"/>
      <c r="BX226" s="1"/>
      <c r="BY226" s="1"/>
      <c r="BZ226" s="1"/>
      <c r="CA226" s="1"/>
      <c r="CB226" s="1"/>
      <c r="CC226" s="1"/>
      <c r="CD226" s="1"/>
      <c r="CE226" s="62"/>
      <c r="CG226" s="115" t="s">
        <v>195</v>
      </c>
    </row>
    <row r="227" spans="1:85" hidden="1" outlineLevel="1">
      <c r="A227" s="52">
        <v>2028</v>
      </c>
      <c r="B227" s="53">
        <v>0</v>
      </c>
      <c r="C227" s="53">
        <v>0</v>
      </c>
      <c r="D227" s="53">
        <v>0</v>
      </c>
      <c r="E227" s="53">
        <v>0</v>
      </c>
      <c r="F227" s="53">
        <v>0</v>
      </c>
      <c r="G227" s="53">
        <v>711</v>
      </c>
      <c r="H227" s="53">
        <v>700</v>
      </c>
      <c r="I227" s="53">
        <v>100</v>
      </c>
      <c r="J227" s="53">
        <v>0</v>
      </c>
      <c r="K227" s="53">
        <v>0</v>
      </c>
      <c r="L227" s="53">
        <v>0</v>
      </c>
      <c r="M227" s="53">
        <v>0</v>
      </c>
      <c r="N227" s="53">
        <v>0</v>
      </c>
      <c r="O227" s="53">
        <v>0</v>
      </c>
      <c r="P227" s="53">
        <v>299.79999542236328</v>
      </c>
      <c r="Q227" s="53">
        <v>0</v>
      </c>
      <c r="R227" s="53">
        <v>0</v>
      </c>
      <c r="S227" s="53">
        <v>0</v>
      </c>
      <c r="T227" s="53">
        <v>0</v>
      </c>
      <c r="U227" s="53">
        <v>100</v>
      </c>
      <c r="V227" s="53">
        <v>0</v>
      </c>
      <c r="W227" s="53">
        <v>0</v>
      </c>
      <c r="X227" s="53">
        <v>900</v>
      </c>
      <c r="Y227" s="53">
        <v>0</v>
      </c>
      <c r="Z227" s="53">
        <v>0</v>
      </c>
      <c r="AA227" s="53">
        <v>0</v>
      </c>
      <c r="AB227" s="53">
        <v>0</v>
      </c>
      <c r="AC227" s="53">
        <v>900</v>
      </c>
      <c r="AD227" s="53">
        <v>299.80000305175781</v>
      </c>
      <c r="AE227" s="53">
        <v>249.80000305175781</v>
      </c>
      <c r="AF227" s="53">
        <v>0</v>
      </c>
      <c r="AG227" s="53">
        <v>0</v>
      </c>
      <c r="AH227" s="53">
        <v>0</v>
      </c>
      <c r="AI227" s="53">
        <v>0</v>
      </c>
      <c r="AJ227" s="53">
        <v>0</v>
      </c>
      <c r="AK227" s="53">
        <v>6.9000000953674316</v>
      </c>
      <c r="AL227" s="53">
        <v>28.389999389648441</v>
      </c>
      <c r="AM227" s="53">
        <v>284.59000539779663</v>
      </c>
      <c r="AN227" s="53">
        <v>0</v>
      </c>
      <c r="AO227" s="53">
        <v>77.881466000000003</v>
      </c>
      <c r="AP227" s="53">
        <v>161.72745855387299</v>
      </c>
      <c r="AQ227" s="53">
        <v>64.220708000000002</v>
      </c>
      <c r="AR227" s="53">
        <v>79</v>
      </c>
      <c r="AS227" s="53">
        <v>25.60000038146973</v>
      </c>
      <c r="AT227" s="54"/>
      <c r="AU227" s="55">
        <v>2028</v>
      </c>
      <c r="AV227" s="56">
        <v>426.69217939779662</v>
      </c>
      <c r="AW227" s="57">
        <v>142.10217399999999</v>
      </c>
      <c r="AX227" s="57">
        <v>284.59000539779663</v>
      </c>
      <c r="AY227" s="56">
        <v>301.61745842035862</v>
      </c>
      <c r="AZ227" s="57">
        <v>247.62745864924042</v>
      </c>
      <c r="BA227" s="57">
        <v>53.989999771118171</v>
      </c>
      <c r="BB227" s="56">
        <v>4260.4000015258789</v>
      </c>
      <c r="BC227" s="57">
        <v>0</v>
      </c>
      <c r="BD227" s="57">
        <v>711</v>
      </c>
      <c r="BE227" s="57">
        <v>800</v>
      </c>
      <c r="BF227" s="57">
        <v>299.79999542236328</v>
      </c>
      <c r="BG227" s="57">
        <v>100</v>
      </c>
      <c r="BH227" s="57">
        <v>1449.6000061035156</v>
      </c>
      <c r="BI227" s="57">
        <v>0</v>
      </c>
      <c r="BJ227" s="57">
        <v>0</v>
      </c>
      <c r="BK227" s="57">
        <v>900</v>
      </c>
      <c r="BL227" s="56">
        <v>4988.7096393440343</v>
      </c>
      <c r="BN227" s="55">
        <v>2028</v>
      </c>
      <c r="BO227" s="56"/>
      <c r="BP227" s="58"/>
      <c r="BQ227" s="58"/>
      <c r="BR227" s="56"/>
      <c r="BS227" s="58"/>
      <c r="BT227" s="58"/>
      <c r="BU227" s="56"/>
      <c r="BV227" s="58"/>
      <c r="BW227" s="58"/>
      <c r="BX227" s="58"/>
      <c r="BY227" s="58"/>
      <c r="BZ227" s="58"/>
      <c r="CA227" s="58"/>
      <c r="CB227" s="58"/>
      <c r="CC227" s="58"/>
      <c r="CD227" s="58"/>
      <c r="CE227" s="56"/>
      <c r="CG227" s="115" t="s">
        <v>195</v>
      </c>
    </row>
    <row r="228" spans="1:85" hidden="1" outlineLevel="1">
      <c r="A228" s="59">
        <v>2029</v>
      </c>
      <c r="B228" s="60">
        <v>0</v>
      </c>
      <c r="C228" s="60">
        <v>0</v>
      </c>
      <c r="D228" s="60">
        <v>0</v>
      </c>
      <c r="E228" s="60">
        <v>0</v>
      </c>
      <c r="F228" s="60">
        <v>18.29999923706055</v>
      </c>
      <c r="G228" s="60">
        <v>711</v>
      </c>
      <c r="H228" s="60">
        <v>900</v>
      </c>
      <c r="I228" s="60">
        <v>200</v>
      </c>
      <c r="J228" s="60">
        <v>0</v>
      </c>
      <c r="K228" s="60">
        <v>0</v>
      </c>
      <c r="L228" s="60">
        <v>0</v>
      </c>
      <c r="M228" s="60">
        <v>100</v>
      </c>
      <c r="N228" s="60">
        <v>0</v>
      </c>
      <c r="O228" s="60">
        <v>0</v>
      </c>
      <c r="P228" s="60">
        <v>399.65000152587891</v>
      </c>
      <c r="Q228" s="60">
        <v>0</v>
      </c>
      <c r="R228" s="60">
        <v>0</v>
      </c>
      <c r="S228" s="60">
        <v>0</v>
      </c>
      <c r="T228" s="60">
        <v>0</v>
      </c>
      <c r="U228" s="60">
        <v>100</v>
      </c>
      <c r="V228" s="60">
        <v>0</v>
      </c>
      <c r="W228" s="60">
        <v>0</v>
      </c>
      <c r="X228" s="60">
        <v>1100</v>
      </c>
      <c r="Y228" s="60">
        <v>0</v>
      </c>
      <c r="Z228" s="60">
        <v>0</v>
      </c>
      <c r="AA228" s="60">
        <v>0</v>
      </c>
      <c r="AB228" s="60">
        <v>0</v>
      </c>
      <c r="AC228" s="60">
        <v>1050</v>
      </c>
      <c r="AD228" s="60">
        <v>299.69999694824219</v>
      </c>
      <c r="AE228" s="60">
        <v>249.75</v>
      </c>
      <c r="AF228" s="60">
        <v>0</v>
      </c>
      <c r="AG228" s="60">
        <v>0</v>
      </c>
      <c r="AH228" s="60">
        <v>0</v>
      </c>
      <c r="AI228" s="60">
        <v>0</v>
      </c>
      <c r="AJ228" s="60">
        <v>0</v>
      </c>
      <c r="AK228" s="60">
        <v>8.8999996185302734</v>
      </c>
      <c r="AL228" s="60">
        <v>31.739999771118161</v>
      </c>
      <c r="AM228" s="60">
        <v>297.31000208854675</v>
      </c>
      <c r="AN228" s="60">
        <v>0</v>
      </c>
      <c r="AO228" s="60">
        <v>115.38244400000001</v>
      </c>
      <c r="AP228" s="60">
        <v>223.04598359990609</v>
      </c>
      <c r="AQ228" s="60">
        <v>78.633908000000005</v>
      </c>
      <c r="AR228" s="60">
        <v>79</v>
      </c>
      <c r="AS228" s="60">
        <v>25.60000038146973</v>
      </c>
      <c r="AT228" s="54"/>
      <c r="AU228" s="61">
        <v>2029</v>
      </c>
      <c r="AV228" s="62">
        <v>491.32635408854674</v>
      </c>
      <c r="AW228" s="63">
        <v>194.01635200000001</v>
      </c>
      <c r="AX228" s="63">
        <v>297.31000208854675</v>
      </c>
      <c r="AY228" s="62">
        <v>368.28598337102426</v>
      </c>
      <c r="AZ228" s="63">
        <v>310.94598321843637</v>
      </c>
      <c r="BA228" s="63">
        <v>57.340000152587891</v>
      </c>
      <c r="BB228" s="62">
        <v>5128.3999977111816</v>
      </c>
      <c r="BC228" s="63">
        <v>0</v>
      </c>
      <c r="BD228" s="63">
        <v>729.29999923706055</v>
      </c>
      <c r="BE228" s="63">
        <v>1200</v>
      </c>
      <c r="BF228" s="63">
        <v>399.65000152587891</v>
      </c>
      <c r="BG228" s="63">
        <v>100</v>
      </c>
      <c r="BH228" s="63">
        <v>1599.4499969482422</v>
      </c>
      <c r="BI228" s="63">
        <v>0</v>
      </c>
      <c r="BJ228" s="63">
        <v>0</v>
      </c>
      <c r="BK228" s="63">
        <v>1100</v>
      </c>
      <c r="BL228" s="62">
        <v>5988.0123351707525</v>
      </c>
      <c r="BN228" s="61">
        <v>2029</v>
      </c>
      <c r="BO228" s="62"/>
      <c r="BP228" s="1"/>
      <c r="BQ228" s="1"/>
      <c r="BR228" s="62"/>
      <c r="BS228" s="1"/>
      <c r="BT228" s="1"/>
      <c r="BU228" s="62"/>
      <c r="BV228" s="1"/>
      <c r="BW228" s="1"/>
      <c r="BX228" s="1"/>
      <c r="BY228" s="1"/>
      <c r="BZ228" s="1"/>
      <c r="CA228" s="1"/>
      <c r="CB228" s="1"/>
      <c r="CC228" s="1"/>
      <c r="CD228" s="1"/>
      <c r="CE228" s="62"/>
      <c r="CG228" s="115" t="s">
        <v>195</v>
      </c>
    </row>
    <row r="229" spans="1:85" hidden="1" outlineLevel="1">
      <c r="A229" s="52">
        <v>2030</v>
      </c>
      <c r="B229" s="53">
        <v>0</v>
      </c>
      <c r="C229" s="53">
        <v>0</v>
      </c>
      <c r="D229" s="53">
        <v>0</v>
      </c>
      <c r="E229" s="53">
        <v>0</v>
      </c>
      <c r="F229" s="53">
        <v>18.29999923706055</v>
      </c>
      <c r="G229" s="53">
        <v>711</v>
      </c>
      <c r="H229" s="53">
        <v>900</v>
      </c>
      <c r="I229" s="53">
        <v>200</v>
      </c>
      <c r="J229" s="53">
        <v>300</v>
      </c>
      <c r="K229" s="53">
        <v>0</v>
      </c>
      <c r="L229" s="53">
        <v>0</v>
      </c>
      <c r="M229" s="53">
        <v>100</v>
      </c>
      <c r="N229" s="53">
        <v>0</v>
      </c>
      <c r="O229" s="53">
        <v>0</v>
      </c>
      <c r="P229" s="53">
        <v>799.44999694824219</v>
      </c>
      <c r="Q229" s="53">
        <v>0</v>
      </c>
      <c r="R229" s="53">
        <v>0</v>
      </c>
      <c r="S229" s="53">
        <v>0</v>
      </c>
      <c r="T229" s="53">
        <v>0</v>
      </c>
      <c r="U229" s="53">
        <v>100</v>
      </c>
      <c r="V229" s="53">
        <v>0</v>
      </c>
      <c r="W229" s="53">
        <v>0</v>
      </c>
      <c r="X229" s="53">
        <v>1100</v>
      </c>
      <c r="Y229" s="53">
        <v>0</v>
      </c>
      <c r="Z229" s="53">
        <v>0</v>
      </c>
      <c r="AA229" s="53">
        <v>0</v>
      </c>
      <c r="AB229" s="53">
        <v>0</v>
      </c>
      <c r="AC229" s="53">
        <v>1050</v>
      </c>
      <c r="AD229" s="53">
        <v>299.59999847412109</v>
      </c>
      <c r="AE229" s="53">
        <v>249.69999694824219</v>
      </c>
      <c r="AF229" s="53">
        <v>0</v>
      </c>
      <c r="AG229" s="53">
        <v>0</v>
      </c>
      <c r="AH229" s="53">
        <v>0</v>
      </c>
      <c r="AI229" s="53">
        <v>0</v>
      </c>
      <c r="AJ229" s="53">
        <v>0</v>
      </c>
      <c r="AK229" s="53">
        <v>8.8999996185302734</v>
      </c>
      <c r="AL229" s="53">
        <v>36.619998931884773</v>
      </c>
      <c r="AM229" s="53">
        <v>310.84000015258789</v>
      </c>
      <c r="AN229" s="53">
        <v>0</v>
      </c>
      <c r="AO229" s="53">
        <v>131.83969400000001</v>
      </c>
      <c r="AP229" s="53">
        <v>284.36450864593922</v>
      </c>
      <c r="AQ229" s="53">
        <v>94.091622999999998</v>
      </c>
      <c r="AR229" s="53">
        <v>79</v>
      </c>
      <c r="AS229" s="53">
        <v>25.60000038146973</v>
      </c>
      <c r="AT229" s="54"/>
      <c r="AU229" s="55">
        <v>2030</v>
      </c>
      <c r="AV229" s="56">
        <v>536.77131715258793</v>
      </c>
      <c r="AW229" s="57">
        <v>225.93131700000001</v>
      </c>
      <c r="AX229" s="57">
        <v>310.84000015258789</v>
      </c>
      <c r="AY229" s="56">
        <v>434.48450757782399</v>
      </c>
      <c r="AZ229" s="57">
        <v>372.2645082644695</v>
      </c>
      <c r="BA229" s="57">
        <v>62.219999313354506</v>
      </c>
      <c r="BB229" s="56">
        <v>5828.049991607666</v>
      </c>
      <c r="BC229" s="57">
        <v>0</v>
      </c>
      <c r="BD229" s="57">
        <v>729.29999923706055</v>
      </c>
      <c r="BE229" s="57">
        <v>1500</v>
      </c>
      <c r="BF229" s="57">
        <v>799.44999694824219</v>
      </c>
      <c r="BG229" s="57">
        <v>100</v>
      </c>
      <c r="BH229" s="57">
        <v>1599.2999954223633</v>
      </c>
      <c r="BI229" s="57">
        <v>0</v>
      </c>
      <c r="BJ229" s="57">
        <v>0</v>
      </c>
      <c r="BK229" s="57">
        <v>1100</v>
      </c>
      <c r="BL229" s="56">
        <v>6799.3058163380774</v>
      </c>
      <c r="BN229" s="55">
        <v>2030</v>
      </c>
      <c r="BO229" s="56">
        <v>354.96798448133393</v>
      </c>
      <c r="BP229" s="58">
        <v>175.38798420000001</v>
      </c>
      <c r="BQ229" s="58">
        <v>179.58000028133392</v>
      </c>
      <c r="BR229" s="56">
        <v>252.27811050668709</v>
      </c>
      <c r="BS229" s="58">
        <v>229.93811130777351</v>
      </c>
      <c r="BT229" s="58">
        <v>22.339999198913588</v>
      </c>
      <c r="BU229" s="56">
        <v>4191.1499977111816</v>
      </c>
      <c r="BV229" s="58">
        <v>0</v>
      </c>
      <c r="BW229" s="58">
        <v>492.29999923706055</v>
      </c>
      <c r="BX229" s="58">
        <v>1300</v>
      </c>
      <c r="BY229" s="58">
        <v>699.44999694824219</v>
      </c>
      <c r="BZ229" s="58">
        <v>100</v>
      </c>
      <c r="CA229" s="58">
        <v>599.40000152587891</v>
      </c>
      <c r="CB229" s="58">
        <v>0</v>
      </c>
      <c r="CC229" s="58">
        <v>0</v>
      </c>
      <c r="CD229" s="58">
        <v>1000</v>
      </c>
      <c r="CE229" s="56">
        <v>4798.3960926992022</v>
      </c>
      <c r="CG229" s="115" t="s">
        <v>195</v>
      </c>
    </row>
    <row r="230" spans="1:85" hidden="1" outlineLevel="1">
      <c r="A230" s="59">
        <v>2031</v>
      </c>
      <c r="B230" s="60">
        <v>0</v>
      </c>
      <c r="C230" s="60">
        <v>0</v>
      </c>
      <c r="D230" s="60">
        <v>0</v>
      </c>
      <c r="E230" s="60">
        <v>0</v>
      </c>
      <c r="F230" s="60">
        <v>36.599998474121101</v>
      </c>
      <c r="G230" s="60">
        <v>711</v>
      </c>
      <c r="H230" s="60">
        <v>1000</v>
      </c>
      <c r="I230" s="60">
        <v>200</v>
      </c>
      <c r="J230" s="60">
        <v>400</v>
      </c>
      <c r="K230" s="60">
        <v>0</v>
      </c>
      <c r="L230" s="60">
        <v>0</v>
      </c>
      <c r="M230" s="60">
        <v>100</v>
      </c>
      <c r="N230" s="60">
        <v>0</v>
      </c>
      <c r="O230" s="60">
        <v>0</v>
      </c>
      <c r="P230" s="60">
        <v>1099.0499877929688</v>
      </c>
      <c r="Q230" s="60">
        <v>0</v>
      </c>
      <c r="R230" s="60">
        <v>0</v>
      </c>
      <c r="S230" s="60">
        <v>0</v>
      </c>
      <c r="T230" s="60">
        <v>0</v>
      </c>
      <c r="U230" s="60">
        <v>100</v>
      </c>
      <c r="V230" s="60">
        <v>0</v>
      </c>
      <c r="W230" s="60">
        <v>0</v>
      </c>
      <c r="X230" s="60">
        <v>1200</v>
      </c>
      <c r="Y230" s="60">
        <v>0</v>
      </c>
      <c r="Z230" s="60">
        <v>0</v>
      </c>
      <c r="AA230" s="60">
        <v>0</v>
      </c>
      <c r="AB230" s="60">
        <v>0</v>
      </c>
      <c r="AC230" s="60">
        <v>1050</v>
      </c>
      <c r="AD230" s="60">
        <v>299.5</v>
      </c>
      <c r="AE230" s="60">
        <v>249.65000152587891</v>
      </c>
      <c r="AF230" s="60">
        <v>0</v>
      </c>
      <c r="AG230" s="60">
        <v>0</v>
      </c>
      <c r="AH230" s="60">
        <v>0</v>
      </c>
      <c r="AI230" s="60">
        <v>0</v>
      </c>
      <c r="AJ230" s="60">
        <v>0</v>
      </c>
      <c r="AK230" s="60">
        <v>9.7200002670288086</v>
      </c>
      <c r="AL230" s="60">
        <v>39.990001678466797</v>
      </c>
      <c r="AM230" s="60">
        <v>324.03000116348267</v>
      </c>
      <c r="AN230" s="60">
        <v>0</v>
      </c>
      <c r="AO230" s="60">
        <v>148.12393700000001</v>
      </c>
      <c r="AP230" s="60">
        <v>351.50843736546011</v>
      </c>
      <c r="AQ230" s="60">
        <v>110.32028299999999</v>
      </c>
      <c r="AR230" s="60">
        <v>79</v>
      </c>
      <c r="AS230" s="60">
        <v>25.60000038146973</v>
      </c>
      <c r="AT230" s="54"/>
      <c r="AU230" s="61">
        <v>2031</v>
      </c>
      <c r="AV230" s="62">
        <v>582.47422116348264</v>
      </c>
      <c r="AW230" s="63">
        <v>258.44421999999997</v>
      </c>
      <c r="AX230" s="63">
        <v>324.03000116348267</v>
      </c>
      <c r="AY230" s="62">
        <v>505.81843969242544</v>
      </c>
      <c r="AZ230" s="63">
        <v>440.22843763248892</v>
      </c>
      <c r="BA230" s="63">
        <v>65.590002059936523</v>
      </c>
      <c r="BB230" s="62">
        <v>6445.7999877929688</v>
      </c>
      <c r="BC230" s="63">
        <v>0</v>
      </c>
      <c r="BD230" s="63">
        <v>747.59999847412109</v>
      </c>
      <c r="BE230" s="63">
        <v>1700</v>
      </c>
      <c r="BF230" s="63">
        <v>1099.0499877929688</v>
      </c>
      <c r="BG230" s="63">
        <v>100</v>
      </c>
      <c r="BH230" s="63">
        <v>1599.1500015258789</v>
      </c>
      <c r="BI230" s="63">
        <v>0</v>
      </c>
      <c r="BJ230" s="63">
        <v>0</v>
      </c>
      <c r="BK230" s="63">
        <v>1200</v>
      </c>
      <c r="BL230" s="62">
        <v>7534.092648648877</v>
      </c>
      <c r="BN230" s="61">
        <v>2031</v>
      </c>
      <c r="BO230" s="62"/>
      <c r="BP230" s="1"/>
      <c r="BQ230" s="1"/>
      <c r="BR230" s="62"/>
      <c r="BS230" s="1"/>
      <c r="BT230" s="1"/>
      <c r="BU230" s="62"/>
      <c r="BV230" s="1"/>
      <c r="BW230" s="1"/>
      <c r="BX230" s="1"/>
      <c r="BY230" s="1"/>
      <c r="BZ230" s="1"/>
      <c r="CA230" s="1"/>
      <c r="CB230" s="1"/>
      <c r="CC230" s="1"/>
      <c r="CD230" s="1"/>
      <c r="CE230" s="62"/>
      <c r="CG230" s="115" t="s">
        <v>195</v>
      </c>
    </row>
    <row r="231" spans="1:85" hidden="1" outlineLevel="1">
      <c r="A231" s="52">
        <v>2032</v>
      </c>
      <c r="B231" s="53">
        <v>0</v>
      </c>
      <c r="C231" s="53">
        <v>0</v>
      </c>
      <c r="D231" s="53">
        <v>0</v>
      </c>
      <c r="E231" s="53">
        <v>0</v>
      </c>
      <c r="F231" s="53">
        <v>36.599998474121101</v>
      </c>
      <c r="G231" s="53">
        <v>711</v>
      </c>
      <c r="H231" s="53">
        <v>1000</v>
      </c>
      <c r="I231" s="53">
        <v>200</v>
      </c>
      <c r="J231" s="53">
        <v>400</v>
      </c>
      <c r="K231" s="53">
        <v>0</v>
      </c>
      <c r="L231" s="53">
        <v>0</v>
      </c>
      <c r="M231" s="53">
        <v>100</v>
      </c>
      <c r="N231" s="53">
        <v>0</v>
      </c>
      <c r="O231" s="53">
        <v>0</v>
      </c>
      <c r="P231" s="53">
        <v>1098.5</v>
      </c>
      <c r="Q231" s="53">
        <v>0</v>
      </c>
      <c r="R231" s="53">
        <v>0</v>
      </c>
      <c r="S231" s="53">
        <v>0</v>
      </c>
      <c r="T231" s="53">
        <v>0</v>
      </c>
      <c r="U231" s="53">
        <v>100</v>
      </c>
      <c r="V231" s="53">
        <v>0</v>
      </c>
      <c r="W231" s="53">
        <v>0</v>
      </c>
      <c r="X231" s="53">
        <v>1200</v>
      </c>
      <c r="Y231" s="53">
        <v>0</v>
      </c>
      <c r="Z231" s="53">
        <v>0</v>
      </c>
      <c r="AA231" s="53">
        <v>0</v>
      </c>
      <c r="AB231" s="53">
        <v>0</v>
      </c>
      <c r="AC231" s="53">
        <v>1050</v>
      </c>
      <c r="AD231" s="53">
        <v>299.40000152587891</v>
      </c>
      <c r="AE231" s="53">
        <v>249.59999847412109</v>
      </c>
      <c r="AF231" s="53">
        <v>0</v>
      </c>
      <c r="AG231" s="53">
        <v>250</v>
      </c>
      <c r="AH231" s="53">
        <v>0</v>
      </c>
      <c r="AI231" s="53">
        <v>0</v>
      </c>
      <c r="AJ231" s="53">
        <v>0</v>
      </c>
      <c r="AK231" s="53">
        <v>10.590000152587891</v>
      </c>
      <c r="AL231" s="53">
        <v>43.580001831054688</v>
      </c>
      <c r="AM231" s="53">
        <v>336.29999923706055</v>
      </c>
      <c r="AN231" s="53">
        <v>0</v>
      </c>
      <c r="AO231" s="53">
        <v>200.929247</v>
      </c>
      <c r="AP231" s="53">
        <v>418.652366084981</v>
      </c>
      <c r="AQ231" s="53">
        <v>126.43372100000001</v>
      </c>
      <c r="AR231" s="53">
        <v>79</v>
      </c>
      <c r="AS231" s="53">
        <v>25.60000038146973</v>
      </c>
      <c r="AT231" s="54"/>
      <c r="AU231" s="55">
        <v>2032</v>
      </c>
      <c r="AV231" s="56">
        <v>663.66296723706057</v>
      </c>
      <c r="AW231" s="57">
        <v>327.36296800000002</v>
      </c>
      <c r="AX231" s="57">
        <v>336.29999923706055</v>
      </c>
      <c r="AY231" s="56">
        <v>577.42236845009324</v>
      </c>
      <c r="AZ231" s="57">
        <v>508.24236623756889</v>
      </c>
      <c r="BA231" s="57">
        <v>69.180002212524414</v>
      </c>
      <c r="BB231" s="56">
        <v>6695.0999984741211</v>
      </c>
      <c r="BC231" s="57">
        <v>0</v>
      </c>
      <c r="BD231" s="57">
        <v>747.59999847412109</v>
      </c>
      <c r="BE231" s="57">
        <v>1700</v>
      </c>
      <c r="BF231" s="57">
        <v>1098.5</v>
      </c>
      <c r="BG231" s="57">
        <v>100</v>
      </c>
      <c r="BH231" s="57">
        <v>1599</v>
      </c>
      <c r="BI231" s="57">
        <v>0</v>
      </c>
      <c r="BJ231" s="57">
        <v>250</v>
      </c>
      <c r="BK231" s="57">
        <v>1200</v>
      </c>
      <c r="BL231" s="56">
        <v>7936.185334161275</v>
      </c>
      <c r="BN231" s="55">
        <v>2032</v>
      </c>
      <c r="BO231" s="56"/>
      <c r="BP231" s="58"/>
      <c r="BQ231" s="58"/>
      <c r="BR231" s="56"/>
      <c r="BS231" s="58"/>
      <c r="BT231" s="58"/>
      <c r="BU231" s="56"/>
      <c r="BV231" s="58"/>
      <c r="BW231" s="58"/>
      <c r="BX231" s="58"/>
      <c r="BY231" s="58"/>
      <c r="BZ231" s="58"/>
      <c r="CA231" s="58"/>
      <c r="CB231" s="58"/>
      <c r="CC231" s="58"/>
      <c r="CD231" s="58"/>
      <c r="CE231" s="56"/>
      <c r="CG231" s="115" t="s">
        <v>195</v>
      </c>
    </row>
    <row r="232" spans="1:85" hidden="1" outlineLevel="1">
      <c r="A232" s="59">
        <v>2033</v>
      </c>
      <c r="B232" s="60">
        <v>0</v>
      </c>
      <c r="C232" s="60">
        <v>0</v>
      </c>
      <c r="D232" s="60">
        <v>0</v>
      </c>
      <c r="E232" s="60">
        <v>0</v>
      </c>
      <c r="F232" s="60">
        <v>36.599998474121101</v>
      </c>
      <c r="G232" s="60">
        <v>711</v>
      </c>
      <c r="H232" s="60">
        <v>1000</v>
      </c>
      <c r="I232" s="60">
        <v>200</v>
      </c>
      <c r="J232" s="60">
        <v>400</v>
      </c>
      <c r="K232" s="60">
        <v>0</v>
      </c>
      <c r="L232" s="60">
        <v>0</v>
      </c>
      <c r="M232" s="60">
        <v>100</v>
      </c>
      <c r="N232" s="60">
        <v>0</v>
      </c>
      <c r="O232" s="60">
        <v>0</v>
      </c>
      <c r="P232" s="60">
        <v>1097.9499969482422</v>
      </c>
      <c r="Q232" s="60">
        <v>0</v>
      </c>
      <c r="R232" s="60">
        <v>0</v>
      </c>
      <c r="S232" s="60">
        <v>0</v>
      </c>
      <c r="T232" s="60">
        <v>0</v>
      </c>
      <c r="U232" s="60">
        <v>100</v>
      </c>
      <c r="V232" s="60">
        <v>0</v>
      </c>
      <c r="W232" s="60">
        <v>0</v>
      </c>
      <c r="X232" s="60">
        <v>1300</v>
      </c>
      <c r="Y232" s="60">
        <v>0</v>
      </c>
      <c r="Z232" s="60">
        <v>0</v>
      </c>
      <c r="AA232" s="60">
        <v>0</v>
      </c>
      <c r="AB232" s="60">
        <v>0</v>
      </c>
      <c r="AC232" s="60">
        <v>1050</v>
      </c>
      <c r="AD232" s="60">
        <v>299.30000305175781</v>
      </c>
      <c r="AE232" s="60">
        <v>249.55000305175781</v>
      </c>
      <c r="AF232" s="60">
        <v>0</v>
      </c>
      <c r="AG232" s="60">
        <v>250</v>
      </c>
      <c r="AH232" s="60">
        <v>0</v>
      </c>
      <c r="AI232" s="60">
        <v>0</v>
      </c>
      <c r="AJ232" s="60">
        <v>0</v>
      </c>
      <c r="AK232" s="60">
        <v>11.47000026702881</v>
      </c>
      <c r="AL232" s="60">
        <v>47.200000762939453</v>
      </c>
      <c r="AM232" s="60">
        <v>346.43999838829041</v>
      </c>
      <c r="AN232" s="60">
        <v>0</v>
      </c>
      <c r="AO232" s="60">
        <v>219.51485700000001</v>
      </c>
      <c r="AP232" s="60">
        <v>489.51080342847717</v>
      </c>
      <c r="AQ232" s="60">
        <v>143.164975</v>
      </c>
      <c r="AR232" s="60">
        <v>79</v>
      </c>
      <c r="AS232" s="60">
        <v>25.60000038146973</v>
      </c>
      <c r="AT232" s="54"/>
      <c r="AU232" s="61">
        <v>2033</v>
      </c>
      <c r="AV232" s="62">
        <v>709.11983038829044</v>
      </c>
      <c r="AW232" s="63">
        <v>362.67983200000003</v>
      </c>
      <c r="AX232" s="63">
        <v>346.43999838829041</v>
      </c>
      <c r="AY232" s="62">
        <v>652.78080483991516</v>
      </c>
      <c r="AZ232" s="63">
        <v>579.98080369550598</v>
      </c>
      <c r="BA232" s="63">
        <v>72.80000114440918</v>
      </c>
      <c r="BB232" s="62">
        <v>6794.4000015258789</v>
      </c>
      <c r="BC232" s="63">
        <v>0</v>
      </c>
      <c r="BD232" s="63">
        <v>747.59999847412109</v>
      </c>
      <c r="BE232" s="63">
        <v>1700</v>
      </c>
      <c r="BF232" s="63">
        <v>1097.9499969482422</v>
      </c>
      <c r="BG232" s="63">
        <v>100</v>
      </c>
      <c r="BH232" s="63">
        <v>1598.8500061035156</v>
      </c>
      <c r="BI232" s="63">
        <v>0</v>
      </c>
      <c r="BJ232" s="63">
        <v>250</v>
      </c>
      <c r="BK232" s="63">
        <v>1300</v>
      </c>
      <c r="BL232" s="62">
        <v>8156.3006367540847</v>
      </c>
      <c r="BN232" s="61">
        <v>2033</v>
      </c>
      <c r="BO232" s="62"/>
      <c r="BP232" s="1"/>
      <c r="BQ232" s="1"/>
      <c r="BR232" s="62"/>
      <c r="BS232" s="1"/>
      <c r="BT232" s="1"/>
      <c r="BU232" s="62"/>
      <c r="BV232" s="1"/>
      <c r="BW232" s="1"/>
      <c r="BX232" s="1"/>
      <c r="BY232" s="1"/>
      <c r="BZ232" s="1"/>
      <c r="CA232" s="1"/>
      <c r="CB232" s="1"/>
      <c r="CC232" s="1"/>
      <c r="CD232" s="1"/>
      <c r="CE232" s="62"/>
      <c r="CG232" s="115" t="s">
        <v>195</v>
      </c>
    </row>
    <row r="233" spans="1:85" hidden="1" outlineLevel="1">
      <c r="A233" s="52">
        <v>2034</v>
      </c>
      <c r="B233" s="53">
        <v>0</v>
      </c>
      <c r="C233" s="53">
        <v>0</v>
      </c>
      <c r="D233" s="53">
        <v>0</v>
      </c>
      <c r="E233" s="53">
        <v>0</v>
      </c>
      <c r="F233" s="53">
        <v>36.599998474121101</v>
      </c>
      <c r="G233" s="53">
        <v>711</v>
      </c>
      <c r="H233" s="53">
        <v>1000</v>
      </c>
      <c r="I233" s="53">
        <v>200</v>
      </c>
      <c r="J233" s="53">
        <v>400</v>
      </c>
      <c r="K233" s="53">
        <v>0</v>
      </c>
      <c r="L233" s="53">
        <v>0</v>
      </c>
      <c r="M233" s="53">
        <v>100</v>
      </c>
      <c r="N233" s="53">
        <v>0</v>
      </c>
      <c r="O233" s="53">
        <v>0</v>
      </c>
      <c r="P233" s="53">
        <v>1097.4000091552734</v>
      </c>
      <c r="Q233" s="53">
        <v>0</v>
      </c>
      <c r="R233" s="53">
        <v>0</v>
      </c>
      <c r="S233" s="53">
        <v>0</v>
      </c>
      <c r="T233" s="53">
        <v>0</v>
      </c>
      <c r="U233" s="53">
        <v>100</v>
      </c>
      <c r="V233" s="53">
        <v>0</v>
      </c>
      <c r="W233" s="53">
        <v>0</v>
      </c>
      <c r="X233" s="53">
        <v>1300</v>
      </c>
      <c r="Y233" s="53">
        <v>0</v>
      </c>
      <c r="Z233" s="53">
        <v>0</v>
      </c>
      <c r="AA233" s="53">
        <v>0</v>
      </c>
      <c r="AB233" s="53">
        <v>0</v>
      </c>
      <c r="AC233" s="53">
        <v>1050</v>
      </c>
      <c r="AD233" s="53">
        <v>299.19999694824219</v>
      </c>
      <c r="AE233" s="53">
        <v>249.5</v>
      </c>
      <c r="AF233" s="53">
        <v>0</v>
      </c>
      <c r="AG233" s="53">
        <v>250</v>
      </c>
      <c r="AH233" s="53">
        <v>0</v>
      </c>
      <c r="AI233" s="53">
        <v>0</v>
      </c>
      <c r="AJ233" s="53">
        <v>0</v>
      </c>
      <c r="AK233" s="53">
        <v>12.35000038146973</v>
      </c>
      <c r="AL233" s="53">
        <v>50.830001831054688</v>
      </c>
      <c r="AM233" s="53">
        <v>349.90999519824982</v>
      </c>
      <c r="AN233" s="53">
        <v>0</v>
      </c>
      <c r="AO233" s="53">
        <v>238.569873</v>
      </c>
      <c r="AP233" s="53">
        <v>560.36924077197341</v>
      </c>
      <c r="AQ233" s="53">
        <v>149.33156099999999</v>
      </c>
      <c r="AR233" s="53">
        <v>79</v>
      </c>
      <c r="AS233" s="53">
        <v>25.60000038146973</v>
      </c>
      <c r="AT233" s="54"/>
      <c r="AU233" s="55">
        <v>2034</v>
      </c>
      <c r="AV233" s="56">
        <v>737.81142919824981</v>
      </c>
      <c r="AW233" s="57">
        <v>387.90143399999999</v>
      </c>
      <c r="AX233" s="57">
        <v>349.90999519824982</v>
      </c>
      <c r="AY233" s="56">
        <v>728.14924336596755</v>
      </c>
      <c r="AZ233" s="57">
        <v>651.71924115344314</v>
      </c>
      <c r="BA233" s="57">
        <v>76.430002212524414</v>
      </c>
      <c r="BB233" s="56">
        <v>6793.7000045776367</v>
      </c>
      <c r="BC233" s="57">
        <v>0</v>
      </c>
      <c r="BD233" s="57">
        <v>747.59999847412109</v>
      </c>
      <c r="BE233" s="57">
        <v>1700</v>
      </c>
      <c r="BF233" s="57">
        <v>1097.4000091552734</v>
      </c>
      <c r="BG233" s="57">
        <v>100</v>
      </c>
      <c r="BH233" s="57">
        <v>1598.6999969482422</v>
      </c>
      <c r="BI233" s="57">
        <v>0</v>
      </c>
      <c r="BJ233" s="57">
        <v>250</v>
      </c>
      <c r="BK233" s="57">
        <v>1300</v>
      </c>
      <c r="BL233" s="56">
        <v>8259.6606771418537</v>
      </c>
      <c r="BN233" s="55">
        <v>2034</v>
      </c>
      <c r="BO233" s="56"/>
      <c r="BP233" s="58"/>
      <c r="BQ233" s="58"/>
      <c r="BR233" s="56"/>
      <c r="BS233" s="58"/>
      <c r="BT233" s="58"/>
      <c r="BU233" s="56"/>
      <c r="BV233" s="58"/>
      <c r="BW233" s="58"/>
      <c r="BX233" s="58"/>
      <c r="BY233" s="58"/>
      <c r="BZ233" s="58"/>
      <c r="CA233" s="58"/>
      <c r="CB233" s="58"/>
      <c r="CC233" s="58"/>
      <c r="CD233" s="58"/>
      <c r="CE233" s="56"/>
      <c r="CG233" s="115" t="s">
        <v>195</v>
      </c>
    </row>
    <row r="234" spans="1:85" hidden="1" outlineLevel="1">
      <c r="A234" s="59">
        <v>2035</v>
      </c>
      <c r="B234" s="60">
        <v>0</v>
      </c>
      <c r="C234" s="60">
        <v>0</v>
      </c>
      <c r="D234" s="60">
        <v>0</v>
      </c>
      <c r="E234" s="60">
        <v>0</v>
      </c>
      <c r="F234" s="60">
        <v>36.599998474121101</v>
      </c>
      <c r="G234" s="60">
        <v>711</v>
      </c>
      <c r="H234" s="60">
        <v>1000</v>
      </c>
      <c r="I234" s="60">
        <v>200</v>
      </c>
      <c r="J234" s="60">
        <v>400</v>
      </c>
      <c r="K234" s="60">
        <v>0</v>
      </c>
      <c r="L234" s="60">
        <v>0</v>
      </c>
      <c r="M234" s="60">
        <v>100</v>
      </c>
      <c r="N234" s="60">
        <v>0</v>
      </c>
      <c r="O234" s="60">
        <v>0</v>
      </c>
      <c r="P234" s="60">
        <v>1096.8500061035156</v>
      </c>
      <c r="Q234" s="60">
        <v>0</v>
      </c>
      <c r="R234" s="60">
        <v>0</v>
      </c>
      <c r="S234" s="60">
        <v>0</v>
      </c>
      <c r="T234" s="60">
        <v>0</v>
      </c>
      <c r="U234" s="60">
        <v>100</v>
      </c>
      <c r="V234" s="60">
        <v>0</v>
      </c>
      <c r="W234" s="60">
        <v>0</v>
      </c>
      <c r="X234" s="60">
        <v>1300</v>
      </c>
      <c r="Y234" s="60">
        <v>100</v>
      </c>
      <c r="Z234" s="60">
        <v>0</v>
      </c>
      <c r="AA234" s="60">
        <v>0</v>
      </c>
      <c r="AB234" s="60">
        <v>0</v>
      </c>
      <c r="AC234" s="60">
        <v>1200</v>
      </c>
      <c r="AD234" s="60">
        <v>299.09999847412109</v>
      </c>
      <c r="AE234" s="60">
        <v>249.44999694824219</v>
      </c>
      <c r="AF234" s="60">
        <v>0</v>
      </c>
      <c r="AG234" s="60">
        <v>250</v>
      </c>
      <c r="AH234" s="60">
        <v>0</v>
      </c>
      <c r="AI234" s="60">
        <v>0</v>
      </c>
      <c r="AJ234" s="60">
        <v>0</v>
      </c>
      <c r="AK234" s="60">
        <v>13.239999771118161</v>
      </c>
      <c r="AL234" s="60">
        <v>54.470001220703118</v>
      </c>
      <c r="AM234" s="60">
        <v>354.04999911785126</v>
      </c>
      <c r="AN234" s="60">
        <v>0</v>
      </c>
      <c r="AO234" s="60">
        <v>258.28604999999999</v>
      </c>
      <c r="AP234" s="60">
        <v>631.33850343142001</v>
      </c>
      <c r="AQ234" s="60">
        <v>156.19314700000001</v>
      </c>
      <c r="AR234" s="60">
        <v>79</v>
      </c>
      <c r="AS234" s="60">
        <v>25.60000038146973</v>
      </c>
      <c r="AT234" s="54"/>
      <c r="AU234" s="61">
        <v>2035</v>
      </c>
      <c r="AV234" s="62">
        <v>768.52919611785126</v>
      </c>
      <c r="AW234" s="63">
        <v>414.479197</v>
      </c>
      <c r="AX234" s="63">
        <v>354.04999911785126</v>
      </c>
      <c r="AY234" s="62">
        <v>803.64850480471102</v>
      </c>
      <c r="AZ234" s="63">
        <v>723.57850320253817</v>
      </c>
      <c r="BA234" s="63">
        <v>80.070001602172852</v>
      </c>
      <c r="BB234" s="62">
        <v>7043</v>
      </c>
      <c r="BC234" s="63">
        <v>0</v>
      </c>
      <c r="BD234" s="63">
        <v>747.59999847412109</v>
      </c>
      <c r="BE234" s="63">
        <v>1700</v>
      </c>
      <c r="BF234" s="63">
        <v>1096.8500061035156</v>
      </c>
      <c r="BG234" s="63">
        <v>100</v>
      </c>
      <c r="BH234" s="63">
        <v>1748.5499954223633</v>
      </c>
      <c r="BI234" s="63">
        <v>0</v>
      </c>
      <c r="BJ234" s="63">
        <v>250</v>
      </c>
      <c r="BK234" s="63">
        <v>1400</v>
      </c>
      <c r="BL234" s="62">
        <v>8615.1777009225625</v>
      </c>
      <c r="BN234" s="61">
        <v>2035</v>
      </c>
      <c r="BO234" s="62"/>
      <c r="BP234" s="1"/>
      <c r="BQ234" s="1"/>
      <c r="BR234" s="62"/>
      <c r="BS234" s="1"/>
      <c r="BT234" s="1"/>
      <c r="BU234" s="62"/>
      <c r="BV234" s="1"/>
      <c r="BW234" s="1"/>
      <c r="BX234" s="1"/>
      <c r="BY234" s="1"/>
      <c r="BZ234" s="1"/>
      <c r="CA234" s="1"/>
      <c r="CB234" s="1"/>
      <c r="CC234" s="1"/>
      <c r="CD234" s="1"/>
      <c r="CE234" s="62"/>
      <c r="CG234" s="115" t="s">
        <v>195</v>
      </c>
    </row>
    <row r="235" spans="1:85" hidden="1" outlineLevel="1">
      <c r="A235" s="52">
        <v>2036</v>
      </c>
      <c r="B235" s="53">
        <v>0</v>
      </c>
      <c r="C235" s="53">
        <v>0</v>
      </c>
      <c r="D235" s="53">
        <v>0</v>
      </c>
      <c r="E235" s="53">
        <v>0</v>
      </c>
      <c r="F235" s="53">
        <v>36.599998474121101</v>
      </c>
      <c r="G235" s="53">
        <v>711</v>
      </c>
      <c r="H235" s="53">
        <v>1000</v>
      </c>
      <c r="I235" s="53">
        <v>200</v>
      </c>
      <c r="J235" s="53">
        <v>400</v>
      </c>
      <c r="K235" s="53">
        <v>0</v>
      </c>
      <c r="L235" s="53">
        <v>0</v>
      </c>
      <c r="M235" s="53">
        <v>100</v>
      </c>
      <c r="N235" s="53">
        <v>0</v>
      </c>
      <c r="O235" s="53">
        <v>0</v>
      </c>
      <c r="P235" s="53">
        <v>1196.2999877929688</v>
      </c>
      <c r="Q235" s="53">
        <v>0</v>
      </c>
      <c r="R235" s="53">
        <v>0</v>
      </c>
      <c r="S235" s="53">
        <v>0</v>
      </c>
      <c r="T235" s="53">
        <v>0</v>
      </c>
      <c r="U235" s="53">
        <v>100</v>
      </c>
      <c r="V235" s="53">
        <v>0</v>
      </c>
      <c r="W235" s="53">
        <v>0</v>
      </c>
      <c r="X235" s="53">
        <v>1300</v>
      </c>
      <c r="Y235" s="53">
        <v>100</v>
      </c>
      <c r="Z235" s="53">
        <v>0</v>
      </c>
      <c r="AA235" s="53">
        <v>0</v>
      </c>
      <c r="AB235" s="53">
        <v>0</v>
      </c>
      <c r="AC235" s="53">
        <v>1200</v>
      </c>
      <c r="AD235" s="53">
        <v>299</v>
      </c>
      <c r="AE235" s="53">
        <v>249.40000152587891</v>
      </c>
      <c r="AF235" s="53">
        <v>0</v>
      </c>
      <c r="AG235" s="53">
        <v>250</v>
      </c>
      <c r="AH235" s="53">
        <v>0</v>
      </c>
      <c r="AI235" s="53">
        <v>0</v>
      </c>
      <c r="AJ235" s="53">
        <v>0</v>
      </c>
      <c r="AK235" s="53">
        <v>14.11999988555908</v>
      </c>
      <c r="AL235" s="53">
        <v>58.099998474121087</v>
      </c>
      <c r="AM235" s="53">
        <v>357.56000292301178</v>
      </c>
      <c r="AN235" s="53">
        <v>0</v>
      </c>
      <c r="AO235" s="53">
        <v>277.04538300000002</v>
      </c>
      <c r="AP235" s="53">
        <v>702.30776609086661</v>
      </c>
      <c r="AQ235" s="53">
        <v>162.833437</v>
      </c>
      <c r="AR235" s="53">
        <v>79</v>
      </c>
      <c r="AS235" s="53">
        <v>25.60000038146973</v>
      </c>
      <c r="AT235" s="54"/>
      <c r="AU235" s="55">
        <v>2036</v>
      </c>
      <c r="AV235" s="56">
        <v>797.4388229230118</v>
      </c>
      <c r="AW235" s="57">
        <v>439.87882000000002</v>
      </c>
      <c r="AX235" s="57">
        <v>357.56000292301178</v>
      </c>
      <c r="AY235" s="56">
        <v>879.12776483201651</v>
      </c>
      <c r="AZ235" s="57">
        <v>795.42776597642569</v>
      </c>
      <c r="BA235" s="57">
        <v>83.69999885559082</v>
      </c>
      <c r="BB235" s="56">
        <v>7142.2999877929688</v>
      </c>
      <c r="BC235" s="57">
        <v>0</v>
      </c>
      <c r="BD235" s="57">
        <v>747.59999847412109</v>
      </c>
      <c r="BE235" s="57">
        <v>1700</v>
      </c>
      <c r="BF235" s="57">
        <v>1196.2999877929688</v>
      </c>
      <c r="BG235" s="57">
        <v>100</v>
      </c>
      <c r="BH235" s="57">
        <v>1748.4000015258789</v>
      </c>
      <c r="BI235" s="57">
        <v>0</v>
      </c>
      <c r="BJ235" s="57">
        <v>250</v>
      </c>
      <c r="BK235" s="57">
        <v>1400</v>
      </c>
      <c r="BL235" s="56">
        <v>8818.866575547996</v>
      </c>
      <c r="BN235" s="55">
        <v>2036</v>
      </c>
      <c r="BO235" s="56"/>
      <c r="BP235" s="58"/>
      <c r="BQ235" s="58"/>
      <c r="BR235" s="56"/>
      <c r="BS235" s="58"/>
      <c r="BT235" s="58"/>
      <c r="BU235" s="56"/>
      <c r="BV235" s="58"/>
      <c r="BW235" s="58"/>
      <c r="BX235" s="58"/>
      <c r="BY235" s="58"/>
      <c r="BZ235" s="58"/>
      <c r="CA235" s="58"/>
      <c r="CB235" s="58"/>
      <c r="CC235" s="58"/>
      <c r="CD235" s="58"/>
      <c r="CE235" s="56"/>
      <c r="CG235" s="115" t="s">
        <v>195</v>
      </c>
    </row>
    <row r="236" spans="1:85" hidden="1" outlineLevel="1">
      <c r="A236" s="59">
        <v>2037</v>
      </c>
      <c r="B236" s="60">
        <v>0</v>
      </c>
      <c r="C236" s="60">
        <v>0</v>
      </c>
      <c r="D236" s="60">
        <v>0</v>
      </c>
      <c r="E236" s="60">
        <v>0</v>
      </c>
      <c r="F236" s="60">
        <v>73.199996948242202</v>
      </c>
      <c r="G236" s="60">
        <v>711</v>
      </c>
      <c r="H236" s="60">
        <v>1000</v>
      </c>
      <c r="I236" s="60">
        <v>200</v>
      </c>
      <c r="J236" s="60">
        <v>400</v>
      </c>
      <c r="K236" s="60">
        <v>0</v>
      </c>
      <c r="L236" s="60">
        <v>0</v>
      </c>
      <c r="M236" s="60">
        <v>300</v>
      </c>
      <c r="N236" s="60">
        <v>0</v>
      </c>
      <c r="O236" s="60">
        <v>0</v>
      </c>
      <c r="P236" s="60">
        <v>1395.6999969482422</v>
      </c>
      <c r="Q236" s="60">
        <v>0</v>
      </c>
      <c r="R236" s="60">
        <v>0</v>
      </c>
      <c r="S236" s="60">
        <v>0</v>
      </c>
      <c r="T236" s="60">
        <v>0</v>
      </c>
      <c r="U236" s="60">
        <v>100</v>
      </c>
      <c r="V236" s="60">
        <v>0</v>
      </c>
      <c r="W236" s="60">
        <v>0</v>
      </c>
      <c r="X236" s="60">
        <v>1300</v>
      </c>
      <c r="Y236" s="60">
        <v>100</v>
      </c>
      <c r="Z236" s="60">
        <v>0</v>
      </c>
      <c r="AA236" s="60">
        <v>0</v>
      </c>
      <c r="AB236" s="60">
        <v>0</v>
      </c>
      <c r="AC236" s="60">
        <v>1200</v>
      </c>
      <c r="AD236" s="60">
        <v>298.90000152587891</v>
      </c>
      <c r="AE236" s="60">
        <v>249.34999847412109</v>
      </c>
      <c r="AF236" s="60">
        <v>0</v>
      </c>
      <c r="AG236" s="60">
        <v>250</v>
      </c>
      <c r="AH236" s="60">
        <v>0</v>
      </c>
      <c r="AI236" s="60">
        <v>0</v>
      </c>
      <c r="AJ236" s="60">
        <v>0</v>
      </c>
      <c r="AK236" s="60">
        <v>15.010000228881839</v>
      </c>
      <c r="AL236" s="60">
        <v>61.759998321533203</v>
      </c>
      <c r="AM236" s="60">
        <v>359.93000185489655</v>
      </c>
      <c r="AN236" s="60">
        <v>0</v>
      </c>
      <c r="AO236" s="60">
        <v>294.53497199999998</v>
      </c>
      <c r="AP236" s="60">
        <v>773.53780368399657</v>
      </c>
      <c r="AQ236" s="60">
        <v>173.24580499999999</v>
      </c>
      <c r="AR236" s="60">
        <v>79</v>
      </c>
      <c r="AS236" s="60">
        <v>25.60000038146973</v>
      </c>
      <c r="AT236" s="54"/>
      <c r="AU236" s="61">
        <v>2037</v>
      </c>
      <c r="AV236" s="62">
        <v>827.71077885489649</v>
      </c>
      <c r="AW236" s="63">
        <v>467.78077699999994</v>
      </c>
      <c r="AX236" s="63">
        <v>359.93000185489655</v>
      </c>
      <c r="AY236" s="62">
        <v>954.90780261588134</v>
      </c>
      <c r="AZ236" s="63">
        <v>867.54780391287841</v>
      </c>
      <c r="BA236" s="63">
        <v>87.35999870300293</v>
      </c>
      <c r="BB236" s="62">
        <v>7578.1499938964844</v>
      </c>
      <c r="BC236" s="63">
        <v>0</v>
      </c>
      <c r="BD236" s="63">
        <v>784.19999694824219</v>
      </c>
      <c r="BE236" s="63">
        <v>1900</v>
      </c>
      <c r="BF236" s="63">
        <v>1395.6999969482422</v>
      </c>
      <c r="BG236" s="63">
        <v>100</v>
      </c>
      <c r="BH236" s="63">
        <v>1748.25</v>
      </c>
      <c r="BI236" s="63">
        <v>0</v>
      </c>
      <c r="BJ236" s="63">
        <v>250</v>
      </c>
      <c r="BK236" s="63">
        <v>1400</v>
      </c>
      <c r="BL236" s="62">
        <v>9360.7685753672631</v>
      </c>
      <c r="BN236" s="61">
        <v>2037</v>
      </c>
      <c r="BO236" s="62"/>
      <c r="BP236" s="1"/>
      <c r="BQ236" s="1"/>
      <c r="BR236" s="62"/>
      <c r="BS236" s="1"/>
      <c r="BT236" s="1"/>
      <c r="BU236" s="62"/>
      <c r="BV236" s="1"/>
      <c r="BW236" s="1"/>
      <c r="BX236" s="1"/>
      <c r="BY236" s="1"/>
      <c r="BZ236" s="1"/>
      <c r="CA236" s="1"/>
      <c r="CB236" s="1"/>
      <c r="CC236" s="1"/>
      <c r="CD236" s="1"/>
      <c r="CE236" s="62"/>
      <c r="CG236" s="115" t="s">
        <v>195</v>
      </c>
    </row>
    <row r="237" spans="1:85" hidden="1" outlineLevel="1">
      <c r="A237" s="52">
        <v>2038</v>
      </c>
      <c r="B237" s="53">
        <v>0</v>
      </c>
      <c r="C237" s="53">
        <v>0</v>
      </c>
      <c r="D237" s="53">
        <v>0</v>
      </c>
      <c r="E237" s="53">
        <v>0</v>
      </c>
      <c r="F237" s="53">
        <v>73.199996948242202</v>
      </c>
      <c r="G237" s="53">
        <v>711</v>
      </c>
      <c r="H237" s="53">
        <v>1100</v>
      </c>
      <c r="I237" s="53">
        <v>200</v>
      </c>
      <c r="J237" s="53">
        <v>700</v>
      </c>
      <c r="K237" s="53">
        <v>0</v>
      </c>
      <c r="L237" s="53">
        <v>0</v>
      </c>
      <c r="M237" s="53">
        <v>600</v>
      </c>
      <c r="N237" s="53">
        <v>0</v>
      </c>
      <c r="O237" s="53">
        <v>0</v>
      </c>
      <c r="P237" s="53">
        <v>1594.9999923706055</v>
      </c>
      <c r="Q237" s="53">
        <v>0</v>
      </c>
      <c r="R237" s="53">
        <v>0</v>
      </c>
      <c r="S237" s="53">
        <v>0</v>
      </c>
      <c r="T237" s="53">
        <v>0</v>
      </c>
      <c r="U237" s="53">
        <v>100</v>
      </c>
      <c r="V237" s="53">
        <v>0</v>
      </c>
      <c r="W237" s="53">
        <v>0</v>
      </c>
      <c r="X237" s="53">
        <v>1300</v>
      </c>
      <c r="Y237" s="53">
        <v>100</v>
      </c>
      <c r="Z237" s="53">
        <v>0</v>
      </c>
      <c r="AA237" s="53">
        <v>0</v>
      </c>
      <c r="AB237" s="53">
        <v>0</v>
      </c>
      <c r="AC237" s="53">
        <v>1200</v>
      </c>
      <c r="AD237" s="53">
        <v>298.80000305175781</v>
      </c>
      <c r="AE237" s="53">
        <v>249.30000305175781</v>
      </c>
      <c r="AF237" s="53">
        <v>0</v>
      </c>
      <c r="AG237" s="53">
        <v>250</v>
      </c>
      <c r="AH237" s="53">
        <v>0</v>
      </c>
      <c r="AI237" s="53">
        <v>0</v>
      </c>
      <c r="AJ237" s="53">
        <v>0</v>
      </c>
      <c r="AK237" s="53">
        <v>15.88000011444092</v>
      </c>
      <c r="AL237" s="53">
        <v>65.339996337890625</v>
      </c>
      <c r="AM237" s="53">
        <v>365.95000302791595</v>
      </c>
      <c r="AN237" s="53">
        <v>0</v>
      </c>
      <c r="AO237" s="53">
        <v>312.89791300000002</v>
      </c>
      <c r="AP237" s="53">
        <v>844.76784127712642</v>
      </c>
      <c r="AQ237" s="53">
        <v>183.19800599999999</v>
      </c>
      <c r="AR237" s="53">
        <v>79</v>
      </c>
      <c r="AS237" s="53">
        <v>25.60000038146973</v>
      </c>
      <c r="AT237" s="54"/>
      <c r="AU237" s="55">
        <v>2038</v>
      </c>
      <c r="AV237" s="56">
        <v>862.04592202791594</v>
      </c>
      <c r="AW237" s="57">
        <v>496.09591899999998</v>
      </c>
      <c r="AX237" s="57">
        <v>365.95000302791595</v>
      </c>
      <c r="AY237" s="56">
        <v>1030.5878381109278</v>
      </c>
      <c r="AZ237" s="57">
        <v>939.64784139156734</v>
      </c>
      <c r="BA237" s="57">
        <v>90.939996719360352</v>
      </c>
      <c r="BB237" s="56">
        <v>8477.2999954223633</v>
      </c>
      <c r="BC237" s="57">
        <v>0</v>
      </c>
      <c r="BD237" s="57">
        <v>784.19999694824219</v>
      </c>
      <c r="BE237" s="57">
        <v>2600</v>
      </c>
      <c r="BF237" s="57">
        <v>1594.9999923706055</v>
      </c>
      <c r="BG237" s="57">
        <v>100</v>
      </c>
      <c r="BH237" s="57">
        <v>1748.1000061035156</v>
      </c>
      <c r="BI237" s="57">
        <v>0</v>
      </c>
      <c r="BJ237" s="57">
        <v>250</v>
      </c>
      <c r="BK237" s="57">
        <v>1400</v>
      </c>
      <c r="BL237" s="56">
        <v>10369.933755561207</v>
      </c>
      <c r="BN237" s="55">
        <v>2038</v>
      </c>
      <c r="BO237" s="56"/>
      <c r="BP237" s="58"/>
      <c r="BQ237" s="58"/>
      <c r="BR237" s="56"/>
      <c r="BS237" s="58"/>
      <c r="BT237" s="58"/>
      <c r="BU237" s="56"/>
      <c r="BV237" s="58"/>
      <c r="BW237" s="58"/>
      <c r="BX237" s="58"/>
      <c r="BY237" s="58"/>
      <c r="BZ237" s="58"/>
      <c r="CA237" s="58"/>
      <c r="CB237" s="58"/>
      <c r="CC237" s="58"/>
      <c r="CD237" s="58"/>
      <c r="CE237" s="56"/>
      <c r="CG237" s="115" t="s">
        <v>195</v>
      </c>
    </row>
    <row r="238" spans="1:85" hidden="1" outlineLevel="1">
      <c r="A238" s="59">
        <v>2039</v>
      </c>
      <c r="B238" s="60">
        <v>0</v>
      </c>
      <c r="C238" s="60">
        <v>0</v>
      </c>
      <c r="D238" s="60">
        <v>0</v>
      </c>
      <c r="E238" s="60">
        <v>0</v>
      </c>
      <c r="F238" s="60">
        <v>73.199996948242202</v>
      </c>
      <c r="G238" s="60">
        <v>711</v>
      </c>
      <c r="H238" s="60">
        <v>1100</v>
      </c>
      <c r="I238" s="60">
        <v>200</v>
      </c>
      <c r="J238" s="60">
        <v>900</v>
      </c>
      <c r="K238" s="60">
        <v>0</v>
      </c>
      <c r="L238" s="60">
        <v>0</v>
      </c>
      <c r="M238" s="60">
        <v>600</v>
      </c>
      <c r="N238" s="60">
        <v>0</v>
      </c>
      <c r="O238" s="60">
        <v>0</v>
      </c>
      <c r="P238" s="60">
        <v>1594.2000045776367</v>
      </c>
      <c r="Q238" s="60">
        <v>0</v>
      </c>
      <c r="R238" s="60">
        <v>0</v>
      </c>
      <c r="S238" s="60">
        <v>0</v>
      </c>
      <c r="T238" s="60">
        <v>0</v>
      </c>
      <c r="U238" s="60">
        <v>100</v>
      </c>
      <c r="V238" s="60">
        <v>0</v>
      </c>
      <c r="W238" s="60">
        <v>0</v>
      </c>
      <c r="X238" s="60">
        <v>1300</v>
      </c>
      <c r="Y238" s="60">
        <v>100</v>
      </c>
      <c r="Z238" s="60">
        <v>0</v>
      </c>
      <c r="AA238" s="60">
        <v>0</v>
      </c>
      <c r="AB238" s="60">
        <v>0</v>
      </c>
      <c r="AC238" s="60">
        <v>1200</v>
      </c>
      <c r="AD238" s="60">
        <v>298.69999694824219</v>
      </c>
      <c r="AE238" s="60">
        <v>249.25</v>
      </c>
      <c r="AF238" s="60">
        <v>0</v>
      </c>
      <c r="AG238" s="60">
        <v>250</v>
      </c>
      <c r="AH238" s="60">
        <v>0</v>
      </c>
      <c r="AI238" s="60">
        <v>0</v>
      </c>
      <c r="AJ238" s="60">
        <v>0</v>
      </c>
      <c r="AK238" s="60">
        <v>16.760000228881839</v>
      </c>
      <c r="AL238" s="60">
        <v>68.959999084472656</v>
      </c>
      <c r="AM238" s="60">
        <v>365.41000068187714</v>
      </c>
      <c r="AN238" s="60">
        <v>0</v>
      </c>
      <c r="AO238" s="60">
        <v>331.41053299999999</v>
      </c>
      <c r="AP238" s="60">
        <v>917.56433527798572</v>
      </c>
      <c r="AQ238" s="60">
        <v>193.83666199999999</v>
      </c>
      <c r="AR238" s="60">
        <v>79</v>
      </c>
      <c r="AS238" s="60">
        <v>25.60000038146973</v>
      </c>
      <c r="AT238" s="54"/>
      <c r="AU238" s="61">
        <v>2039</v>
      </c>
      <c r="AV238" s="62">
        <v>890.65719568187706</v>
      </c>
      <c r="AW238" s="63">
        <v>525.24719499999992</v>
      </c>
      <c r="AX238" s="63">
        <v>365.41000068187714</v>
      </c>
      <c r="AY238" s="62">
        <v>1107.8843349728099</v>
      </c>
      <c r="AZ238" s="63">
        <v>1013.3243355068676</v>
      </c>
      <c r="BA238" s="63">
        <v>94.559999465942383</v>
      </c>
      <c r="BB238" s="62">
        <v>8676.3499984741211</v>
      </c>
      <c r="BC238" s="63">
        <v>0</v>
      </c>
      <c r="BD238" s="63">
        <v>784.19999694824219</v>
      </c>
      <c r="BE238" s="63">
        <v>2800</v>
      </c>
      <c r="BF238" s="63">
        <v>1594.2000045776367</v>
      </c>
      <c r="BG238" s="63">
        <v>100</v>
      </c>
      <c r="BH238" s="63">
        <v>1747.9499969482422</v>
      </c>
      <c r="BI238" s="63">
        <v>0</v>
      </c>
      <c r="BJ238" s="63">
        <v>250</v>
      </c>
      <c r="BK238" s="63">
        <v>1400</v>
      </c>
      <c r="BL238" s="62">
        <v>10674.891529128809</v>
      </c>
      <c r="BN238" s="61">
        <v>2039</v>
      </c>
      <c r="BO238" s="62"/>
      <c r="BP238" s="1"/>
      <c r="BQ238" s="1"/>
      <c r="BR238" s="62"/>
      <c r="BS238" s="1"/>
      <c r="BT238" s="1"/>
      <c r="BU238" s="62"/>
      <c r="BV238" s="1"/>
      <c r="BW238" s="1"/>
      <c r="BX238" s="1"/>
      <c r="BY238" s="1"/>
      <c r="BZ238" s="1"/>
      <c r="CA238" s="1"/>
      <c r="CB238" s="1"/>
      <c r="CC238" s="1"/>
      <c r="CD238" s="1"/>
      <c r="CE238" s="62"/>
      <c r="CG238" s="115" t="s">
        <v>195</v>
      </c>
    </row>
    <row r="239" spans="1:85" hidden="1" outlineLevel="1">
      <c r="A239" s="52">
        <v>2040</v>
      </c>
      <c r="B239" s="53">
        <v>0</v>
      </c>
      <c r="C239" s="53">
        <v>0</v>
      </c>
      <c r="D239" s="53">
        <v>0</v>
      </c>
      <c r="E239" s="53">
        <v>237</v>
      </c>
      <c r="F239" s="53">
        <v>91.499996185302749</v>
      </c>
      <c r="G239" s="53">
        <v>711</v>
      </c>
      <c r="H239" s="53">
        <v>1100</v>
      </c>
      <c r="I239" s="53">
        <v>200</v>
      </c>
      <c r="J239" s="53">
        <v>900</v>
      </c>
      <c r="K239" s="53">
        <v>0</v>
      </c>
      <c r="L239" s="53">
        <v>0</v>
      </c>
      <c r="M239" s="53">
        <v>600</v>
      </c>
      <c r="N239" s="53">
        <v>0</v>
      </c>
      <c r="O239" s="53">
        <v>0</v>
      </c>
      <c r="P239" s="53">
        <v>1593.4000091552734</v>
      </c>
      <c r="Q239" s="53">
        <v>0</v>
      </c>
      <c r="R239" s="53">
        <v>0</v>
      </c>
      <c r="S239" s="53">
        <v>0</v>
      </c>
      <c r="T239" s="53">
        <v>0</v>
      </c>
      <c r="U239" s="53">
        <v>100</v>
      </c>
      <c r="V239" s="53">
        <v>0</v>
      </c>
      <c r="W239" s="53">
        <v>0</v>
      </c>
      <c r="X239" s="53">
        <v>1400</v>
      </c>
      <c r="Y239" s="53">
        <v>200</v>
      </c>
      <c r="Z239" s="53">
        <v>0</v>
      </c>
      <c r="AA239" s="53">
        <v>0</v>
      </c>
      <c r="AB239" s="53">
        <v>0</v>
      </c>
      <c r="AC239" s="53">
        <v>1200</v>
      </c>
      <c r="AD239" s="53">
        <v>298.59999847412109</v>
      </c>
      <c r="AE239" s="53">
        <v>249.19999694824219</v>
      </c>
      <c r="AF239" s="53">
        <v>0</v>
      </c>
      <c r="AG239" s="53">
        <v>250</v>
      </c>
      <c r="AH239" s="53">
        <v>0</v>
      </c>
      <c r="AI239" s="53">
        <v>0</v>
      </c>
      <c r="AJ239" s="53">
        <v>0</v>
      </c>
      <c r="AK239" s="53">
        <v>17.64999961853027</v>
      </c>
      <c r="AL239" s="53">
        <v>72.610000610351563</v>
      </c>
      <c r="AM239" s="53">
        <v>364.99999916553497</v>
      </c>
      <c r="AN239" s="53">
        <v>0</v>
      </c>
      <c r="AO239" s="53">
        <v>350.07590800000003</v>
      </c>
      <c r="AP239" s="53">
        <v>990.36082927884513</v>
      </c>
      <c r="AQ239" s="53">
        <v>203.59456700000001</v>
      </c>
      <c r="AR239" s="53">
        <v>79</v>
      </c>
      <c r="AS239" s="53">
        <v>25.60000038146973</v>
      </c>
      <c r="AT239" s="54"/>
      <c r="AU239" s="55">
        <v>2040</v>
      </c>
      <c r="AV239" s="56">
        <v>918.67047416553498</v>
      </c>
      <c r="AW239" s="57">
        <v>553.67047500000001</v>
      </c>
      <c r="AX239" s="57">
        <v>364.99999916553497</v>
      </c>
      <c r="AY239" s="56">
        <v>1185.2208298891967</v>
      </c>
      <c r="AZ239" s="57">
        <v>1087.0108288973754</v>
      </c>
      <c r="BA239" s="57">
        <v>98.210000991821289</v>
      </c>
      <c r="BB239" s="56">
        <v>9130.7000007629395</v>
      </c>
      <c r="BC239" s="57">
        <v>0</v>
      </c>
      <c r="BD239" s="57">
        <v>1039.4999961853027</v>
      </c>
      <c r="BE239" s="57">
        <v>2800</v>
      </c>
      <c r="BF239" s="57">
        <v>1593.4000091552734</v>
      </c>
      <c r="BG239" s="57">
        <v>100</v>
      </c>
      <c r="BH239" s="57">
        <v>1747.7999954223633</v>
      </c>
      <c r="BI239" s="57">
        <v>0</v>
      </c>
      <c r="BJ239" s="57">
        <v>250</v>
      </c>
      <c r="BK239" s="57">
        <v>1600</v>
      </c>
      <c r="BL239" s="56">
        <v>11234.591304817672</v>
      </c>
      <c r="BN239" s="55">
        <v>2040</v>
      </c>
      <c r="BO239" s="56"/>
      <c r="BP239" s="58"/>
      <c r="BQ239" s="58"/>
      <c r="BR239" s="56"/>
      <c r="BS239" s="58"/>
      <c r="BT239" s="58"/>
      <c r="BU239" s="56"/>
      <c r="BV239" s="58"/>
      <c r="BW239" s="58"/>
      <c r="BX239" s="58"/>
      <c r="BY239" s="58"/>
      <c r="BZ239" s="58"/>
      <c r="CA239" s="58"/>
      <c r="CB239" s="58"/>
      <c r="CC239" s="58"/>
      <c r="CD239" s="58"/>
      <c r="CE239" s="56"/>
      <c r="CG239" s="115" t="s">
        <v>195</v>
      </c>
    </row>
    <row r="240" spans="1:85" hidden="1" outlineLevel="1">
      <c r="A240" s="59">
        <v>2041</v>
      </c>
      <c r="B240" s="60">
        <v>0</v>
      </c>
      <c r="C240" s="60">
        <v>0</v>
      </c>
      <c r="D240" s="60">
        <v>0</v>
      </c>
      <c r="E240" s="60">
        <v>237</v>
      </c>
      <c r="F240" s="60">
        <v>146.3999938964844</v>
      </c>
      <c r="G240" s="60">
        <v>711</v>
      </c>
      <c r="H240" s="60">
        <v>1100</v>
      </c>
      <c r="I240" s="60">
        <v>200</v>
      </c>
      <c r="J240" s="60">
        <v>900</v>
      </c>
      <c r="K240" s="60">
        <v>0</v>
      </c>
      <c r="L240" s="60">
        <v>0</v>
      </c>
      <c r="M240" s="60">
        <v>600</v>
      </c>
      <c r="N240" s="60">
        <v>0</v>
      </c>
      <c r="O240" s="60">
        <v>0</v>
      </c>
      <c r="P240" s="60">
        <v>1592.5999908447266</v>
      </c>
      <c r="Q240" s="60">
        <v>0</v>
      </c>
      <c r="R240" s="60">
        <v>0</v>
      </c>
      <c r="S240" s="60">
        <v>0</v>
      </c>
      <c r="T240" s="60">
        <v>0</v>
      </c>
      <c r="U240" s="60">
        <v>100</v>
      </c>
      <c r="V240" s="60">
        <v>0</v>
      </c>
      <c r="W240" s="60">
        <v>0</v>
      </c>
      <c r="X240" s="60">
        <v>1400</v>
      </c>
      <c r="Y240" s="60">
        <v>200</v>
      </c>
      <c r="Z240" s="60">
        <v>0</v>
      </c>
      <c r="AA240" s="60">
        <v>0</v>
      </c>
      <c r="AB240" s="60">
        <v>0</v>
      </c>
      <c r="AC240" s="60">
        <v>1200</v>
      </c>
      <c r="AD240" s="60">
        <v>298.5</v>
      </c>
      <c r="AE240" s="60">
        <v>249.15000152587891</v>
      </c>
      <c r="AF240" s="60">
        <v>0</v>
      </c>
      <c r="AG240" s="60">
        <v>250</v>
      </c>
      <c r="AH240" s="60">
        <v>0</v>
      </c>
      <c r="AI240" s="60">
        <v>0</v>
      </c>
      <c r="AJ240" s="60">
        <v>0</v>
      </c>
      <c r="AK240" s="60">
        <v>18.54999923706055</v>
      </c>
      <c r="AL240" s="60">
        <v>76.30999755859375</v>
      </c>
      <c r="AM240" s="60">
        <v>364.0099960565567</v>
      </c>
      <c r="AN240" s="60">
        <v>0</v>
      </c>
      <c r="AO240" s="60">
        <v>366.544757</v>
      </c>
      <c r="AP240" s="60">
        <v>1066.338277034426</v>
      </c>
      <c r="AQ240" s="60">
        <v>211.21374899999998</v>
      </c>
      <c r="AR240" s="60">
        <v>79</v>
      </c>
      <c r="AS240" s="60">
        <v>25.60000038146973</v>
      </c>
      <c r="AT240" s="54"/>
      <c r="AU240" s="61">
        <v>2041</v>
      </c>
      <c r="AV240" s="62">
        <v>941.76850205655671</v>
      </c>
      <c r="AW240" s="63">
        <v>577.75850600000001</v>
      </c>
      <c r="AX240" s="63">
        <v>364.0099960565567</v>
      </c>
      <c r="AY240" s="62">
        <v>1265.7982742115501</v>
      </c>
      <c r="AZ240" s="63">
        <v>1163.8882762714866</v>
      </c>
      <c r="BA240" s="63">
        <v>101.90999794006348</v>
      </c>
      <c r="BB240" s="62">
        <v>9184.6499862670898</v>
      </c>
      <c r="BC240" s="63">
        <v>0</v>
      </c>
      <c r="BD240" s="63">
        <v>1094.3999938964844</v>
      </c>
      <c r="BE240" s="63">
        <v>2800</v>
      </c>
      <c r="BF240" s="63">
        <v>1592.5999908447266</v>
      </c>
      <c r="BG240" s="63">
        <v>100</v>
      </c>
      <c r="BH240" s="63">
        <v>1747.6500015258789</v>
      </c>
      <c r="BI240" s="63">
        <v>0</v>
      </c>
      <c r="BJ240" s="63">
        <v>250</v>
      </c>
      <c r="BK240" s="63">
        <v>1600</v>
      </c>
      <c r="BL240" s="62">
        <v>11392.216762535198</v>
      </c>
      <c r="BN240" s="61">
        <v>2041</v>
      </c>
      <c r="BO240" s="62"/>
      <c r="BP240" s="1"/>
      <c r="BQ240" s="1"/>
      <c r="BR240" s="62"/>
      <c r="BS240" s="1"/>
      <c r="BT240" s="1"/>
      <c r="BU240" s="62"/>
      <c r="BV240" s="1"/>
      <c r="BW240" s="1"/>
      <c r="BX240" s="1"/>
      <c r="BY240" s="1"/>
      <c r="BZ240" s="1"/>
      <c r="CA240" s="1"/>
      <c r="CB240" s="1"/>
      <c r="CC240" s="1"/>
      <c r="CD240" s="1"/>
      <c r="CE240" s="62"/>
      <c r="CG240" s="115" t="s">
        <v>195</v>
      </c>
    </row>
    <row r="241" spans="1:85" hidden="1" outlineLevel="1">
      <c r="A241" s="52">
        <v>2042</v>
      </c>
      <c r="B241" s="53">
        <v>0</v>
      </c>
      <c r="C241" s="53">
        <v>0</v>
      </c>
      <c r="D241" s="53">
        <v>0</v>
      </c>
      <c r="E241" s="53">
        <v>474</v>
      </c>
      <c r="F241" s="53">
        <v>146.3999938964844</v>
      </c>
      <c r="G241" s="53">
        <v>711</v>
      </c>
      <c r="H241" s="53">
        <v>1200</v>
      </c>
      <c r="I241" s="53">
        <v>300</v>
      </c>
      <c r="J241" s="53">
        <v>900</v>
      </c>
      <c r="K241" s="53">
        <v>0</v>
      </c>
      <c r="L241" s="53">
        <v>0</v>
      </c>
      <c r="M241" s="53">
        <v>600</v>
      </c>
      <c r="N241" s="53">
        <v>0</v>
      </c>
      <c r="O241" s="53">
        <v>0</v>
      </c>
      <c r="P241" s="53">
        <v>1591.8000030517578</v>
      </c>
      <c r="Q241" s="53">
        <v>0</v>
      </c>
      <c r="R241" s="53">
        <v>0</v>
      </c>
      <c r="S241" s="53">
        <v>0</v>
      </c>
      <c r="T241" s="53">
        <v>0</v>
      </c>
      <c r="U241" s="53">
        <v>100</v>
      </c>
      <c r="V241" s="53">
        <v>0</v>
      </c>
      <c r="W241" s="53">
        <v>0</v>
      </c>
      <c r="X241" s="53">
        <v>1400</v>
      </c>
      <c r="Y241" s="53">
        <v>200</v>
      </c>
      <c r="Z241" s="53">
        <v>0</v>
      </c>
      <c r="AA241" s="53">
        <v>0</v>
      </c>
      <c r="AB241" s="53">
        <v>0</v>
      </c>
      <c r="AC241" s="53">
        <v>1200</v>
      </c>
      <c r="AD241" s="53">
        <v>298.40000152587891</v>
      </c>
      <c r="AE241" s="53">
        <v>249.09999847412109</v>
      </c>
      <c r="AF241" s="53">
        <v>0</v>
      </c>
      <c r="AG241" s="53">
        <v>250</v>
      </c>
      <c r="AH241" s="53">
        <v>0</v>
      </c>
      <c r="AI241" s="53">
        <v>0</v>
      </c>
      <c r="AJ241" s="53">
        <v>0</v>
      </c>
      <c r="AK241" s="53">
        <v>19.440000534057621</v>
      </c>
      <c r="AL241" s="53">
        <v>79.980003356933594</v>
      </c>
      <c r="AM241" s="53">
        <v>362.92999923229218</v>
      </c>
      <c r="AN241" s="53">
        <v>0</v>
      </c>
      <c r="AO241" s="53">
        <v>381.38044400000001</v>
      </c>
      <c r="AP241" s="53">
        <v>1142.315724790006</v>
      </c>
      <c r="AQ241" s="53">
        <v>225.03197700000001</v>
      </c>
      <c r="AR241" s="53">
        <v>79</v>
      </c>
      <c r="AS241" s="53">
        <v>25.60000038146973</v>
      </c>
      <c r="AT241" s="54"/>
      <c r="AU241" s="55">
        <v>2042</v>
      </c>
      <c r="AV241" s="56">
        <v>969.34242023229217</v>
      </c>
      <c r="AW241" s="57">
        <v>606.41242099999999</v>
      </c>
      <c r="AX241" s="57">
        <v>362.92999923229218</v>
      </c>
      <c r="AY241" s="56">
        <v>1346.335729062467</v>
      </c>
      <c r="AZ241" s="57">
        <v>1240.7557253240636</v>
      </c>
      <c r="BA241" s="57">
        <v>105.58000373840332</v>
      </c>
      <c r="BB241" s="56">
        <v>9620.6999969482422</v>
      </c>
      <c r="BC241" s="57">
        <v>0</v>
      </c>
      <c r="BD241" s="57">
        <v>1331.3999938964844</v>
      </c>
      <c r="BE241" s="57">
        <v>3000</v>
      </c>
      <c r="BF241" s="57">
        <v>1591.8000030517578</v>
      </c>
      <c r="BG241" s="57">
        <v>100</v>
      </c>
      <c r="BH241" s="57">
        <v>1747.5</v>
      </c>
      <c r="BI241" s="57">
        <v>0</v>
      </c>
      <c r="BJ241" s="57">
        <v>250</v>
      </c>
      <c r="BK241" s="57">
        <v>1600</v>
      </c>
      <c r="BL241" s="56">
        <v>11936.378146243002</v>
      </c>
      <c r="BN241" s="55">
        <v>2042</v>
      </c>
      <c r="BO241" s="56"/>
      <c r="BP241" s="58"/>
      <c r="BQ241" s="58"/>
      <c r="BR241" s="56"/>
      <c r="BS241" s="58"/>
      <c r="BT241" s="58"/>
      <c r="BU241" s="56"/>
      <c r="BV241" s="58"/>
      <c r="BW241" s="58"/>
      <c r="BX241" s="58"/>
      <c r="BY241" s="58"/>
      <c r="BZ241" s="58"/>
      <c r="CA241" s="58"/>
      <c r="CB241" s="58"/>
      <c r="CC241" s="58"/>
      <c r="CD241" s="58"/>
      <c r="CE241" s="56"/>
      <c r="CG241" s="115" t="s">
        <v>195</v>
      </c>
    </row>
    <row r="242" spans="1:85" hidden="1" outlineLevel="1">
      <c r="A242" s="59">
        <v>2043</v>
      </c>
      <c r="B242" s="60">
        <v>0</v>
      </c>
      <c r="C242" s="60">
        <v>0</v>
      </c>
      <c r="D242" s="60">
        <v>0</v>
      </c>
      <c r="E242" s="60">
        <v>474</v>
      </c>
      <c r="F242" s="60">
        <v>146.3999938964844</v>
      </c>
      <c r="G242" s="60">
        <v>711</v>
      </c>
      <c r="H242" s="60">
        <v>1200</v>
      </c>
      <c r="I242" s="60">
        <v>300</v>
      </c>
      <c r="J242" s="60">
        <v>1250</v>
      </c>
      <c r="K242" s="60">
        <v>0</v>
      </c>
      <c r="L242" s="60">
        <v>0</v>
      </c>
      <c r="M242" s="60">
        <v>600</v>
      </c>
      <c r="N242" s="60">
        <v>0</v>
      </c>
      <c r="O242" s="60">
        <v>0</v>
      </c>
      <c r="P242" s="60">
        <v>1590.9999923706055</v>
      </c>
      <c r="Q242" s="60">
        <v>0</v>
      </c>
      <c r="R242" s="60">
        <v>0</v>
      </c>
      <c r="S242" s="60">
        <v>0</v>
      </c>
      <c r="T242" s="60">
        <v>0</v>
      </c>
      <c r="U242" s="60">
        <v>100</v>
      </c>
      <c r="V242" s="60">
        <v>0</v>
      </c>
      <c r="W242" s="60">
        <v>0</v>
      </c>
      <c r="X242" s="60">
        <v>1400</v>
      </c>
      <c r="Y242" s="60">
        <v>200</v>
      </c>
      <c r="Z242" s="60">
        <v>0</v>
      </c>
      <c r="AA242" s="60">
        <v>0</v>
      </c>
      <c r="AB242" s="60">
        <v>0</v>
      </c>
      <c r="AC242" s="60">
        <v>1200</v>
      </c>
      <c r="AD242" s="60">
        <v>298.30000305175781</v>
      </c>
      <c r="AE242" s="60">
        <v>249.05000305175781</v>
      </c>
      <c r="AF242" s="60">
        <v>0</v>
      </c>
      <c r="AG242" s="60">
        <v>250</v>
      </c>
      <c r="AH242" s="60">
        <v>0</v>
      </c>
      <c r="AI242" s="60">
        <v>0</v>
      </c>
      <c r="AJ242" s="60">
        <v>0</v>
      </c>
      <c r="AK242" s="60">
        <v>20.340000152587891</v>
      </c>
      <c r="AL242" s="60">
        <v>83.680000305175781</v>
      </c>
      <c r="AM242" s="60">
        <v>362.18999636173248</v>
      </c>
      <c r="AN242" s="60">
        <v>0</v>
      </c>
      <c r="AO242" s="60">
        <v>401.17813699999999</v>
      </c>
      <c r="AP242" s="60">
        <v>1224.0605660882529</v>
      </c>
      <c r="AQ242" s="60">
        <v>238.03904900000001</v>
      </c>
      <c r="AR242" s="60">
        <v>79</v>
      </c>
      <c r="AS242" s="60">
        <v>25.60000038146973</v>
      </c>
      <c r="AT242" s="54"/>
      <c r="AU242" s="61">
        <v>2043</v>
      </c>
      <c r="AV242" s="62">
        <v>1001.4071823617325</v>
      </c>
      <c r="AW242" s="63">
        <v>639.21718599999997</v>
      </c>
      <c r="AX242" s="63">
        <v>362.18999636173248</v>
      </c>
      <c r="AY242" s="62">
        <v>1432.6805669274863</v>
      </c>
      <c r="AZ242" s="63">
        <v>1323.4005662408408</v>
      </c>
      <c r="BA242" s="63">
        <v>109.28000068664551</v>
      </c>
      <c r="BB242" s="62">
        <v>9969.7499923706055</v>
      </c>
      <c r="BC242" s="63">
        <v>0</v>
      </c>
      <c r="BD242" s="63">
        <v>1331.3999938964844</v>
      </c>
      <c r="BE242" s="63">
        <v>3350</v>
      </c>
      <c r="BF242" s="63">
        <v>1590.9999923706055</v>
      </c>
      <c r="BG242" s="63">
        <v>100</v>
      </c>
      <c r="BH242" s="63">
        <v>1747.3500061035156</v>
      </c>
      <c r="BI242" s="63">
        <v>0</v>
      </c>
      <c r="BJ242" s="63">
        <v>250</v>
      </c>
      <c r="BK242" s="63">
        <v>1600</v>
      </c>
      <c r="BL242" s="62">
        <v>12403.837741659823</v>
      </c>
      <c r="BN242" s="61">
        <v>2043</v>
      </c>
      <c r="BO242" s="62"/>
      <c r="BP242" s="1"/>
      <c r="BQ242" s="1"/>
      <c r="BR242" s="62"/>
      <c r="BS242" s="1"/>
      <c r="BT242" s="1"/>
      <c r="BU242" s="62"/>
      <c r="BV242" s="1"/>
      <c r="BW242" s="1"/>
      <c r="BX242" s="1"/>
      <c r="BY242" s="1"/>
      <c r="BZ242" s="1"/>
      <c r="CA242" s="1"/>
      <c r="CB242" s="1"/>
      <c r="CC242" s="1"/>
      <c r="CD242" s="1"/>
      <c r="CE242" s="62"/>
      <c r="CG242" s="115" t="s">
        <v>195</v>
      </c>
    </row>
    <row r="243" spans="1:85" hidden="1" outlineLevel="1">
      <c r="A243" s="52">
        <v>2044</v>
      </c>
      <c r="B243" s="53">
        <v>0</v>
      </c>
      <c r="C243" s="53">
        <v>0</v>
      </c>
      <c r="D243" s="53">
        <v>0</v>
      </c>
      <c r="E243" s="53">
        <v>474</v>
      </c>
      <c r="F243" s="53">
        <v>146.3999938964844</v>
      </c>
      <c r="G243" s="53">
        <v>711</v>
      </c>
      <c r="H243" s="53">
        <v>1200</v>
      </c>
      <c r="I243" s="53">
        <v>300</v>
      </c>
      <c r="J243" s="53">
        <v>1350</v>
      </c>
      <c r="K243" s="53">
        <v>0</v>
      </c>
      <c r="L243" s="53">
        <v>0</v>
      </c>
      <c r="M243" s="53">
        <v>600</v>
      </c>
      <c r="N243" s="53">
        <v>0</v>
      </c>
      <c r="O243" s="53">
        <v>0</v>
      </c>
      <c r="P243" s="53">
        <v>1590.2000045776367</v>
      </c>
      <c r="Q243" s="53">
        <v>500</v>
      </c>
      <c r="R243" s="53">
        <v>0</v>
      </c>
      <c r="S243" s="53">
        <v>0</v>
      </c>
      <c r="T243" s="53">
        <v>0</v>
      </c>
      <c r="U243" s="53">
        <v>100</v>
      </c>
      <c r="V243" s="53">
        <v>0</v>
      </c>
      <c r="W243" s="53">
        <v>0</v>
      </c>
      <c r="X243" s="53">
        <v>1400</v>
      </c>
      <c r="Y243" s="53">
        <v>200</v>
      </c>
      <c r="Z243" s="53">
        <v>0</v>
      </c>
      <c r="AA243" s="53">
        <v>0</v>
      </c>
      <c r="AB243" s="53">
        <v>0</v>
      </c>
      <c r="AC243" s="53">
        <v>1200</v>
      </c>
      <c r="AD243" s="53">
        <v>298.19999694824219</v>
      </c>
      <c r="AE243" s="53">
        <v>249</v>
      </c>
      <c r="AF243" s="53">
        <v>0</v>
      </c>
      <c r="AG243" s="53">
        <v>250</v>
      </c>
      <c r="AH243" s="53">
        <v>0</v>
      </c>
      <c r="AI243" s="53">
        <v>0</v>
      </c>
      <c r="AJ243" s="53">
        <v>0</v>
      </c>
      <c r="AK243" s="53">
        <v>21.280000686645511</v>
      </c>
      <c r="AL243" s="53">
        <v>87.550003051757813</v>
      </c>
      <c r="AM243" s="53">
        <v>361.36000144481659</v>
      </c>
      <c r="AN243" s="53">
        <v>0</v>
      </c>
      <c r="AO243" s="53">
        <v>419.93942299999998</v>
      </c>
      <c r="AP243" s="53">
        <v>1305.8054073864989</v>
      </c>
      <c r="AQ243" s="53">
        <v>249.30925499999998</v>
      </c>
      <c r="AR243" s="53">
        <v>79</v>
      </c>
      <c r="AS243" s="53">
        <v>25.60000038146973</v>
      </c>
      <c r="AT243" s="54"/>
      <c r="AU243" s="55">
        <v>2044</v>
      </c>
      <c r="AV243" s="56">
        <v>1030.6086794448165</v>
      </c>
      <c r="AW243" s="57">
        <v>669.24867799999993</v>
      </c>
      <c r="AX243" s="57">
        <v>361.36000144481659</v>
      </c>
      <c r="AY243" s="56">
        <v>1519.235411506372</v>
      </c>
      <c r="AZ243" s="57">
        <v>1406.0854080731444</v>
      </c>
      <c r="BA243" s="57">
        <v>113.15000343322754</v>
      </c>
      <c r="BB243" s="56">
        <v>10568.799995422363</v>
      </c>
      <c r="BC243" s="57">
        <v>0</v>
      </c>
      <c r="BD243" s="57">
        <v>1331.3999938964844</v>
      </c>
      <c r="BE243" s="57">
        <v>3450</v>
      </c>
      <c r="BF243" s="57">
        <v>2090.2000045776367</v>
      </c>
      <c r="BG243" s="57">
        <v>100</v>
      </c>
      <c r="BH243" s="57">
        <v>1747.1999969482422</v>
      </c>
      <c r="BI243" s="57">
        <v>0</v>
      </c>
      <c r="BJ243" s="57">
        <v>250</v>
      </c>
      <c r="BK243" s="57">
        <v>1600</v>
      </c>
      <c r="BL243" s="56">
        <v>13118.644086373552</v>
      </c>
      <c r="BN243" s="55">
        <v>2044</v>
      </c>
      <c r="BO243" s="56"/>
      <c r="BP243" s="58"/>
      <c r="BQ243" s="58"/>
      <c r="BR243" s="56"/>
      <c r="BS243" s="58"/>
      <c r="BT243" s="58"/>
      <c r="BU243" s="56"/>
      <c r="BV243" s="58"/>
      <c r="BW243" s="58"/>
      <c r="BX243" s="58"/>
      <c r="BY243" s="58"/>
      <c r="BZ243" s="58"/>
      <c r="CA243" s="58"/>
      <c r="CB243" s="58"/>
      <c r="CC243" s="58"/>
      <c r="CD243" s="58"/>
      <c r="CE243" s="56"/>
      <c r="CG243" s="115" t="s">
        <v>195</v>
      </c>
    </row>
    <row r="244" spans="1:85" hidden="1" outlineLevel="1">
      <c r="A244" s="59">
        <v>2045</v>
      </c>
      <c r="B244" s="60">
        <v>0</v>
      </c>
      <c r="C244" s="60">
        <v>0</v>
      </c>
      <c r="D244" s="60">
        <v>0</v>
      </c>
      <c r="E244" s="60">
        <v>474</v>
      </c>
      <c r="F244" s="60">
        <v>420.89998245239263</v>
      </c>
      <c r="G244" s="60">
        <v>711</v>
      </c>
      <c r="H244" s="60">
        <v>1300</v>
      </c>
      <c r="I244" s="60">
        <v>300</v>
      </c>
      <c r="J244" s="60">
        <v>1350</v>
      </c>
      <c r="K244" s="60">
        <v>0</v>
      </c>
      <c r="L244" s="60">
        <v>0</v>
      </c>
      <c r="M244" s="60">
        <v>600</v>
      </c>
      <c r="N244" s="60">
        <v>0</v>
      </c>
      <c r="O244" s="60">
        <v>0</v>
      </c>
      <c r="P244" s="60">
        <v>1589.4000091552734</v>
      </c>
      <c r="Q244" s="60">
        <v>699.74998474121094</v>
      </c>
      <c r="R244" s="60">
        <v>0</v>
      </c>
      <c r="S244" s="60">
        <v>0</v>
      </c>
      <c r="T244" s="60">
        <v>0</v>
      </c>
      <c r="U244" s="60">
        <v>100</v>
      </c>
      <c r="V244" s="60">
        <v>0</v>
      </c>
      <c r="W244" s="60">
        <v>0</v>
      </c>
      <c r="X244" s="60">
        <v>1500</v>
      </c>
      <c r="Y244" s="60">
        <v>200</v>
      </c>
      <c r="Z244" s="60">
        <v>0</v>
      </c>
      <c r="AA244" s="60">
        <v>0</v>
      </c>
      <c r="AB244" s="60">
        <v>0</v>
      </c>
      <c r="AC244" s="60">
        <v>1200</v>
      </c>
      <c r="AD244" s="60">
        <v>298.11000061035156</v>
      </c>
      <c r="AE244" s="60">
        <v>248.95999908447266</v>
      </c>
      <c r="AF244" s="60">
        <v>0</v>
      </c>
      <c r="AG244" s="60">
        <v>250</v>
      </c>
      <c r="AH244" s="60">
        <v>0</v>
      </c>
      <c r="AI244" s="60">
        <v>0</v>
      </c>
      <c r="AJ244" s="60">
        <v>0</v>
      </c>
      <c r="AK244" s="60">
        <v>22.260000228881839</v>
      </c>
      <c r="AL244" s="60">
        <v>91.599998474121094</v>
      </c>
      <c r="AM244" s="60">
        <v>360.05999863147736</v>
      </c>
      <c r="AN244" s="60">
        <v>0</v>
      </c>
      <c r="AO244" s="60">
        <v>436.93978399999997</v>
      </c>
      <c r="AP244" s="60">
        <v>1393.1203194741331</v>
      </c>
      <c r="AQ244" s="60">
        <v>258.13393600000001</v>
      </c>
      <c r="AR244" s="60">
        <v>79</v>
      </c>
      <c r="AS244" s="60">
        <v>25.60000038146973</v>
      </c>
      <c r="AT244" s="54"/>
      <c r="AU244" s="61">
        <v>2045</v>
      </c>
      <c r="AV244" s="62">
        <v>1055.1337186314772</v>
      </c>
      <c r="AW244" s="63">
        <v>695.07371999999998</v>
      </c>
      <c r="AX244" s="63">
        <v>360.05999863147736</v>
      </c>
      <c r="AY244" s="62">
        <v>1611.5803185586058</v>
      </c>
      <c r="AZ244" s="63">
        <v>1494.3803197030149</v>
      </c>
      <c r="BA244" s="63">
        <v>117.19999885559082</v>
      </c>
      <c r="BB244" s="62">
        <v>11242.119976043701</v>
      </c>
      <c r="BC244" s="63">
        <v>0</v>
      </c>
      <c r="BD244" s="63">
        <v>1605.8999824523926</v>
      </c>
      <c r="BE244" s="63">
        <v>3550</v>
      </c>
      <c r="BF244" s="63">
        <v>2289.1499938964844</v>
      </c>
      <c r="BG244" s="63">
        <v>100</v>
      </c>
      <c r="BH244" s="63">
        <v>1747.0699996948242</v>
      </c>
      <c r="BI244" s="63">
        <v>0</v>
      </c>
      <c r="BJ244" s="63">
        <v>250</v>
      </c>
      <c r="BK244" s="63">
        <v>1700</v>
      </c>
      <c r="BL244" s="62">
        <v>13908.834013233783</v>
      </c>
      <c r="BN244" s="61">
        <v>2045</v>
      </c>
      <c r="BO244" s="62">
        <v>518.3624014788893</v>
      </c>
      <c r="BP244" s="1">
        <v>469.14240299999994</v>
      </c>
      <c r="BQ244" s="1">
        <v>49.219998478889465</v>
      </c>
      <c r="BR244" s="62">
        <v>1177.0958109807818</v>
      </c>
      <c r="BS244" s="1">
        <v>1122.1158114385455</v>
      </c>
      <c r="BT244" s="1">
        <v>54.979999542236314</v>
      </c>
      <c r="BU244" s="62">
        <v>5414.0699844360352</v>
      </c>
      <c r="BV244" s="1">
        <v>0</v>
      </c>
      <c r="BW244" s="1">
        <v>876.59998321533203</v>
      </c>
      <c r="BX244" s="1">
        <v>2050</v>
      </c>
      <c r="BY244" s="1">
        <v>1489.6999969482422</v>
      </c>
      <c r="BZ244" s="1">
        <v>0</v>
      </c>
      <c r="CA244" s="1">
        <v>147.77000427246094</v>
      </c>
      <c r="CB244" s="1">
        <v>0</v>
      </c>
      <c r="CC244" s="1">
        <v>250</v>
      </c>
      <c r="CD244" s="1">
        <v>600</v>
      </c>
      <c r="CE244" s="62">
        <v>7109.5281968957061</v>
      </c>
      <c r="CG244" s="115" t="s">
        <v>195</v>
      </c>
    </row>
    <row r="245" spans="1:85" hidden="1" outlineLevel="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N245" s="64" t="s">
        <v>144</v>
      </c>
      <c r="BO245" s="65">
        <v>1055.1337186314772</v>
      </c>
      <c r="BP245" s="65">
        <v>695.07371999999998</v>
      </c>
      <c r="BQ245" s="65">
        <v>360.05999863147736</v>
      </c>
      <c r="BR245" s="65">
        <v>1611.5803185586058</v>
      </c>
      <c r="BS245" s="65">
        <v>1494.3803197030149</v>
      </c>
      <c r="BT245" s="65">
        <v>117.19999885559082</v>
      </c>
      <c r="BU245" s="65">
        <v>11242.119976043701</v>
      </c>
      <c r="BV245" s="65">
        <v>0</v>
      </c>
      <c r="BW245" s="65">
        <v>1605.8999824523926</v>
      </c>
      <c r="BX245" s="65">
        <v>3550</v>
      </c>
      <c r="BY245" s="65">
        <v>2289.1499938964844</v>
      </c>
      <c r="BZ245" s="65">
        <v>100</v>
      </c>
      <c r="CA245" s="65">
        <v>1747.0699996948242</v>
      </c>
      <c r="CB245" s="65">
        <v>0</v>
      </c>
      <c r="CC245" s="65">
        <v>250</v>
      </c>
      <c r="CD245" s="65">
        <v>1700</v>
      </c>
      <c r="CE245" s="65">
        <v>13908.834013233783</v>
      </c>
      <c r="CG245" s="115" t="s">
        <v>195</v>
      </c>
    </row>
    <row r="246" spans="1:85" collapsed="1">
      <c r="BN246" s="66"/>
      <c r="BO246" s="67"/>
      <c r="BP246" s="67"/>
      <c r="BQ246" s="67"/>
      <c r="BR246" s="67"/>
      <c r="BS246" s="67"/>
      <c r="BT246" s="67"/>
      <c r="BU246" s="67"/>
      <c r="BV246" s="67"/>
      <c r="BW246" s="67"/>
      <c r="BX246" s="67"/>
      <c r="BY246" s="67"/>
      <c r="BZ246" s="67"/>
      <c r="CA246" s="67"/>
      <c r="CB246" s="67"/>
      <c r="CC246" s="67"/>
      <c r="CD246" s="67"/>
      <c r="CE246" s="67"/>
    </row>
    <row r="247" spans="1:85">
      <c r="BN247" s="66"/>
      <c r="BO247" s="67"/>
      <c r="BP247" s="67"/>
      <c r="BQ247" s="67"/>
      <c r="BR247" s="67"/>
      <c r="BS247" s="67"/>
      <c r="BT247" s="67"/>
      <c r="BU247" s="67"/>
      <c r="BV247" s="67"/>
      <c r="BW247" s="67"/>
      <c r="BX247" s="67"/>
      <c r="BY247" s="67"/>
      <c r="BZ247" s="67"/>
      <c r="CA247" s="67"/>
      <c r="CB247" s="67"/>
      <c r="CC247" s="67"/>
      <c r="CD247" s="67"/>
      <c r="CE247" s="67"/>
    </row>
    <row r="248" spans="1:85">
      <c r="A248" s="68" t="s">
        <v>109</v>
      </c>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3" t="s">
        <v>109</v>
      </c>
      <c r="AV248" s="33" t="s">
        <v>147</v>
      </c>
      <c r="AW248" s="32"/>
      <c r="AX248" s="32"/>
      <c r="AY248" s="32"/>
      <c r="AZ248" s="32"/>
      <c r="BA248" s="32"/>
      <c r="BB248" s="32"/>
      <c r="BC248" s="32"/>
      <c r="BD248" s="32"/>
      <c r="BE248" s="32"/>
      <c r="BF248" s="32"/>
      <c r="BG248" s="32"/>
      <c r="BH248" s="32"/>
      <c r="BI248" s="32"/>
      <c r="BJ248" s="32"/>
      <c r="BK248" s="32"/>
      <c r="BL248" s="32"/>
      <c r="BN248" s="33" t="s">
        <v>109</v>
      </c>
      <c r="BO248" s="33" t="s">
        <v>148</v>
      </c>
      <c r="BP248" s="32"/>
      <c r="BQ248" s="32"/>
      <c r="BR248" s="32"/>
      <c r="BS248" s="32"/>
      <c r="BT248" s="32"/>
      <c r="BU248" s="32"/>
      <c r="BV248" s="32"/>
      <c r="BW248" s="32"/>
      <c r="BX248" s="32"/>
      <c r="BY248" s="32"/>
      <c r="BZ248" s="32"/>
      <c r="CA248" s="32"/>
      <c r="CB248" s="32"/>
      <c r="CC248" s="32"/>
      <c r="CD248" s="32"/>
      <c r="CE248" s="32"/>
    </row>
    <row r="249" spans="1:85" ht="52.9" hidden="1" outlineLevel="1">
      <c r="A249" s="34" t="s">
        <v>150</v>
      </c>
      <c r="B249" s="35" t="s">
        <v>151</v>
      </c>
      <c r="C249" s="35" t="s">
        <v>152</v>
      </c>
      <c r="D249" s="35" t="s">
        <v>153</v>
      </c>
      <c r="E249" s="35" t="s">
        <v>154</v>
      </c>
      <c r="F249" s="35" t="s">
        <v>155</v>
      </c>
      <c r="G249" s="35" t="s">
        <v>156</v>
      </c>
      <c r="H249" s="36" t="s">
        <v>157</v>
      </c>
      <c r="I249" s="36" t="s">
        <v>158</v>
      </c>
      <c r="J249" s="36" t="s">
        <v>159</v>
      </c>
      <c r="K249" s="36" t="s">
        <v>160</v>
      </c>
      <c r="L249" s="36" t="s">
        <v>161</v>
      </c>
      <c r="M249" s="36" t="s">
        <v>162</v>
      </c>
      <c r="N249" s="36" t="s">
        <v>163</v>
      </c>
      <c r="O249" s="36" t="s">
        <v>164</v>
      </c>
      <c r="P249" s="37" t="s">
        <v>165</v>
      </c>
      <c r="Q249" s="37" t="s">
        <v>166</v>
      </c>
      <c r="R249" s="37" t="s">
        <v>167</v>
      </c>
      <c r="S249" s="37" t="s">
        <v>168</v>
      </c>
      <c r="T249" s="37" t="s">
        <v>169</v>
      </c>
      <c r="U249" s="38" t="s">
        <v>170</v>
      </c>
      <c r="V249" s="38" t="s">
        <v>171</v>
      </c>
      <c r="W249" s="39" t="s">
        <v>172</v>
      </c>
      <c r="X249" s="39" t="s">
        <v>173</v>
      </c>
      <c r="Y249" s="39" t="s">
        <v>174</v>
      </c>
      <c r="Z249" s="39" t="s">
        <v>175</v>
      </c>
      <c r="AA249" s="39" t="s">
        <v>176</v>
      </c>
      <c r="AB249" s="39" t="s">
        <v>135</v>
      </c>
      <c r="AC249" s="40" t="s">
        <v>177</v>
      </c>
      <c r="AD249" s="40" t="s">
        <v>178</v>
      </c>
      <c r="AE249" s="40" t="s">
        <v>179</v>
      </c>
      <c r="AF249" s="34" t="s">
        <v>142</v>
      </c>
      <c r="AG249" s="34" t="s">
        <v>58</v>
      </c>
      <c r="AH249" s="34" t="s">
        <v>180</v>
      </c>
      <c r="AI249" s="34" t="s">
        <v>181</v>
      </c>
      <c r="AJ249" s="34" t="s">
        <v>182</v>
      </c>
      <c r="AK249" s="34" t="s">
        <v>183</v>
      </c>
      <c r="AL249" s="34" t="s">
        <v>184</v>
      </c>
      <c r="AM249" s="41" t="s">
        <v>134</v>
      </c>
      <c r="AN249" s="41" t="s">
        <v>185</v>
      </c>
      <c r="AO249" s="41" t="s">
        <v>186</v>
      </c>
      <c r="AP249" s="41" t="s">
        <v>187</v>
      </c>
      <c r="AQ249" s="41" t="s">
        <v>188</v>
      </c>
      <c r="AR249" s="42" t="s">
        <v>189</v>
      </c>
      <c r="AS249" s="42" t="s">
        <v>190</v>
      </c>
      <c r="AT249" s="43"/>
      <c r="AU249" s="44" t="s">
        <v>191</v>
      </c>
      <c r="AV249" s="45" t="s">
        <v>192</v>
      </c>
      <c r="AW249" s="46" t="s">
        <v>133</v>
      </c>
      <c r="AX249" s="46" t="s">
        <v>134</v>
      </c>
      <c r="AY249" s="45" t="s">
        <v>193</v>
      </c>
      <c r="AZ249" s="44" t="s">
        <v>48</v>
      </c>
      <c r="BA249" s="44" t="s">
        <v>135</v>
      </c>
      <c r="BB249" s="47" t="s">
        <v>194</v>
      </c>
      <c r="BC249" s="44" t="s">
        <v>136</v>
      </c>
      <c r="BD249" s="44" t="s">
        <v>137</v>
      </c>
      <c r="BE249" s="44" t="s">
        <v>138</v>
      </c>
      <c r="BF249" s="44" t="s">
        <v>139</v>
      </c>
      <c r="BG249" s="44" t="s">
        <v>140</v>
      </c>
      <c r="BH249" s="44" t="s">
        <v>141</v>
      </c>
      <c r="BI249" s="44" t="s">
        <v>142</v>
      </c>
      <c r="BJ249" s="44" t="s">
        <v>58</v>
      </c>
      <c r="BK249" s="44" t="s">
        <v>143</v>
      </c>
      <c r="BL249" s="47" t="s">
        <v>144</v>
      </c>
      <c r="BN249" s="48" t="s">
        <v>191</v>
      </c>
      <c r="BO249" s="49" t="s">
        <v>192</v>
      </c>
      <c r="BP249" s="48" t="s">
        <v>133</v>
      </c>
      <c r="BQ249" s="48" t="s">
        <v>134</v>
      </c>
      <c r="BR249" s="49" t="s">
        <v>193</v>
      </c>
      <c r="BS249" s="50" t="s">
        <v>48</v>
      </c>
      <c r="BT249" s="50" t="s">
        <v>135</v>
      </c>
      <c r="BU249" s="51" t="s">
        <v>194</v>
      </c>
      <c r="BV249" s="50" t="s">
        <v>136</v>
      </c>
      <c r="BW249" s="50" t="s">
        <v>137</v>
      </c>
      <c r="BX249" s="50" t="s">
        <v>138</v>
      </c>
      <c r="BY249" s="50" t="s">
        <v>139</v>
      </c>
      <c r="BZ249" s="50" t="s">
        <v>140</v>
      </c>
      <c r="CA249" s="50" t="s">
        <v>141</v>
      </c>
      <c r="CB249" s="50" t="s">
        <v>142</v>
      </c>
      <c r="CC249" s="50" t="s">
        <v>58</v>
      </c>
      <c r="CD249" s="50" t="s">
        <v>143</v>
      </c>
      <c r="CE249" s="51" t="s">
        <v>144</v>
      </c>
    </row>
    <row r="250" spans="1:85" hidden="1" outlineLevel="1">
      <c r="A250" s="52">
        <v>2024</v>
      </c>
      <c r="B250" s="53">
        <v>0</v>
      </c>
      <c r="C250" s="53">
        <v>0</v>
      </c>
      <c r="D250" s="53">
        <v>0</v>
      </c>
      <c r="E250" s="53">
        <v>0</v>
      </c>
      <c r="F250" s="53">
        <v>0</v>
      </c>
      <c r="G250" s="53">
        <v>0</v>
      </c>
      <c r="H250" s="53">
        <v>0</v>
      </c>
      <c r="I250" s="53">
        <v>200</v>
      </c>
      <c r="J250" s="53">
        <v>0</v>
      </c>
      <c r="K250" s="53">
        <v>0</v>
      </c>
      <c r="L250" s="53">
        <v>0</v>
      </c>
      <c r="M250" s="53">
        <v>0</v>
      </c>
      <c r="N250" s="53">
        <v>0</v>
      </c>
      <c r="O250" s="53">
        <v>0</v>
      </c>
      <c r="P250" s="53">
        <v>200</v>
      </c>
      <c r="Q250" s="53">
        <v>0</v>
      </c>
      <c r="R250" s="53">
        <v>0</v>
      </c>
      <c r="S250" s="53">
        <v>0</v>
      </c>
      <c r="T250" s="53">
        <v>0</v>
      </c>
      <c r="U250" s="53">
        <v>0</v>
      </c>
      <c r="V250" s="53">
        <v>0</v>
      </c>
      <c r="W250" s="53">
        <v>0</v>
      </c>
      <c r="X250" s="53">
        <v>0</v>
      </c>
      <c r="Y250" s="53">
        <v>0</v>
      </c>
      <c r="Z250" s="53">
        <v>0</v>
      </c>
      <c r="AA250" s="53">
        <v>0</v>
      </c>
      <c r="AB250" s="53">
        <v>0</v>
      </c>
      <c r="AC250" s="53">
        <v>150</v>
      </c>
      <c r="AD250" s="53">
        <v>0</v>
      </c>
      <c r="AE250" s="53">
        <v>0</v>
      </c>
      <c r="AF250" s="53">
        <v>0</v>
      </c>
      <c r="AG250" s="53">
        <v>0</v>
      </c>
      <c r="AH250" s="53">
        <v>0</v>
      </c>
      <c r="AI250" s="53">
        <v>0</v>
      </c>
      <c r="AJ250" s="53">
        <v>0</v>
      </c>
      <c r="AK250" s="53">
        <v>3.9000000953674321</v>
      </c>
      <c r="AL250" s="53">
        <v>9.4099998474121094</v>
      </c>
      <c r="AM250" s="53">
        <v>69.419999569654465</v>
      </c>
      <c r="AN250" s="53">
        <v>0</v>
      </c>
      <c r="AO250" s="53">
        <v>14.2410956</v>
      </c>
      <c r="AP250" s="53">
        <v>38.045572555287997</v>
      </c>
      <c r="AQ250" s="53">
        <v>11.8364183</v>
      </c>
      <c r="AR250" s="53">
        <v>55</v>
      </c>
      <c r="AS250" s="53">
        <v>12</v>
      </c>
      <c r="AT250" s="54"/>
      <c r="AU250" s="55">
        <v>2024</v>
      </c>
      <c r="AV250" s="56">
        <v>95.497513469654464</v>
      </c>
      <c r="AW250" s="57">
        <v>26.0775139</v>
      </c>
      <c r="AX250" s="57">
        <v>69.419999569654465</v>
      </c>
      <c r="AY250" s="56">
        <v>118.35557249806754</v>
      </c>
      <c r="AZ250" s="57">
        <v>96.945572650655436</v>
      </c>
      <c r="BA250" s="57">
        <v>21.409999847412109</v>
      </c>
      <c r="BB250" s="56">
        <v>550</v>
      </c>
      <c r="BC250" s="57">
        <v>0</v>
      </c>
      <c r="BD250" s="57">
        <v>0</v>
      </c>
      <c r="BE250" s="57">
        <v>200</v>
      </c>
      <c r="BF250" s="57">
        <v>200</v>
      </c>
      <c r="BG250" s="57">
        <v>0</v>
      </c>
      <c r="BH250" s="57">
        <v>150</v>
      </c>
      <c r="BI250" s="57">
        <v>0</v>
      </c>
      <c r="BJ250" s="57">
        <v>0</v>
      </c>
      <c r="BK250" s="57">
        <v>0</v>
      </c>
      <c r="BL250" s="56">
        <v>763.853085967722</v>
      </c>
      <c r="BN250" s="55">
        <v>2024</v>
      </c>
      <c r="BO250" s="56"/>
      <c r="BP250" s="58"/>
      <c r="BQ250" s="58"/>
      <c r="BR250" s="56"/>
      <c r="BS250" s="58"/>
      <c r="BT250" s="58"/>
      <c r="BU250" s="56"/>
      <c r="BV250" s="58"/>
      <c r="BW250" s="58"/>
      <c r="BX250" s="58"/>
      <c r="BY250" s="58"/>
      <c r="BZ250" s="58"/>
      <c r="CA250" s="58"/>
      <c r="CB250" s="58"/>
      <c r="CC250" s="58"/>
      <c r="CD250" s="58"/>
      <c r="CE250" s="56"/>
      <c r="CG250" s="115" t="s">
        <v>109</v>
      </c>
    </row>
    <row r="251" spans="1:85" hidden="1" outlineLevel="1">
      <c r="A251" s="59">
        <v>2025</v>
      </c>
      <c r="B251" s="60">
        <v>0</v>
      </c>
      <c r="C251" s="60">
        <v>0</v>
      </c>
      <c r="D251" s="60">
        <v>0</v>
      </c>
      <c r="E251" s="60">
        <v>0</v>
      </c>
      <c r="F251" s="60">
        <v>0</v>
      </c>
      <c r="G251" s="60">
        <v>0</v>
      </c>
      <c r="H251" s="60">
        <v>400</v>
      </c>
      <c r="I251" s="60">
        <v>200</v>
      </c>
      <c r="J251" s="60">
        <v>0</v>
      </c>
      <c r="K251" s="60">
        <v>0</v>
      </c>
      <c r="L251" s="60">
        <v>0</v>
      </c>
      <c r="M251" s="60">
        <v>0</v>
      </c>
      <c r="N251" s="60">
        <v>0</v>
      </c>
      <c r="O251" s="60">
        <v>0</v>
      </c>
      <c r="P251" s="60">
        <v>199.89999389648438</v>
      </c>
      <c r="Q251" s="60">
        <v>0</v>
      </c>
      <c r="R251" s="60">
        <v>0</v>
      </c>
      <c r="S251" s="60">
        <v>0</v>
      </c>
      <c r="T251" s="60">
        <v>0</v>
      </c>
      <c r="U251" s="60">
        <v>0</v>
      </c>
      <c r="V251" s="60">
        <v>0</v>
      </c>
      <c r="W251" s="60">
        <v>0</v>
      </c>
      <c r="X251" s="60">
        <v>0</v>
      </c>
      <c r="Y251" s="60">
        <v>0</v>
      </c>
      <c r="Z251" s="60">
        <v>0</v>
      </c>
      <c r="AA251" s="60">
        <v>0</v>
      </c>
      <c r="AB251" s="60">
        <v>0</v>
      </c>
      <c r="AC251" s="60">
        <v>1050</v>
      </c>
      <c r="AD251" s="60">
        <v>0</v>
      </c>
      <c r="AE251" s="60">
        <v>0</v>
      </c>
      <c r="AF251" s="60">
        <v>0</v>
      </c>
      <c r="AG251" s="60">
        <v>0</v>
      </c>
      <c r="AH251" s="60">
        <v>0</v>
      </c>
      <c r="AI251" s="60">
        <v>0</v>
      </c>
      <c r="AJ251" s="60">
        <v>0</v>
      </c>
      <c r="AK251" s="60">
        <v>3.9000000953674321</v>
      </c>
      <c r="AL251" s="60">
        <v>14.27999973297119</v>
      </c>
      <c r="AM251" s="60">
        <v>131.25999987125397</v>
      </c>
      <c r="AN251" s="60">
        <v>0</v>
      </c>
      <c r="AO251" s="60">
        <v>26.374985599999999</v>
      </c>
      <c r="AP251" s="60">
        <v>59.426396861328548</v>
      </c>
      <c r="AQ251" s="60">
        <v>24.168347199999999</v>
      </c>
      <c r="AR251" s="60">
        <v>79</v>
      </c>
      <c r="AS251" s="60">
        <v>25.60000038146973</v>
      </c>
      <c r="AT251" s="54"/>
      <c r="AU251" s="61">
        <v>2025</v>
      </c>
      <c r="AV251" s="62">
        <v>181.80333267125397</v>
      </c>
      <c r="AW251" s="63">
        <v>50.543332800000002</v>
      </c>
      <c r="AX251" s="63">
        <v>131.25999987125397</v>
      </c>
      <c r="AY251" s="62">
        <v>182.20639707113691</v>
      </c>
      <c r="AZ251" s="63">
        <v>142.32639695669599</v>
      </c>
      <c r="BA251" s="63">
        <v>39.880000114440918</v>
      </c>
      <c r="BB251" s="62">
        <v>1849.8999938964844</v>
      </c>
      <c r="BC251" s="63">
        <v>0</v>
      </c>
      <c r="BD251" s="63">
        <v>0</v>
      </c>
      <c r="BE251" s="63">
        <v>600</v>
      </c>
      <c r="BF251" s="63">
        <v>199.89999389648438</v>
      </c>
      <c r="BG251" s="63">
        <v>0</v>
      </c>
      <c r="BH251" s="63">
        <v>1050</v>
      </c>
      <c r="BI251" s="63">
        <v>0</v>
      </c>
      <c r="BJ251" s="63">
        <v>0</v>
      </c>
      <c r="BK251" s="63">
        <v>0</v>
      </c>
      <c r="BL251" s="62">
        <v>2213.9097236388752</v>
      </c>
      <c r="BN251" s="61">
        <v>2025</v>
      </c>
      <c r="BO251" s="62">
        <v>181.80333267125397</v>
      </c>
      <c r="BP251" s="1">
        <v>50.543332800000002</v>
      </c>
      <c r="BQ251" s="1">
        <v>131.25999987125397</v>
      </c>
      <c r="BR251" s="62">
        <v>182.20639707113691</v>
      </c>
      <c r="BS251" s="1">
        <v>142.32639695669599</v>
      </c>
      <c r="BT251" s="1">
        <v>39.880000114440918</v>
      </c>
      <c r="BU251" s="62">
        <v>1849.8999938964844</v>
      </c>
      <c r="BV251" s="1">
        <v>0</v>
      </c>
      <c r="BW251" s="1">
        <v>0</v>
      </c>
      <c r="BX251" s="1">
        <v>600</v>
      </c>
      <c r="BY251" s="1">
        <v>199.89999389648438</v>
      </c>
      <c r="BZ251" s="1">
        <v>0</v>
      </c>
      <c r="CA251" s="1">
        <v>1050</v>
      </c>
      <c r="CB251" s="1">
        <v>0</v>
      </c>
      <c r="CC251" s="1">
        <v>0</v>
      </c>
      <c r="CD251" s="1">
        <v>0</v>
      </c>
      <c r="CE251" s="62">
        <v>2213.9097236388752</v>
      </c>
      <c r="CG251" s="115" t="s">
        <v>109</v>
      </c>
    </row>
    <row r="252" spans="1:85" hidden="1" outlineLevel="1">
      <c r="A252" s="52">
        <v>2026</v>
      </c>
      <c r="B252" s="53">
        <v>0</v>
      </c>
      <c r="C252" s="53">
        <v>0</v>
      </c>
      <c r="D252" s="53">
        <v>0</v>
      </c>
      <c r="E252" s="53">
        <v>0</v>
      </c>
      <c r="F252" s="53">
        <v>0</v>
      </c>
      <c r="G252" s="53">
        <v>0</v>
      </c>
      <c r="H252" s="53">
        <v>500</v>
      </c>
      <c r="I252" s="53">
        <v>200</v>
      </c>
      <c r="J252" s="53">
        <v>0</v>
      </c>
      <c r="K252" s="53">
        <v>0</v>
      </c>
      <c r="L252" s="53">
        <v>0</v>
      </c>
      <c r="M252" s="53">
        <v>0</v>
      </c>
      <c r="N252" s="53">
        <v>0</v>
      </c>
      <c r="O252" s="53">
        <v>0</v>
      </c>
      <c r="P252" s="53">
        <v>199.80000305175781</v>
      </c>
      <c r="Q252" s="53">
        <v>0</v>
      </c>
      <c r="R252" s="53">
        <v>0</v>
      </c>
      <c r="S252" s="53">
        <v>0</v>
      </c>
      <c r="T252" s="53">
        <v>0</v>
      </c>
      <c r="U252" s="53">
        <v>100</v>
      </c>
      <c r="V252" s="53">
        <v>0</v>
      </c>
      <c r="W252" s="53">
        <v>0</v>
      </c>
      <c r="X252" s="53">
        <v>1000</v>
      </c>
      <c r="Y252" s="53">
        <v>0</v>
      </c>
      <c r="Z252" s="53">
        <v>0</v>
      </c>
      <c r="AA252" s="53">
        <v>0</v>
      </c>
      <c r="AB252" s="53">
        <v>0</v>
      </c>
      <c r="AC252" s="53">
        <v>1500</v>
      </c>
      <c r="AD252" s="53">
        <v>0</v>
      </c>
      <c r="AE252" s="53">
        <v>0</v>
      </c>
      <c r="AF252" s="53">
        <v>0</v>
      </c>
      <c r="AG252" s="53">
        <v>0</v>
      </c>
      <c r="AH252" s="53">
        <v>0</v>
      </c>
      <c r="AI252" s="53">
        <v>0</v>
      </c>
      <c r="AJ252" s="53">
        <v>0</v>
      </c>
      <c r="AK252" s="53">
        <v>3.9000000953674321</v>
      </c>
      <c r="AL252" s="53">
        <v>18.110000610351559</v>
      </c>
      <c r="AM252" s="53">
        <v>198.40000009536743</v>
      </c>
      <c r="AN252" s="53">
        <v>0</v>
      </c>
      <c r="AO252" s="53">
        <v>50.051728099999998</v>
      </c>
      <c r="AP252" s="53">
        <v>80.807221167369093</v>
      </c>
      <c r="AQ252" s="53">
        <v>36.868583900000004</v>
      </c>
      <c r="AR252" s="53">
        <v>79</v>
      </c>
      <c r="AS252" s="53">
        <v>25.60000038146973</v>
      </c>
      <c r="AT252" s="54"/>
      <c r="AU252" s="55">
        <v>2026</v>
      </c>
      <c r="AV252" s="56">
        <v>285.3203120953674</v>
      </c>
      <c r="AW252" s="57">
        <v>86.920311999999996</v>
      </c>
      <c r="AX252" s="57">
        <v>198.40000009536743</v>
      </c>
      <c r="AY252" s="56">
        <v>207.41722225455783</v>
      </c>
      <c r="AZ252" s="57">
        <v>163.70722126273654</v>
      </c>
      <c r="BA252" s="57">
        <v>43.710000991821289</v>
      </c>
      <c r="BB252" s="56">
        <v>3499.8000030517578</v>
      </c>
      <c r="BC252" s="57">
        <v>0</v>
      </c>
      <c r="BD252" s="57">
        <v>0</v>
      </c>
      <c r="BE252" s="57">
        <v>700</v>
      </c>
      <c r="BF252" s="57">
        <v>199.80000305175781</v>
      </c>
      <c r="BG252" s="57">
        <v>100</v>
      </c>
      <c r="BH252" s="57">
        <v>1500</v>
      </c>
      <c r="BI252" s="57">
        <v>0</v>
      </c>
      <c r="BJ252" s="57">
        <v>0</v>
      </c>
      <c r="BK252" s="57">
        <v>1000</v>
      </c>
      <c r="BL252" s="56">
        <v>3992.537537401683</v>
      </c>
      <c r="BN252" s="55">
        <v>2026</v>
      </c>
      <c r="BO252" s="56"/>
      <c r="BP252" s="58"/>
      <c r="BQ252" s="58"/>
      <c r="BR252" s="56"/>
      <c r="BS252" s="58"/>
      <c r="BT252" s="58"/>
      <c r="BU252" s="56"/>
      <c r="BV252" s="58"/>
      <c r="BW252" s="58"/>
      <c r="BX252" s="58"/>
      <c r="BY252" s="58"/>
      <c r="BZ252" s="58"/>
      <c r="CA252" s="58"/>
      <c r="CB252" s="58"/>
      <c r="CC252" s="58"/>
      <c r="CD252" s="58"/>
      <c r="CE252" s="56"/>
      <c r="CG252" s="115" t="s">
        <v>109</v>
      </c>
    </row>
    <row r="253" spans="1:85" hidden="1" outlineLevel="1">
      <c r="A253" s="59">
        <v>2027</v>
      </c>
      <c r="B253" s="60">
        <v>0</v>
      </c>
      <c r="C253" s="60">
        <v>0</v>
      </c>
      <c r="D253" s="60">
        <v>0</v>
      </c>
      <c r="E253" s="60">
        <v>0</v>
      </c>
      <c r="F253" s="60">
        <v>0</v>
      </c>
      <c r="G253" s="60">
        <v>0</v>
      </c>
      <c r="H253" s="60">
        <v>700</v>
      </c>
      <c r="I253" s="60">
        <v>200</v>
      </c>
      <c r="J253" s="60">
        <v>0</v>
      </c>
      <c r="K253" s="60">
        <v>0</v>
      </c>
      <c r="L253" s="60">
        <v>0</v>
      </c>
      <c r="M253" s="60">
        <v>0</v>
      </c>
      <c r="N253" s="60">
        <v>0</v>
      </c>
      <c r="O253" s="60">
        <v>0</v>
      </c>
      <c r="P253" s="60">
        <v>199.69999694824219</v>
      </c>
      <c r="Q253" s="60">
        <v>0</v>
      </c>
      <c r="R253" s="60">
        <v>0</v>
      </c>
      <c r="S253" s="60">
        <v>0</v>
      </c>
      <c r="T253" s="60">
        <v>0</v>
      </c>
      <c r="U253" s="60">
        <v>100</v>
      </c>
      <c r="V253" s="60">
        <v>0</v>
      </c>
      <c r="W253" s="60">
        <v>300</v>
      </c>
      <c r="X253" s="60">
        <v>2500</v>
      </c>
      <c r="Y253" s="60">
        <v>0</v>
      </c>
      <c r="Z253" s="60">
        <v>0</v>
      </c>
      <c r="AA253" s="60">
        <v>0</v>
      </c>
      <c r="AB253" s="60">
        <v>0</v>
      </c>
      <c r="AC253" s="60">
        <v>1800</v>
      </c>
      <c r="AD253" s="60">
        <v>0</v>
      </c>
      <c r="AE253" s="60">
        <v>0</v>
      </c>
      <c r="AF253" s="60">
        <v>0</v>
      </c>
      <c r="AG253" s="60">
        <v>0</v>
      </c>
      <c r="AH253" s="60">
        <v>0</v>
      </c>
      <c r="AI253" s="60">
        <v>0</v>
      </c>
      <c r="AJ253" s="60">
        <v>0</v>
      </c>
      <c r="AK253" s="60">
        <v>3.9000000953674321</v>
      </c>
      <c r="AL253" s="60">
        <v>24.719999313354489</v>
      </c>
      <c r="AM253" s="60">
        <v>241.09999978542328</v>
      </c>
      <c r="AN253" s="60">
        <v>0</v>
      </c>
      <c r="AO253" s="60">
        <v>64.249858200000006</v>
      </c>
      <c r="AP253" s="60">
        <v>121.26733986062111</v>
      </c>
      <c r="AQ253" s="60">
        <v>50.258215499999999</v>
      </c>
      <c r="AR253" s="60">
        <v>79</v>
      </c>
      <c r="AS253" s="60">
        <v>25.60000038146973</v>
      </c>
      <c r="AT253" s="54"/>
      <c r="AU253" s="61">
        <v>2027</v>
      </c>
      <c r="AV253" s="62">
        <v>355.60807348542329</v>
      </c>
      <c r="AW253" s="63">
        <v>114.50807370000001</v>
      </c>
      <c r="AX253" s="63">
        <v>241.09999978542328</v>
      </c>
      <c r="AY253" s="62">
        <v>254.48733965081277</v>
      </c>
      <c r="AZ253" s="63">
        <v>204.16733995598855</v>
      </c>
      <c r="BA253" s="63">
        <v>50.319999694824219</v>
      </c>
      <c r="BB253" s="62">
        <v>5799.6999969482422</v>
      </c>
      <c r="BC253" s="63">
        <v>0</v>
      </c>
      <c r="BD253" s="63">
        <v>0</v>
      </c>
      <c r="BE253" s="63">
        <v>900</v>
      </c>
      <c r="BF253" s="63">
        <v>199.69999694824219</v>
      </c>
      <c r="BG253" s="63">
        <v>100</v>
      </c>
      <c r="BH253" s="63">
        <v>1800</v>
      </c>
      <c r="BI253" s="63">
        <v>0</v>
      </c>
      <c r="BJ253" s="63">
        <v>0</v>
      </c>
      <c r="BK253" s="63">
        <v>2800</v>
      </c>
      <c r="BL253" s="62">
        <v>6409.7954100844781</v>
      </c>
      <c r="BN253" s="61">
        <v>2027</v>
      </c>
      <c r="BO253" s="62"/>
      <c r="BP253" s="1"/>
      <c r="BQ253" s="1"/>
      <c r="BR253" s="62"/>
      <c r="BS253" s="1"/>
      <c r="BT253" s="1"/>
      <c r="BU253" s="62"/>
      <c r="BV253" s="1"/>
      <c r="BW253" s="1"/>
      <c r="BX253" s="1"/>
      <c r="BY253" s="1"/>
      <c r="BZ253" s="1"/>
      <c r="CA253" s="1"/>
      <c r="CB253" s="1"/>
      <c r="CC253" s="1"/>
      <c r="CD253" s="1"/>
      <c r="CE253" s="62"/>
      <c r="CG253" s="115" t="s">
        <v>109</v>
      </c>
    </row>
    <row r="254" spans="1:85" hidden="1" outlineLevel="1">
      <c r="A254" s="52">
        <v>2028</v>
      </c>
      <c r="B254" s="53">
        <v>0</v>
      </c>
      <c r="C254" s="53">
        <v>0</v>
      </c>
      <c r="D254" s="53">
        <v>0</v>
      </c>
      <c r="E254" s="53">
        <v>0</v>
      </c>
      <c r="F254" s="53">
        <v>0</v>
      </c>
      <c r="G254" s="53">
        <v>0</v>
      </c>
      <c r="H254" s="53">
        <v>800</v>
      </c>
      <c r="I254" s="53">
        <v>200</v>
      </c>
      <c r="J254" s="53">
        <v>300</v>
      </c>
      <c r="K254" s="53">
        <v>0</v>
      </c>
      <c r="L254" s="53">
        <v>0</v>
      </c>
      <c r="M254" s="53">
        <v>100</v>
      </c>
      <c r="N254" s="53">
        <v>0</v>
      </c>
      <c r="O254" s="53">
        <v>0</v>
      </c>
      <c r="P254" s="53">
        <v>199.60000610351563</v>
      </c>
      <c r="Q254" s="53">
        <v>0</v>
      </c>
      <c r="R254" s="53">
        <v>0</v>
      </c>
      <c r="S254" s="53">
        <v>0</v>
      </c>
      <c r="T254" s="53">
        <v>0</v>
      </c>
      <c r="U254" s="53">
        <v>100</v>
      </c>
      <c r="V254" s="53">
        <v>0</v>
      </c>
      <c r="W254" s="53">
        <v>300</v>
      </c>
      <c r="X254" s="53">
        <v>3400</v>
      </c>
      <c r="Y254" s="53">
        <v>0</v>
      </c>
      <c r="Z254" s="53">
        <v>0</v>
      </c>
      <c r="AA254" s="53">
        <v>0</v>
      </c>
      <c r="AB254" s="53">
        <v>0</v>
      </c>
      <c r="AC254" s="53">
        <v>1800</v>
      </c>
      <c r="AD254" s="53">
        <v>0</v>
      </c>
      <c r="AE254" s="53">
        <v>0</v>
      </c>
      <c r="AF254" s="53">
        <v>0</v>
      </c>
      <c r="AG254" s="53">
        <v>0</v>
      </c>
      <c r="AH254" s="53">
        <v>0</v>
      </c>
      <c r="AI254" s="53">
        <v>0</v>
      </c>
      <c r="AJ254" s="53">
        <v>0</v>
      </c>
      <c r="AK254" s="53">
        <v>6.9000000953674316</v>
      </c>
      <c r="AL254" s="53">
        <v>28.389999389648441</v>
      </c>
      <c r="AM254" s="53">
        <v>284.59000539779663</v>
      </c>
      <c r="AN254" s="53">
        <v>0</v>
      </c>
      <c r="AO254" s="53">
        <v>77.881466000000003</v>
      </c>
      <c r="AP254" s="53">
        <v>161.72745855387299</v>
      </c>
      <c r="AQ254" s="53">
        <v>64.220708000000002</v>
      </c>
      <c r="AR254" s="53">
        <v>79</v>
      </c>
      <c r="AS254" s="53">
        <v>25.60000038146973</v>
      </c>
      <c r="AT254" s="54"/>
      <c r="AU254" s="55">
        <v>2028</v>
      </c>
      <c r="AV254" s="56">
        <v>426.69217939779662</v>
      </c>
      <c r="AW254" s="57">
        <v>142.10217399999999</v>
      </c>
      <c r="AX254" s="57">
        <v>284.59000539779663</v>
      </c>
      <c r="AY254" s="56">
        <v>301.61745842035862</v>
      </c>
      <c r="AZ254" s="57">
        <v>247.62745864924042</v>
      </c>
      <c r="BA254" s="57">
        <v>53.989999771118171</v>
      </c>
      <c r="BB254" s="56">
        <v>7199.6000061035156</v>
      </c>
      <c r="BC254" s="57">
        <v>0</v>
      </c>
      <c r="BD254" s="57">
        <v>0</v>
      </c>
      <c r="BE254" s="57">
        <v>1400</v>
      </c>
      <c r="BF254" s="57">
        <v>199.60000610351563</v>
      </c>
      <c r="BG254" s="57">
        <v>100</v>
      </c>
      <c r="BH254" s="57">
        <v>1800</v>
      </c>
      <c r="BI254" s="57">
        <v>0</v>
      </c>
      <c r="BJ254" s="57">
        <v>0</v>
      </c>
      <c r="BK254" s="57">
        <v>3700</v>
      </c>
      <c r="BL254" s="56">
        <v>7927.909643921671</v>
      </c>
      <c r="BN254" s="55">
        <v>2028</v>
      </c>
      <c r="BO254" s="56"/>
      <c r="BP254" s="58"/>
      <c r="BQ254" s="58"/>
      <c r="BR254" s="56"/>
      <c r="BS254" s="58"/>
      <c r="BT254" s="58"/>
      <c r="BU254" s="56"/>
      <c r="BV254" s="58"/>
      <c r="BW254" s="58"/>
      <c r="BX254" s="58"/>
      <c r="BY254" s="58"/>
      <c r="BZ254" s="58"/>
      <c r="CA254" s="58"/>
      <c r="CB254" s="58"/>
      <c r="CC254" s="58"/>
      <c r="CD254" s="58"/>
      <c r="CE254" s="56"/>
      <c r="CG254" s="115" t="s">
        <v>109</v>
      </c>
    </row>
    <row r="255" spans="1:85" hidden="1" outlineLevel="1">
      <c r="A255" s="59">
        <v>2029</v>
      </c>
      <c r="B255" s="60">
        <v>0</v>
      </c>
      <c r="C255" s="60">
        <v>0</v>
      </c>
      <c r="D255" s="60">
        <v>0</v>
      </c>
      <c r="E255" s="60">
        <v>0</v>
      </c>
      <c r="F255" s="60">
        <v>0</v>
      </c>
      <c r="G255" s="60">
        <v>0</v>
      </c>
      <c r="H255" s="60">
        <v>1000</v>
      </c>
      <c r="I255" s="60">
        <v>200</v>
      </c>
      <c r="J255" s="60">
        <v>400</v>
      </c>
      <c r="K255" s="60">
        <v>0</v>
      </c>
      <c r="L255" s="60">
        <v>0</v>
      </c>
      <c r="M255" s="60">
        <v>300</v>
      </c>
      <c r="N255" s="60">
        <v>0</v>
      </c>
      <c r="O255" s="60">
        <v>0</v>
      </c>
      <c r="P255" s="60">
        <v>199.5</v>
      </c>
      <c r="Q255" s="60">
        <v>0</v>
      </c>
      <c r="R255" s="60">
        <v>0</v>
      </c>
      <c r="S255" s="60">
        <v>0</v>
      </c>
      <c r="T255" s="60">
        <v>0</v>
      </c>
      <c r="U255" s="60">
        <v>100</v>
      </c>
      <c r="V255" s="60">
        <v>0</v>
      </c>
      <c r="W255" s="60">
        <v>300</v>
      </c>
      <c r="X255" s="60">
        <v>4400</v>
      </c>
      <c r="Y255" s="60">
        <v>0</v>
      </c>
      <c r="Z255" s="60">
        <v>0</v>
      </c>
      <c r="AA255" s="60">
        <v>0</v>
      </c>
      <c r="AB255" s="60">
        <v>0</v>
      </c>
      <c r="AC255" s="60">
        <v>1950</v>
      </c>
      <c r="AD255" s="60">
        <v>0</v>
      </c>
      <c r="AE255" s="60">
        <v>500</v>
      </c>
      <c r="AF255" s="60">
        <v>0</v>
      </c>
      <c r="AG255" s="60">
        <v>0</v>
      </c>
      <c r="AH255" s="60">
        <v>0</v>
      </c>
      <c r="AI255" s="60">
        <v>0</v>
      </c>
      <c r="AJ255" s="60">
        <v>0</v>
      </c>
      <c r="AK255" s="60">
        <v>8.8999996185302734</v>
      </c>
      <c r="AL255" s="60">
        <v>31.739999771118161</v>
      </c>
      <c r="AM255" s="60">
        <v>297.31000208854675</v>
      </c>
      <c r="AN255" s="60">
        <v>0</v>
      </c>
      <c r="AO255" s="60">
        <v>115.38244400000001</v>
      </c>
      <c r="AP255" s="60">
        <v>223.04598359990609</v>
      </c>
      <c r="AQ255" s="60">
        <v>78.633908000000005</v>
      </c>
      <c r="AR255" s="60">
        <v>79</v>
      </c>
      <c r="AS255" s="60">
        <v>25.60000038146973</v>
      </c>
      <c r="AT255" s="54"/>
      <c r="AU255" s="61">
        <v>2029</v>
      </c>
      <c r="AV255" s="62">
        <v>491.32635408854674</v>
      </c>
      <c r="AW255" s="63">
        <v>194.01635200000001</v>
      </c>
      <c r="AX255" s="63">
        <v>297.31000208854675</v>
      </c>
      <c r="AY255" s="62">
        <v>368.28598337102426</v>
      </c>
      <c r="AZ255" s="63">
        <v>310.94598321843637</v>
      </c>
      <c r="BA255" s="63">
        <v>57.340000152587891</v>
      </c>
      <c r="BB255" s="62">
        <v>9349.5</v>
      </c>
      <c r="BC255" s="63">
        <v>0</v>
      </c>
      <c r="BD255" s="63">
        <v>0</v>
      </c>
      <c r="BE255" s="63">
        <v>1900</v>
      </c>
      <c r="BF255" s="63">
        <v>199.5</v>
      </c>
      <c r="BG255" s="63">
        <v>100</v>
      </c>
      <c r="BH255" s="63">
        <v>2450</v>
      </c>
      <c r="BI255" s="63">
        <v>0</v>
      </c>
      <c r="BJ255" s="63">
        <v>0</v>
      </c>
      <c r="BK255" s="63">
        <v>4700</v>
      </c>
      <c r="BL255" s="62">
        <v>10209.112337459572</v>
      </c>
      <c r="BN255" s="61">
        <v>2029</v>
      </c>
      <c r="BO255" s="62"/>
      <c r="BP255" s="1"/>
      <c r="BQ255" s="1"/>
      <c r="BR255" s="62"/>
      <c r="BS255" s="1"/>
      <c r="BT255" s="1"/>
      <c r="BU255" s="62"/>
      <c r="BV255" s="1"/>
      <c r="BW255" s="1"/>
      <c r="BX255" s="1"/>
      <c r="BY255" s="1"/>
      <c r="BZ255" s="1"/>
      <c r="CA255" s="1"/>
      <c r="CB255" s="1"/>
      <c r="CC255" s="1"/>
      <c r="CD255" s="1"/>
      <c r="CE255" s="62"/>
      <c r="CG255" s="115" t="s">
        <v>109</v>
      </c>
    </row>
    <row r="256" spans="1:85" hidden="1" outlineLevel="1">
      <c r="A256" s="52">
        <v>2030</v>
      </c>
      <c r="B256" s="53">
        <v>0</v>
      </c>
      <c r="C256" s="53">
        <v>0</v>
      </c>
      <c r="D256" s="53">
        <v>0</v>
      </c>
      <c r="E256" s="53">
        <v>237</v>
      </c>
      <c r="F256" s="53">
        <v>0</v>
      </c>
      <c r="G256" s="53">
        <v>237</v>
      </c>
      <c r="H256" s="53">
        <v>1200</v>
      </c>
      <c r="I256" s="53">
        <v>200</v>
      </c>
      <c r="J256" s="53">
        <v>400</v>
      </c>
      <c r="K256" s="53">
        <v>0</v>
      </c>
      <c r="L256" s="53">
        <v>0</v>
      </c>
      <c r="M256" s="53">
        <v>300</v>
      </c>
      <c r="N256" s="53">
        <v>0</v>
      </c>
      <c r="O256" s="53">
        <v>0</v>
      </c>
      <c r="P256" s="53">
        <v>199.39999389648438</v>
      </c>
      <c r="Q256" s="53">
        <v>0</v>
      </c>
      <c r="R256" s="53">
        <v>0</v>
      </c>
      <c r="S256" s="53">
        <v>0</v>
      </c>
      <c r="T256" s="53">
        <v>0</v>
      </c>
      <c r="U256" s="53">
        <v>100</v>
      </c>
      <c r="V256" s="53">
        <v>0</v>
      </c>
      <c r="W256" s="53">
        <v>300</v>
      </c>
      <c r="X256" s="53">
        <v>4400</v>
      </c>
      <c r="Y256" s="53">
        <v>0</v>
      </c>
      <c r="Z256" s="53">
        <v>0</v>
      </c>
      <c r="AA256" s="53">
        <v>0</v>
      </c>
      <c r="AB256" s="53">
        <v>0</v>
      </c>
      <c r="AC256" s="53">
        <v>1950</v>
      </c>
      <c r="AD256" s="53">
        <v>0</v>
      </c>
      <c r="AE256" s="53">
        <v>499.89999389648438</v>
      </c>
      <c r="AF256" s="53">
        <v>0</v>
      </c>
      <c r="AG256" s="53">
        <v>0</v>
      </c>
      <c r="AH256" s="53">
        <v>0</v>
      </c>
      <c r="AI256" s="53">
        <v>0</v>
      </c>
      <c r="AJ256" s="53">
        <v>0</v>
      </c>
      <c r="AK256" s="53">
        <v>8.8999996185302734</v>
      </c>
      <c r="AL256" s="53">
        <v>36.619998931884773</v>
      </c>
      <c r="AM256" s="53">
        <v>310.84000015258789</v>
      </c>
      <c r="AN256" s="53">
        <v>0</v>
      </c>
      <c r="AO256" s="53">
        <v>131.83969400000001</v>
      </c>
      <c r="AP256" s="53">
        <v>284.36450864593922</v>
      </c>
      <c r="AQ256" s="53">
        <v>94.091622999999998</v>
      </c>
      <c r="AR256" s="53">
        <v>79</v>
      </c>
      <c r="AS256" s="53">
        <v>25.60000038146973</v>
      </c>
      <c r="AT256" s="54"/>
      <c r="AU256" s="55">
        <v>2030</v>
      </c>
      <c r="AV256" s="56">
        <v>536.77131715258793</v>
      </c>
      <c r="AW256" s="57">
        <v>225.93131700000001</v>
      </c>
      <c r="AX256" s="57">
        <v>310.84000015258789</v>
      </c>
      <c r="AY256" s="56">
        <v>434.48450757782399</v>
      </c>
      <c r="AZ256" s="57">
        <v>372.2645082644695</v>
      </c>
      <c r="BA256" s="57">
        <v>62.219999313354506</v>
      </c>
      <c r="BB256" s="56">
        <v>10023.299987792969</v>
      </c>
      <c r="BC256" s="57">
        <v>0</v>
      </c>
      <c r="BD256" s="57">
        <v>474</v>
      </c>
      <c r="BE256" s="57">
        <v>2100</v>
      </c>
      <c r="BF256" s="57">
        <v>199.39999389648438</v>
      </c>
      <c r="BG256" s="57">
        <v>100</v>
      </c>
      <c r="BH256" s="57">
        <v>2449.8999938964844</v>
      </c>
      <c r="BI256" s="57">
        <v>0</v>
      </c>
      <c r="BJ256" s="57">
        <v>0</v>
      </c>
      <c r="BK256" s="57">
        <v>4700</v>
      </c>
      <c r="BL256" s="56">
        <v>10994.55581252338</v>
      </c>
      <c r="BN256" s="55">
        <v>2030</v>
      </c>
      <c r="BO256" s="56">
        <v>354.96798448133393</v>
      </c>
      <c r="BP256" s="58">
        <v>175.38798420000001</v>
      </c>
      <c r="BQ256" s="58">
        <v>179.58000028133392</v>
      </c>
      <c r="BR256" s="56">
        <v>252.27811050668709</v>
      </c>
      <c r="BS256" s="58">
        <v>229.93811130777351</v>
      </c>
      <c r="BT256" s="58">
        <v>22.339999198913588</v>
      </c>
      <c r="BU256" s="56">
        <v>8173.3999938964844</v>
      </c>
      <c r="BV256" s="58">
        <v>0</v>
      </c>
      <c r="BW256" s="58">
        <v>474</v>
      </c>
      <c r="BX256" s="58">
        <v>1500</v>
      </c>
      <c r="BY256" s="58">
        <v>-0.5</v>
      </c>
      <c r="BZ256" s="58">
        <v>100</v>
      </c>
      <c r="CA256" s="58">
        <v>1399.8999938964844</v>
      </c>
      <c r="CB256" s="58">
        <v>0</v>
      </c>
      <c r="CC256" s="58">
        <v>0</v>
      </c>
      <c r="CD256" s="58">
        <v>4700</v>
      </c>
      <c r="CE256" s="56">
        <v>8780.6460888845049</v>
      </c>
      <c r="CG256" s="115" t="s">
        <v>109</v>
      </c>
    </row>
    <row r="257" spans="1:85" hidden="1" outlineLevel="1">
      <c r="A257" s="59">
        <v>2031</v>
      </c>
      <c r="B257" s="60">
        <v>0</v>
      </c>
      <c r="C257" s="60">
        <v>0</v>
      </c>
      <c r="D257" s="60">
        <v>0</v>
      </c>
      <c r="E257" s="60">
        <v>237</v>
      </c>
      <c r="F257" s="60">
        <v>0</v>
      </c>
      <c r="G257" s="60">
        <v>237</v>
      </c>
      <c r="H257" s="60">
        <v>1200</v>
      </c>
      <c r="I257" s="60">
        <v>200</v>
      </c>
      <c r="J257" s="60">
        <v>400</v>
      </c>
      <c r="K257" s="60">
        <v>0</v>
      </c>
      <c r="L257" s="60">
        <v>0</v>
      </c>
      <c r="M257" s="60">
        <v>300</v>
      </c>
      <c r="N257" s="60">
        <v>0</v>
      </c>
      <c r="O257" s="60">
        <v>0</v>
      </c>
      <c r="P257" s="60">
        <v>299.30000305175781</v>
      </c>
      <c r="Q257" s="60">
        <v>0</v>
      </c>
      <c r="R257" s="60">
        <v>0</v>
      </c>
      <c r="S257" s="60">
        <v>0</v>
      </c>
      <c r="T257" s="60">
        <v>0</v>
      </c>
      <c r="U257" s="60">
        <v>100</v>
      </c>
      <c r="V257" s="60">
        <v>0</v>
      </c>
      <c r="W257" s="60">
        <v>300</v>
      </c>
      <c r="X257" s="60">
        <v>4400</v>
      </c>
      <c r="Y257" s="60">
        <v>0</v>
      </c>
      <c r="Z257" s="60">
        <v>0</v>
      </c>
      <c r="AA257" s="60">
        <v>0</v>
      </c>
      <c r="AB257" s="60">
        <v>0</v>
      </c>
      <c r="AC257" s="60">
        <v>1950</v>
      </c>
      <c r="AD257" s="60">
        <v>0</v>
      </c>
      <c r="AE257" s="60">
        <v>499.80000305175781</v>
      </c>
      <c r="AF257" s="60">
        <v>0</v>
      </c>
      <c r="AG257" s="60">
        <v>0</v>
      </c>
      <c r="AH257" s="60">
        <v>0</v>
      </c>
      <c r="AI257" s="60">
        <v>0</v>
      </c>
      <c r="AJ257" s="60">
        <v>0</v>
      </c>
      <c r="AK257" s="60">
        <v>9.7200002670288086</v>
      </c>
      <c r="AL257" s="60">
        <v>39.990001678466797</v>
      </c>
      <c r="AM257" s="60">
        <v>324.03000116348267</v>
      </c>
      <c r="AN257" s="60">
        <v>0</v>
      </c>
      <c r="AO257" s="60">
        <v>148.12393700000001</v>
      </c>
      <c r="AP257" s="60">
        <v>351.50843736546011</v>
      </c>
      <c r="AQ257" s="60">
        <v>110.32028299999999</v>
      </c>
      <c r="AR257" s="60">
        <v>79</v>
      </c>
      <c r="AS257" s="60">
        <v>25.60000038146973</v>
      </c>
      <c r="AT257" s="54"/>
      <c r="AU257" s="61">
        <v>2031</v>
      </c>
      <c r="AV257" s="62">
        <v>582.47422116348264</v>
      </c>
      <c r="AW257" s="63">
        <v>258.44421999999997</v>
      </c>
      <c r="AX257" s="63">
        <v>324.03000116348267</v>
      </c>
      <c r="AY257" s="62">
        <v>505.81843969242544</v>
      </c>
      <c r="AZ257" s="63">
        <v>440.22843763248892</v>
      </c>
      <c r="BA257" s="63">
        <v>65.590002059936523</v>
      </c>
      <c r="BB257" s="62">
        <v>10123.100006103516</v>
      </c>
      <c r="BC257" s="63">
        <v>0</v>
      </c>
      <c r="BD257" s="63">
        <v>474</v>
      </c>
      <c r="BE257" s="63">
        <v>2100</v>
      </c>
      <c r="BF257" s="63">
        <v>299.30000305175781</v>
      </c>
      <c r="BG257" s="63">
        <v>100</v>
      </c>
      <c r="BH257" s="63">
        <v>2449.8000030517578</v>
      </c>
      <c r="BI257" s="63">
        <v>0</v>
      </c>
      <c r="BJ257" s="63">
        <v>0</v>
      </c>
      <c r="BK257" s="63">
        <v>4700</v>
      </c>
      <c r="BL257" s="62">
        <v>11211.392666959424</v>
      </c>
      <c r="BN257" s="61">
        <v>2031</v>
      </c>
      <c r="BO257" s="62"/>
      <c r="BP257" s="1"/>
      <c r="BQ257" s="1"/>
      <c r="BR257" s="62"/>
      <c r="BS257" s="1"/>
      <c r="BT257" s="1"/>
      <c r="BU257" s="62"/>
      <c r="BV257" s="1"/>
      <c r="BW257" s="1"/>
      <c r="BX257" s="1"/>
      <c r="BY257" s="1"/>
      <c r="BZ257" s="1"/>
      <c r="CA257" s="1"/>
      <c r="CB257" s="1"/>
      <c r="CC257" s="1"/>
      <c r="CD257" s="1"/>
      <c r="CE257" s="62"/>
      <c r="CG257" s="115" t="s">
        <v>109</v>
      </c>
    </row>
    <row r="258" spans="1:85" hidden="1" outlineLevel="1">
      <c r="A258" s="52">
        <v>2032</v>
      </c>
      <c r="B258" s="53">
        <v>0</v>
      </c>
      <c r="C258" s="53">
        <v>0</v>
      </c>
      <c r="D258" s="53">
        <v>0</v>
      </c>
      <c r="E258" s="53">
        <v>237</v>
      </c>
      <c r="F258" s="53">
        <v>0</v>
      </c>
      <c r="G258" s="53">
        <v>237</v>
      </c>
      <c r="H258" s="53">
        <v>1200</v>
      </c>
      <c r="I258" s="53">
        <v>200</v>
      </c>
      <c r="J258" s="53">
        <v>400</v>
      </c>
      <c r="K258" s="53">
        <v>0</v>
      </c>
      <c r="L258" s="53">
        <v>0</v>
      </c>
      <c r="M258" s="53">
        <v>300</v>
      </c>
      <c r="N258" s="53">
        <v>0</v>
      </c>
      <c r="O258" s="53">
        <v>0</v>
      </c>
      <c r="P258" s="53">
        <v>499.14999389648438</v>
      </c>
      <c r="Q258" s="53">
        <v>0</v>
      </c>
      <c r="R258" s="53">
        <v>0</v>
      </c>
      <c r="S258" s="53">
        <v>0</v>
      </c>
      <c r="T258" s="53">
        <v>0</v>
      </c>
      <c r="U258" s="53">
        <v>100</v>
      </c>
      <c r="V258" s="53">
        <v>0</v>
      </c>
      <c r="W258" s="53">
        <v>300</v>
      </c>
      <c r="X258" s="53">
        <v>4400</v>
      </c>
      <c r="Y258" s="53">
        <v>0</v>
      </c>
      <c r="Z258" s="53">
        <v>0</v>
      </c>
      <c r="AA258" s="53">
        <v>0</v>
      </c>
      <c r="AB258" s="53">
        <v>0</v>
      </c>
      <c r="AC258" s="53">
        <v>1950</v>
      </c>
      <c r="AD258" s="53">
        <v>0</v>
      </c>
      <c r="AE258" s="53">
        <v>499.69999694824219</v>
      </c>
      <c r="AF258" s="53">
        <v>0</v>
      </c>
      <c r="AG258" s="53">
        <v>0</v>
      </c>
      <c r="AH258" s="53">
        <v>0</v>
      </c>
      <c r="AI258" s="53">
        <v>0</v>
      </c>
      <c r="AJ258" s="53">
        <v>0</v>
      </c>
      <c r="AK258" s="53">
        <v>10.590000152587891</v>
      </c>
      <c r="AL258" s="53">
        <v>43.580001831054688</v>
      </c>
      <c r="AM258" s="53">
        <v>336.29999923706055</v>
      </c>
      <c r="AN258" s="53">
        <v>0</v>
      </c>
      <c r="AO258" s="53">
        <v>200.929247</v>
      </c>
      <c r="AP258" s="53">
        <v>418.652366084981</v>
      </c>
      <c r="AQ258" s="53">
        <v>126.43372100000001</v>
      </c>
      <c r="AR258" s="53">
        <v>79</v>
      </c>
      <c r="AS258" s="53">
        <v>25.60000038146973</v>
      </c>
      <c r="AT258" s="54"/>
      <c r="AU258" s="55">
        <v>2032</v>
      </c>
      <c r="AV258" s="56">
        <v>663.66296723706057</v>
      </c>
      <c r="AW258" s="57">
        <v>327.36296800000002</v>
      </c>
      <c r="AX258" s="57">
        <v>336.29999923706055</v>
      </c>
      <c r="AY258" s="56">
        <v>577.42236845009324</v>
      </c>
      <c r="AZ258" s="57">
        <v>508.24236623756889</v>
      </c>
      <c r="BA258" s="57">
        <v>69.180002212524414</v>
      </c>
      <c r="BB258" s="56">
        <v>10322.849990844727</v>
      </c>
      <c r="BC258" s="57">
        <v>0</v>
      </c>
      <c r="BD258" s="57">
        <v>474</v>
      </c>
      <c r="BE258" s="57">
        <v>2100</v>
      </c>
      <c r="BF258" s="57">
        <v>499.14999389648438</v>
      </c>
      <c r="BG258" s="57">
        <v>100</v>
      </c>
      <c r="BH258" s="57">
        <v>2449.6999969482422</v>
      </c>
      <c r="BI258" s="57">
        <v>0</v>
      </c>
      <c r="BJ258" s="57">
        <v>0</v>
      </c>
      <c r="BK258" s="57">
        <v>4700</v>
      </c>
      <c r="BL258" s="56">
        <v>11563.93532653188</v>
      </c>
      <c r="BN258" s="55">
        <v>2032</v>
      </c>
      <c r="BO258" s="56"/>
      <c r="BP258" s="58"/>
      <c r="BQ258" s="58"/>
      <c r="BR258" s="56"/>
      <c r="BS258" s="58"/>
      <c r="BT258" s="58"/>
      <c r="BU258" s="56"/>
      <c r="BV258" s="58"/>
      <c r="BW258" s="58"/>
      <c r="BX258" s="58"/>
      <c r="BY258" s="58"/>
      <c r="BZ258" s="58"/>
      <c r="CA258" s="58"/>
      <c r="CB258" s="58"/>
      <c r="CC258" s="58"/>
      <c r="CD258" s="58"/>
      <c r="CE258" s="56"/>
      <c r="CG258" s="115" t="s">
        <v>109</v>
      </c>
    </row>
    <row r="259" spans="1:85" hidden="1" outlineLevel="1">
      <c r="A259" s="59">
        <v>2033</v>
      </c>
      <c r="B259" s="60">
        <v>0</v>
      </c>
      <c r="C259" s="60">
        <v>0</v>
      </c>
      <c r="D259" s="60">
        <v>0</v>
      </c>
      <c r="E259" s="60">
        <v>237</v>
      </c>
      <c r="F259" s="60">
        <v>0</v>
      </c>
      <c r="G259" s="60">
        <v>237</v>
      </c>
      <c r="H259" s="60">
        <v>1200</v>
      </c>
      <c r="I259" s="60">
        <v>200</v>
      </c>
      <c r="J259" s="60">
        <v>400</v>
      </c>
      <c r="K259" s="60">
        <v>0</v>
      </c>
      <c r="L259" s="60">
        <v>0</v>
      </c>
      <c r="M259" s="60">
        <v>300</v>
      </c>
      <c r="N259" s="60">
        <v>0</v>
      </c>
      <c r="O259" s="60">
        <v>0</v>
      </c>
      <c r="P259" s="60">
        <v>598.90000152587891</v>
      </c>
      <c r="Q259" s="60">
        <v>0</v>
      </c>
      <c r="R259" s="60">
        <v>0</v>
      </c>
      <c r="S259" s="60">
        <v>0</v>
      </c>
      <c r="T259" s="60">
        <v>0</v>
      </c>
      <c r="U259" s="60">
        <v>100</v>
      </c>
      <c r="V259" s="60">
        <v>0</v>
      </c>
      <c r="W259" s="60">
        <v>300</v>
      </c>
      <c r="X259" s="60">
        <v>4400</v>
      </c>
      <c r="Y259" s="60">
        <v>0</v>
      </c>
      <c r="Z259" s="60">
        <v>0</v>
      </c>
      <c r="AA259" s="60">
        <v>0</v>
      </c>
      <c r="AB259" s="60">
        <v>0</v>
      </c>
      <c r="AC259" s="60">
        <v>1950</v>
      </c>
      <c r="AD259" s="60">
        <v>0</v>
      </c>
      <c r="AE259" s="60">
        <v>499.60000610351563</v>
      </c>
      <c r="AF259" s="60">
        <v>0</v>
      </c>
      <c r="AG259" s="60">
        <v>0</v>
      </c>
      <c r="AH259" s="60">
        <v>0</v>
      </c>
      <c r="AI259" s="60">
        <v>0</v>
      </c>
      <c r="AJ259" s="60">
        <v>0</v>
      </c>
      <c r="AK259" s="60">
        <v>11.47000026702881</v>
      </c>
      <c r="AL259" s="60">
        <v>47.200000762939453</v>
      </c>
      <c r="AM259" s="60">
        <v>346.43999838829041</v>
      </c>
      <c r="AN259" s="60">
        <v>0</v>
      </c>
      <c r="AO259" s="60">
        <v>219.51485700000001</v>
      </c>
      <c r="AP259" s="60">
        <v>489.51080342847717</v>
      </c>
      <c r="AQ259" s="60">
        <v>143.164975</v>
      </c>
      <c r="AR259" s="60">
        <v>79</v>
      </c>
      <c r="AS259" s="60">
        <v>25.60000038146973</v>
      </c>
      <c r="AT259" s="54"/>
      <c r="AU259" s="61">
        <v>2033</v>
      </c>
      <c r="AV259" s="62">
        <v>709.11983038829044</v>
      </c>
      <c r="AW259" s="63">
        <v>362.67983200000003</v>
      </c>
      <c r="AX259" s="63">
        <v>346.43999838829041</v>
      </c>
      <c r="AY259" s="62">
        <v>652.78080483991516</v>
      </c>
      <c r="AZ259" s="63">
        <v>579.98080369550598</v>
      </c>
      <c r="BA259" s="63">
        <v>72.80000114440918</v>
      </c>
      <c r="BB259" s="62">
        <v>10422.500007629395</v>
      </c>
      <c r="BC259" s="63">
        <v>0</v>
      </c>
      <c r="BD259" s="63">
        <v>474</v>
      </c>
      <c r="BE259" s="63">
        <v>2100</v>
      </c>
      <c r="BF259" s="63">
        <v>598.90000152587891</v>
      </c>
      <c r="BG259" s="63">
        <v>100</v>
      </c>
      <c r="BH259" s="63">
        <v>2449.6000061035156</v>
      </c>
      <c r="BI259" s="63">
        <v>0</v>
      </c>
      <c r="BJ259" s="63">
        <v>0</v>
      </c>
      <c r="BK259" s="63">
        <v>4700</v>
      </c>
      <c r="BL259" s="62">
        <v>11784.400642857599</v>
      </c>
      <c r="BN259" s="61">
        <v>2033</v>
      </c>
      <c r="BO259" s="62"/>
      <c r="BP259" s="1"/>
      <c r="BQ259" s="1"/>
      <c r="BR259" s="62"/>
      <c r="BS259" s="1"/>
      <c r="BT259" s="1"/>
      <c r="BU259" s="62"/>
      <c r="BV259" s="1"/>
      <c r="BW259" s="1"/>
      <c r="BX259" s="1"/>
      <c r="BY259" s="1"/>
      <c r="BZ259" s="1"/>
      <c r="CA259" s="1"/>
      <c r="CB259" s="1"/>
      <c r="CC259" s="1"/>
      <c r="CD259" s="1"/>
      <c r="CE259" s="62"/>
      <c r="CG259" s="115" t="s">
        <v>109</v>
      </c>
    </row>
    <row r="260" spans="1:85" hidden="1" outlineLevel="1">
      <c r="A260" s="52">
        <v>2034</v>
      </c>
      <c r="B260" s="53">
        <v>0</v>
      </c>
      <c r="C260" s="53">
        <v>0</v>
      </c>
      <c r="D260" s="53">
        <v>0</v>
      </c>
      <c r="E260" s="53">
        <v>237</v>
      </c>
      <c r="F260" s="53">
        <v>0</v>
      </c>
      <c r="G260" s="53">
        <v>237</v>
      </c>
      <c r="H260" s="53">
        <v>1200</v>
      </c>
      <c r="I260" s="53">
        <v>200</v>
      </c>
      <c r="J260" s="53">
        <v>400</v>
      </c>
      <c r="K260" s="53">
        <v>0</v>
      </c>
      <c r="L260" s="53">
        <v>0</v>
      </c>
      <c r="M260" s="53">
        <v>300</v>
      </c>
      <c r="N260" s="53">
        <v>0</v>
      </c>
      <c r="O260" s="53">
        <v>0</v>
      </c>
      <c r="P260" s="53">
        <v>798.59999847412109</v>
      </c>
      <c r="Q260" s="53">
        <v>0</v>
      </c>
      <c r="R260" s="53">
        <v>0</v>
      </c>
      <c r="S260" s="53">
        <v>0</v>
      </c>
      <c r="T260" s="53">
        <v>0</v>
      </c>
      <c r="U260" s="53">
        <v>100</v>
      </c>
      <c r="V260" s="53">
        <v>0</v>
      </c>
      <c r="W260" s="53">
        <v>300</v>
      </c>
      <c r="X260" s="53">
        <v>4400</v>
      </c>
      <c r="Y260" s="53">
        <v>0</v>
      </c>
      <c r="Z260" s="53">
        <v>0</v>
      </c>
      <c r="AA260" s="53">
        <v>0</v>
      </c>
      <c r="AB260" s="53">
        <v>0</v>
      </c>
      <c r="AC260" s="53">
        <v>1950</v>
      </c>
      <c r="AD260" s="53">
        <v>0</v>
      </c>
      <c r="AE260" s="53">
        <v>499.5</v>
      </c>
      <c r="AF260" s="53">
        <v>0</v>
      </c>
      <c r="AG260" s="53">
        <v>0</v>
      </c>
      <c r="AH260" s="53">
        <v>0</v>
      </c>
      <c r="AI260" s="53">
        <v>0</v>
      </c>
      <c r="AJ260" s="53">
        <v>0</v>
      </c>
      <c r="AK260" s="53">
        <v>12.35000038146973</v>
      </c>
      <c r="AL260" s="53">
        <v>50.830001831054688</v>
      </c>
      <c r="AM260" s="53">
        <v>349.90999519824982</v>
      </c>
      <c r="AN260" s="53">
        <v>0</v>
      </c>
      <c r="AO260" s="53">
        <v>238.569873</v>
      </c>
      <c r="AP260" s="53">
        <v>560.36924077197341</v>
      </c>
      <c r="AQ260" s="53">
        <v>149.33156099999999</v>
      </c>
      <c r="AR260" s="53">
        <v>79</v>
      </c>
      <c r="AS260" s="53">
        <v>25.60000038146973</v>
      </c>
      <c r="AT260" s="54"/>
      <c r="AU260" s="55">
        <v>2034</v>
      </c>
      <c r="AV260" s="56">
        <v>737.81142919824981</v>
      </c>
      <c r="AW260" s="57">
        <v>387.90143399999999</v>
      </c>
      <c r="AX260" s="57">
        <v>349.90999519824982</v>
      </c>
      <c r="AY260" s="56">
        <v>728.14924336596755</v>
      </c>
      <c r="AZ260" s="57">
        <v>651.71924115344314</v>
      </c>
      <c r="BA260" s="57">
        <v>76.430002212524414</v>
      </c>
      <c r="BB260" s="56">
        <v>10622.099998474121</v>
      </c>
      <c r="BC260" s="57">
        <v>0</v>
      </c>
      <c r="BD260" s="57">
        <v>474</v>
      </c>
      <c r="BE260" s="57">
        <v>2100</v>
      </c>
      <c r="BF260" s="57">
        <v>798.59999847412109</v>
      </c>
      <c r="BG260" s="57">
        <v>100</v>
      </c>
      <c r="BH260" s="57">
        <v>2449.5</v>
      </c>
      <c r="BI260" s="57">
        <v>0</v>
      </c>
      <c r="BJ260" s="57">
        <v>0</v>
      </c>
      <c r="BK260" s="57">
        <v>4700</v>
      </c>
      <c r="BL260" s="56">
        <v>12088.060671038338</v>
      </c>
      <c r="BN260" s="55">
        <v>2034</v>
      </c>
      <c r="BO260" s="56"/>
      <c r="BP260" s="58"/>
      <c r="BQ260" s="58"/>
      <c r="BR260" s="56"/>
      <c r="BS260" s="58"/>
      <c r="BT260" s="58"/>
      <c r="BU260" s="56"/>
      <c r="BV260" s="58"/>
      <c r="BW260" s="58"/>
      <c r="BX260" s="58"/>
      <c r="BY260" s="58"/>
      <c r="BZ260" s="58"/>
      <c r="CA260" s="58"/>
      <c r="CB260" s="58"/>
      <c r="CC260" s="58"/>
      <c r="CD260" s="58"/>
      <c r="CE260" s="56"/>
      <c r="CG260" s="115" t="s">
        <v>109</v>
      </c>
    </row>
    <row r="261" spans="1:85" hidden="1" outlineLevel="1">
      <c r="A261" s="59">
        <v>2035</v>
      </c>
      <c r="B261" s="60">
        <v>0</v>
      </c>
      <c r="C261" s="60">
        <v>0</v>
      </c>
      <c r="D261" s="60">
        <v>0</v>
      </c>
      <c r="E261" s="60">
        <v>237</v>
      </c>
      <c r="F261" s="60">
        <v>0</v>
      </c>
      <c r="G261" s="60">
        <v>237</v>
      </c>
      <c r="H261" s="60">
        <v>1200</v>
      </c>
      <c r="I261" s="60">
        <v>200</v>
      </c>
      <c r="J261" s="60">
        <v>400</v>
      </c>
      <c r="K261" s="60">
        <v>0</v>
      </c>
      <c r="L261" s="60">
        <v>0</v>
      </c>
      <c r="M261" s="60">
        <v>300</v>
      </c>
      <c r="N261" s="60">
        <v>0</v>
      </c>
      <c r="O261" s="60">
        <v>0</v>
      </c>
      <c r="P261" s="60">
        <v>1098.1999893188477</v>
      </c>
      <c r="Q261" s="60">
        <v>0</v>
      </c>
      <c r="R261" s="60">
        <v>0</v>
      </c>
      <c r="S261" s="60">
        <v>0</v>
      </c>
      <c r="T261" s="60">
        <v>0</v>
      </c>
      <c r="U261" s="60">
        <v>100</v>
      </c>
      <c r="V261" s="60">
        <v>0</v>
      </c>
      <c r="W261" s="60">
        <v>300</v>
      </c>
      <c r="X261" s="60">
        <v>4400</v>
      </c>
      <c r="Y261" s="60">
        <v>0</v>
      </c>
      <c r="Z261" s="60">
        <v>0</v>
      </c>
      <c r="AA261" s="60">
        <v>0</v>
      </c>
      <c r="AB261" s="60">
        <v>0</v>
      </c>
      <c r="AC261" s="60">
        <v>1950</v>
      </c>
      <c r="AD261" s="60">
        <v>0</v>
      </c>
      <c r="AE261" s="60">
        <v>499.39999389648438</v>
      </c>
      <c r="AF261" s="60">
        <v>0</v>
      </c>
      <c r="AG261" s="60">
        <v>0</v>
      </c>
      <c r="AH261" s="60">
        <v>0</v>
      </c>
      <c r="AI261" s="60">
        <v>0</v>
      </c>
      <c r="AJ261" s="60">
        <v>0</v>
      </c>
      <c r="AK261" s="60">
        <v>13.239999771118161</v>
      </c>
      <c r="AL261" s="60">
        <v>54.470001220703118</v>
      </c>
      <c r="AM261" s="60">
        <v>354.04999911785126</v>
      </c>
      <c r="AN261" s="60">
        <v>0</v>
      </c>
      <c r="AO261" s="60">
        <v>258.28604999999999</v>
      </c>
      <c r="AP261" s="60">
        <v>631.33850343142001</v>
      </c>
      <c r="AQ261" s="60">
        <v>156.19314700000001</v>
      </c>
      <c r="AR261" s="60">
        <v>79</v>
      </c>
      <c r="AS261" s="60">
        <v>25.60000038146973</v>
      </c>
      <c r="AT261" s="54"/>
      <c r="AU261" s="61">
        <v>2035</v>
      </c>
      <c r="AV261" s="62">
        <v>768.52919611785126</v>
      </c>
      <c r="AW261" s="63">
        <v>414.479197</v>
      </c>
      <c r="AX261" s="63">
        <v>354.04999911785126</v>
      </c>
      <c r="AY261" s="62">
        <v>803.64850480471102</v>
      </c>
      <c r="AZ261" s="63">
        <v>723.57850320253817</v>
      </c>
      <c r="BA261" s="63">
        <v>80.070001602172852</v>
      </c>
      <c r="BB261" s="62">
        <v>10921.599983215332</v>
      </c>
      <c r="BC261" s="63">
        <v>0</v>
      </c>
      <c r="BD261" s="63">
        <v>474</v>
      </c>
      <c r="BE261" s="63">
        <v>2100</v>
      </c>
      <c r="BF261" s="63">
        <v>1098.1999893188477</v>
      </c>
      <c r="BG261" s="63">
        <v>100</v>
      </c>
      <c r="BH261" s="63">
        <v>2449.3999938964844</v>
      </c>
      <c r="BI261" s="63">
        <v>0</v>
      </c>
      <c r="BJ261" s="63">
        <v>0</v>
      </c>
      <c r="BK261" s="63">
        <v>4700</v>
      </c>
      <c r="BL261" s="62">
        <v>12493.777684137895</v>
      </c>
      <c r="BN261" s="61">
        <v>2035</v>
      </c>
      <c r="BO261" s="62"/>
      <c r="BP261" s="1"/>
      <c r="BQ261" s="1"/>
      <c r="BR261" s="62"/>
      <c r="BS261" s="1"/>
      <c r="BT261" s="1"/>
      <c r="BU261" s="62"/>
      <c r="BV261" s="1"/>
      <c r="BW261" s="1"/>
      <c r="BX261" s="1"/>
      <c r="BY261" s="1"/>
      <c r="BZ261" s="1"/>
      <c r="CA261" s="1"/>
      <c r="CB261" s="1"/>
      <c r="CC261" s="1"/>
      <c r="CD261" s="1"/>
      <c r="CE261" s="62"/>
      <c r="CG261" s="115" t="s">
        <v>109</v>
      </c>
    </row>
    <row r="262" spans="1:85" hidden="1" outlineLevel="1">
      <c r="A262" s="52">
        <v>2036</v>
      </c>
      <c r="B262" s="53">
        <v>0</v>
      </c>
      <c r="C262" s="53">
        <v>0</v>
      </c>
      <c r="D262" s="53">
        <v>0</v>
      </c>
      <c r="E262" s="53">
        <v>474</v>
      </c>
      <c r="F262" s="53">
        <v>0</v>
      </c>
      <c r="G262" s="53">
        <v>237</v>
      </c>
      <c r="H262" s="53">
        <v>1200</v>
      </c>
      <c r="I262" s="53">
        <v>200</v>
      </c>
      <c r="J262" s="53">
        <v>700</v>
      </c>
      <c r="K262" s="53">
        <v>0</v>
      </c>
      <c r="L262" s="53">
        <v>0</v>
      </c>
      <c r="M262" s="53">
        <v>300</v>
      </c>
      <c r="N262" s="53">
        <v>0</v>
      </c>
      <c r="O262" s="53">
        <v>0</v>
      </c>
      <c r="P262" s="53">
        <v>1297.6500015258789</v>
      </c>
      <c r="Q262" s="53">
        <v>0</v>
      </c>
      <c r="R262" s="53">
        <v>0</v>
      </c>
      <c r="S262" s="53">
        <v>0</v>
      </c>
      <c r="T262" s="53">
        <v>0</v>
      </c>
      <c r="U262" s="53">
        <v>100</v>
      </c>
      <c r="V262" s="53">
        <v>0</v>
      </c>
      <c r="W262" s="53">
        <v>300</v>
      </c>
      <c r="X262" s="53">
        <v>4400</v>
      </c>
      <c r="Y262" s="53">
        <v>0</v>
      </c>
      <c r="Z262" s="53">
        <v>0</v>
      </c>
      <c r="AA262" s="53">
        <v>0</v>
      </c>
      <c r="AB262" s="53">
        <v>0</v>
      </c>
      <c r="AC262" s="53">
        <v>1950</v>
      </c>
      <c r="AD262" s="53">
        <v>0</v>
      </c>
      <c r="AE262" s="53">
        <v>499.30000305175781</v>
      </c>
      <c r="AF262" s="53">
        <v>0</v>
      </c>
      <c r="AG262" s="53">
        <v>0</v>
      </c>
      <c r="AH262" s="53">
        <v>0</v>
      </c>
      <c r="AI262" s="53">
        <v>0</v>
      </c>
      <c r="AJ262" s="53">
        <v>0</v>
      </c>
      <c r="AK262" s="53">
        <v>14.11999988555908</v>
      </c>
      <c r="AL262" s="53">
        <v>58.099998474121087</v>
      </c>
      <c r="AM262" s="53">
        <v>357.56000292301178</v>
      </c>
      <c r="AN262" s="53">
        <v>0</v>
      </c>
      <c r="AO262" s="53">
        <v>277.04538300000002</v>
      </c>
      <c r="AP262" s="53">
        <v>702.30776609086661</v>
      </c>
      <c r="AQ262" s="53">
        <v>162.833437</v>
      </c>
      <c r="AR262" s="53">
        <v>79</v>
      </c>
      <c r="AS262" s="53">
        <v>25.60000038146973</v>
      </c>
      <c r="AT262" s="54"/>
      <c r="AU262" s="55">
        <v>2036</v>
      </c>
      <c r="AV262" s="56">
        <v>797.4388229230118</v>
      </c>
      <c r="AW262" s="57">
        <v>439.87882000000002</v>
      </c>
      <c r="AX262" s="57">
        <v>357.56000292301178</v>
      </c>
      <c r="AY262" s="56">
        <v>879.12776483201651</v>
      </c>
      <c r="AZ262" s="57">
        <v>795.42776597642569</v>
      </c>
      <c r="BA262" s="57">
        <v>83.69999885559082</v>
      </c>
      <c r="BB262" s="56">
        <v>11657.950004577637</v>
      </c>
      <c r="BC262" s="57">
        <v>0</v>
      </c>
      <c r="BD262" s="57">
        <v>711</v>
      </c>
      <c r="BE262" s="57">
        <v>2400</v>
      </c>
      <c r="BF262" s="57">
        <v>1297.6500015258789</v>
      </c>
      <c r="BG262" s="57">
        <v>100</v>
      </c>
      <c r="BH262" s="57">
        <v>2449.3000030517578</v>
      </c>
      <c r="BI262" s="57">
        <v>0</v>
      </c>
      <c r="BJ262" s="57">
        <v>0</v>
      </c>
      <c r="BK262" s="57">
        <v>4700</v>
      </c>
      <c r="BL262" s="56">
        <v>13334.516592332664</v>
      </c>
      <c r="BN262" s="55">
        <v>2036</v>
      </c>
      <c r="BO262" s="56"/>
      <c r="BP262" s="58"/>
      <c r="BQ262" s="58"/>
      <c r="BR262" s="56"/>
      <c r="BS262" s="58"/>
      <c r="BT262" s="58"/>
      <c r="BU262" s="56"/>
      <c r="BV262" s="58"/>
      <c r="BW262" s="58"/>
      <c r="BX262" s="58"/>
      <c r="BY262" s="58"/>
      <c r="BZ262" s="58"/>
      <c r="CA262" s="58"/>
      <c r="CB262" s="58"/>
      <c r="CC262" s="58"/>
      <c r="CD262" s="58"/>
      <c r="CE262" s="56"/>
      <c r="CG262" s="115" t="s">
        <v>109</v>
      </c>
    </row>
    <row r="263" spans="1:85" hidden="1" outlineLevel="1">
      <c r="A263" s="59">
        <v>2037</v>
      </c>
      <c r="B263" s="60">
        <v>0</v>
      </c>
      <c r="C263" s="60">
        <v>0</v>
      </c>
      <c r="D263" s="60">
        <v>0</v>
      </c>
      <c r="E263" s="60">
        <v>474</v>
      </c>
      <c r="F263" s="60">
        <v>0</v>
      </c>
      <c r="G263" s="60">
        <v>237</v>
      </c>
      <c r="H263" s="60">
        <v>1300</v>
      </c>
      <c r="I263" s="60">
        <v>200</v>
      </c>
      <c r="J263" s="60">
        <v>700</v>
      </c>
      <c r="K263" s="60">
        <v>0</v>
      </c>
      <c r="L263" s="60">
        <v>0</v>
      </c>
      <c r="M263" s="60">
        <v>300</v>
      </c>
      <c r="N263" s="60">
        <v>0</v>
      </c>
      <c r="O263" s="60">
        <v>0</v>
      </c>
      <c r="P263" s="60">
        <v>1696.9999923706055</v>
      </c>
      <c r="Q263" s="60">
        <v>0</v>
      </c>
      <c r="R263" s="60">
        <v>0</v>
      </c>
      <c r="S263" s="60">
        <v>0</v>
      </c>
      <c r="T263" s="60">
        <v>0</v>
      </c>
      <c r="U263" s="60">
        <v>100</v>
      </c>
      <c r="V263" s="60">
        <v>0</v>
      </c>
      <c r="W263" s="60">
        <v>300</v>
      </c>
      <c r="X263" s="60">
        <v>4500</v>
      </c>
      <c r="Y263" s="60">
        <v>0</v>
      </c>
      <c r="Z263" s="60">
        <v>0</v>
      </c>
      <c r="AA263" s="60">
        <v>0</v>
      </c>
      <c r="AB263" s="60">
        <v>0</v>
      </c>
      <c r="AC263" s="60">
        <v>1950</v>
      </c>
      <c r="AD263" s="60">
        <v>0</v>
      </c>
      <c r="AE263" s="60">
        <v>499.19999694824219</v>
      </c>
      <c r="AF263" s="60">
        <v>0</v>
      </c>
      <c r="AG263" s="60">
        <v>0</v>
      </c>
      <c r="AH263" s="60">
        <v>0</v>
      </c>
      <c r="AI263" s="60">
        <v>0</v>
      </c>
      <c r="AJ263" s="60">
        <v>0</v>
      </c>
      <c r="AK263" s="60">
        <v>15.010000228881839</v>
      </c>
      <c r="AL263" s="60">
        <v>61.759998321533203</v>
      </c>
      <c r="AM263" s="60">
        <v>359.93000185489655</v>
      </c>
      <c r="AN263" s="60">
        <v>0</v>
      </c>
      <c r="AO263" s="60">
        <v>294.53497199999998</v>
      </c>
      <c r="AP263" s="60">
        <v>773.53780368399657</v>
      </c>
      <c r="AQ263" s="60">
        <v>173.24580499999999</v>
      </c>
      <c r="AR263" s="60">
        <v>79</v>
      </c>
      <c r="AS263" s="60">
        <v>25.60000038146973</v>
      </c>
      <c r="AT263" s="54"/>
      <c r="AU263" s="61">
        <v>2037</v>
      </c>
      <c r="AV263" s="62">
        <v>827.71077885489649</v>
      </c>
      <c r="AW263" s="63">
        <v>467.78077699999994</v>
      </c>
      <c r="AX263" s="63">
        <v>359.93000185489655</v>
      </c>
      <c r="AY263" s="62">
        <v>954.90780261588134</v>
      </c>
      <c r="AZ263" s="63">
        <v>867.54780391287841</v>
      </c>
      <c r="BA263" s="63">
        <v>87.35999870300293</v>
      </c>
      <c r="BB263" s="62">
        <v>12257.199989318848</v>
      </c>
      <c r="BC263" s="63">
        <v>0</v>
      </c>
      <c r="BD263" s="63">
        <v>711</v>
      </c>
      <c r="BE263" s="63">
        <v>2500</v>
      </c>
      <c r="BF263" s="63">
        <v>1696.9999923706055</v>
      </c>
      <c r="BG263" s="63">
        <v>100</v>
      </c>
      <c r="BH263" s="63">
        <v>2449.1999969482422</v>
      </c>
      <c r="BI263" s="63">
        <v>0</v>
      </c>
      <c r="BJ263" s="63">
        <v>0</v>
      </c>
      <c r="BK263" s="63">
        <v>4800</v>
      </c>
      <c r="BL263" s="62">
        <v>14039.818570789626</v>
      </c>
      <c r="BN263" s="61">
        <v>2037</v>
      </c>
      <c r="BO263" s="62"/>
      <c r="BP263" s="1"/>
      <c r="BQ263" s="1"/>
      <c r="BR263" s="62"/>
      <c r="BS263" s="1"/>
      <c r="BT263" s="1"/>
      <c r="BU263" s="62"/>
      <c r="BV263" s="1"/>
      <c r="BW263" s="1"/>
      <c r="BX263" s="1"/>
      <c r="BY263" s="1"/>
      <c r="BZ263" s="1"/>
      <c r="CA263" s="1"/>
      <c r="CB263" s="1"/>
      <c r="CC263" s="1"/>
      <c r="CD263" s="1"/>
      <c r="CE263" s="62"/>
      <c r="CG263" s="115" t="s">
        <v>109</v>
      </c>
    </row>
    <row r="264" spans="1:85" hidden="1" outlineLevel="1">
      <c r="A264" s="52">
        <v>2038</v>
      </c>
      <c r="B264" s="53">
        <v>0</v>
      </c>
      <c r="C264" s="53">
        <v>0</v>
      </c>
      <c r="D264" s="53">
        <v>0</v>
      </c>
      <c r="E264" s="53">
        <v>474</v>
      </c>
      <c r="F264" s="53">
        <v>0</v>
      </c>
      <c r="G264" s="53">
        <v>237</v>
      </c>
      <c r="H264" s="53">
        <v>1300</v>
      </c>
      <c r="I264" s="53">
        <v>200</v>
      </c>
      <c r="J264" s="53">
        <v>1100</v>
      </c>
      <c r="K264" s="53">
        <v>0</v>
      </c>
      <c r="L264" s="53">
        <v>0</v>
      </c>
      <c r="M264" s="53">
        <v>300</v>
      </c>
      <c r="N264" s="53">
        <v>0</v>
      </c>
      <c r="O264" s="53">
        <v>0</v>
      </c>
      <c r="P264" s="53">
        <v>2096.1499938964844</v>
      </c>
      <c r="Q264" s="53">
        <v>0</v>
      </c>
      <c r="R264" s="53">
        <v>0</v>
      </c>
      <c r="S264" s="53">
        <v>0</v>
      </c>
      <c r="T264" s="53">
        <v>0</v>
      </c>
      <c r="U264" s="53">
        <v>100</v>
      </c>
      <c r="V264" s="53">
        <v>0</v>
      </c>
      <c r="W264" s="53">
        <v>300</v>
      </c>
      <c r="X264" s="53">
        <v>4500</v>
      </c>
      <c r="Y264" s="53">
        <v>0</v>
      </c>
      <c r="Z264" s="53">
        <v>0</v>
      </c>
      <c r="AA264" s="53">
        <v>0</v>
      </c>
      <c r="AB264" s="53">
        <v>0</v>
      </c>
      <c r="AC264" s="53">
        <v>1950</v>
      </c>
      <c r="AD264" s="53">
        <v>0</v>
      </c>
      <c r="AE264" s="53">
        <v>499.10000610351563</v>
      </c>
      <c r="AF264" s="53">
        <v>0</v>
      </c>
      <c r="AG264" s="53">
        <v>0</v>
      </c>
      <c r="AH264" s="53">
        <v>0</v>
      </c>
      <c r="AI264" s="53">
        <v>0</v>
      </c>
      <c r="AJ264" s="53">
        <v>0</v>
      </c>
      <c r="AK264" s="53">
        <v>15.88000011444092</v>
      </c>
      <c r="AL264" s="53">
        <v>65.339996337890625</v>
      </c>
      <c r="AM264" s="53">
        <v>365.95000302791595</v>
      </c>
      <c r="AN264" s="53">
        <v>0</v>
      </c>
      <c r="AO264" s="53">
        <v>312.89791300000002</v>
      </c>
      <c r="AP264" s="53">
        <v>844.76784127712642</v>
      </c>
      <c r="AQ264" s="53">
        <v>183.19800599999999</v>
      </c>
      <c r="AR264" s="53">
        <v>79</v>
      </c>
      <c r="AS264" s="53">
        <v>25.60000038146973</v>
      </c>
      <c r="AT264" s="54"/>
      <c r="AU264" s="55">
        <v>2038</v>
      </c>
      <c r="AV264" s="56">
        <v>862.04592202791594</v>
      </c>
      <c r="AW264" s="57">
        <v>496.09591899999998</v>
      </c>
      <c r="AX264" s="57">
        <v>365.95000302791595</v>
      </c>
      <c r="AY264" s="56">
        <v>1030.5878381109278</v>
      </c>
      <c r="AZ264" s="57">
        <v>939.64784139156734</v>
      </c>
      <c r="BA264" s="57">
        <v>90.939996719360352</v>
      </c>
      <c r="BB264" s="56">
        <v>13056.25</v>
      </c>
      <c r="BC264" s="57">
        <v>0</v>
      </c>
      <c r="BD264" s="57">
        <v>711</v>
      </c>
      <c r="BE264" s="57">
        <v>2900</v>
      </c>
      <c r="BF264" s="57">
        <v>2096.1499938964844</v>
      </c>
      <c r="BG264" s="57">
        <v>100</v>
      </c>
      <c r="BH264" s="57">
        <v>2449.1000061035156</v>
      </c>
      <c r="BI264" s="57">
        <v>0</v>
      </c>
      <c r="BJ264" s="57">
        <v>0</v>
      </c>
      <c r="BK264" s="57">
        <v>4800</v>
      </c>
      <c r="BL264" s="56">
        <v>14948.883760138844</v>
      </c>
      <c r="BN264" s="55">
        <v>2038</v>
      </c>
      <c r="BO264" s="56"/>
      <c r="BP264" s="58"/>
      <c r="BQ264" s="58"/>
      <c r="BR264" s="56"/>
      <c r="BS264" s="58"/>
      <c r="BT264" s="58"/>
      <c r="BU264" s="56"/>
      <c r="BV264" s="58"/>
      <c r="BW264" s="58"/>
      <c r="BX264" s="58"/>
      <c r="BY264" s="58"/>
      <c r="BZ264" s="58"/>
      <c r="CA264" s="58"/>
      <c r="CB264" s="58"/>
      <c r="CC264" s="58"/>
      <c r="CD264" s="58"/>
      <c r="CE264" s="56"/>
      <c r="CG264" s="115" t="s">
        <v>109</v>
      </c>
    </row>
    <row r="265" spans="1:85" hidden="1" outlineLevel="1">
      <c r="A265" s="59">
        <v>2039</v>
      </c>
      <c r="B265" s="60">
        <v>0</v>
      </c>
      <c r="C265" s="60">
        <v>0</v>
      </c>
      <c r="D265" s="60">
        <v>0</v>
      </c>
      <c r="E265" s="60">
        <v>474</v>
      </c>
      <c r="F265" s="60">
        <v>0</v>
      </c>
      <c r="G265" s="60">
        <v>237</v>
      </c>
      <c r="H265" s="60">
        <v>1300</v>
      </c>
      <c r="I265" s="60">
        <v>200</v>
      </c>
      <c r="J265" s="60">
        <v>1100</v>
      </c>
      <c r="K265" s="60">
        <v>0</v>
      </c>
      <c r="L265" s="60">
        <v>0</v>
      </c>
      <c r="M265" s="60">
        <v>300</v>
      </c>
      <c r="N265" s="60">
        <v>0</v>
      </c>
      <c r="O265" s="60">
        <v>0</v>
      </c>
      <c r="P265" s="60">
        <v>2095.0999984741211</v>
      </c>
      <c r="Q265" s="60">
        <v>0</v>
      </c>
      <c r="R265" s="60">
        <v>0</v>
      </c>
      <c r="S265" s="60">
        <v>0</v>
      </c>
      <c r="T265" s="60">
        <v>0</v>
      </c>
      <c r="U265" s="60">
        <v>100</v>
      </c>
      <c r="V265" s="60">
        <v>0</v>
      </c>
      <c r="W265" s="60">
        <v>300</v>
      </c>
      <c r="X265" s="60">
        <v>4500</v>
      </c>
      <c r="Y265" s="60">
        <v>0</v>
      </c>
      <c r="Z265" s="60">
        <v>0</v>
      </c>
      <c r="AA265" s="60">
        <v>0</v>
      </c>
      <c r="AB265" s="60">
        <v>0</v>
      </c>
      <c r="AC265" s="60">
        <v>1950</v>
      </c>
      <c r="AD265" s="60">
        <v>0</v>
      </c>
      <c r="AE265" s="60">
        <v>499</v>
      </c>
      <c r="AF265" s="60">
        <v>0</v>
      </c>
      <c r="AG265" s="60">
        <v>0</v>
      </c>
      <c r="AH265" s="60">
        <v>0</v>
      </c>
      <c r="AI265" s="60">
        <v>0</v>
      </c>
      <c r="AJ265" s="60">
        <v>0</v>
      </c>
      <c r="AK265" s="60">
        <v>16.760000228881839</v>
      </c>
      <c r="AL265" s="60">
        <v>68.959999084472656</v>
      </c>
      <c r="AM265" s="60">
        <v>365.41000068187714</v>
      </c>
      <c r="AN265" s="60">
        <v>0</v>
      </c>
      <c r="AO265" s="60">
        <v>331.41053299999999</v>
      </c>
      <c r="AP265" s="60">
        <v>917.56433527798572</v>
      </c>
      <c r="AQ265" s="60">
        <v>193.83666199999999</v>
      </c>
      <c r="AR265" s="60">
        <v>79</v>
      </c>
      <c r="AS265" s="60">
        <v>25.60000038146973</v>
      </c>
      <c r="AT265" s="54"/>
      <c r="AU265" s="61">
        <v>2039</v>
      </c>
      <c r="AV265" s="62">
        <v>890.65719568187706</v>
      </c>
      <c r="AW265" s="63">
        <v>525.24719499999992</v>
      </c>
      <c r="AX265" s="63">
        <v>365.41000068187714</v>
      </c>
      <c r="AY265" s="62">
        <v>1107.8843349728099</v>
      </c>
      <c r="AZ265" s="63">
        <v>1013.3243355068676</v>
      </c>
      <c r="BA265" s="63">
        <v>94.559999465942383</v>
      </c>
      <c r="BB265" s="62">
        <v>13055.099998474121</v>
      </c>
      <c r="BC265" s="63">
        <v>0</v>
      </c>
      <c r="BD265" s="63">
        <v>711</v>
      </c>
      <c r="BE265" s="63">
        <v>2900</v>
      </c>
      <c r="BF265" s="63">
        <v>2095.0999984741211</v>
      </c>
      <c r="BG265" s="63">
        <v>100</v>
      </c>
      <c r="BH265" s="63">
        <v>2449</v>
      </c>
      <c r="BI265" s="63">
        <v>0</v>
      </c>
      <c r="BJ265" s="63">
        <v>0</v>
      </c>
      <c r="BK265" s="63">
        <v>4800</v>
      </c>
      <c r="BL265" s="62">
        <v>15053.641529128809</v>
      </c>
      <c r="BN265" s="61">
        <v>2039</v>
      </c>
      <c r="BO265" s="62"/>
      <c r="BP265" s="1"/>
      <c r="BQ265" s="1"/>
      <c r="BR265" s="62"/>
      <c r="BS265" s="1"/>
      <c r="BT265" s="1"/>
      <c r="BU265" s="62"/>
      <c r="BV265" s="1"/>
      <c r="BW265" s="1"/>
      <c r="BX265" s="1"/>
      <c r="BY265" s="1"/>
      <c r="BZ265" s="1"/>
      <c r="CA265" s="1"/>
      <c r="CB265" s="1"/>
      <c r="CC265" s="1"/>
      <c r="CD265" s="1"/>
      <c r="CE265" s="62"/>
      <c r="CG265" s="115" t="s">
        <v>109</v>
      </c>
    </row>
    <row r="266" spans="1:85" hidden="1" outlineLevel="1">
      <c r="A266" s="52">
        <v>2040</v>
      </c>
      <c r="B266" s="53">
        <v>0</v>
      </c>
      <c r="C266" s="53">
        <v>0</v>
      </c>
      <c r="D266" s="53">
        <v>0</v>
      </c>
      <c r="E266" s="53">
        <v>474</v>
      </c>
      <c r="F266" s="53">
        <v>0</v>
      </c>
      <c r="G266" s="53">
        <v>237</v>
      </c>
      <c r="H266" s="53">
        <v>1300</v>
      </c>
      <c r="I266" s="53">
        <v>200</v>
      </c>
      <c r="J266" s="53">
        <v>1100</v>
      </c>
      <c r="K266" s="53">
        <v>0</v>
      </c>
      <c r="L266" s="53">
        <v>0</v>
      </c>
      <c r="M266" s="53">
        <v>300</v>
      </c>
      <c r="N266" s="53">
        <v>0</v>
      </c>
      <c r="O266" s="53">
        <v>0</v>
      </c>
      <c r="P266" s="53">
        <v>2094.0499954223633</v>
      </c>
      <c r="Q266" s="53">
        <v>0</v>
      </c>
      <c r="R266" s="53">
        <v>0</v>
      </c>
      <c r="S266" s="53">
        <v>0</v>
      </c>
      <c r="T266" s="53">
        <v>0</v>
      </c>
      <c r="U266" s="53">
        <v>100</v>
      </c>
      <c r="V266" s="53">
        <v>0</v>
      </c>
      <c r="W266" s="53">
        <v>300</v>
      </c>
      <c r="X266" s="53">
        <v>4500</v>
      </c>
      <c r="Y266" s="53">
        <v>0</v>
      </c>
      <c r="Z266" s="53">
        <v>0</v>
      </c>
      <c r="AA266" s="53">
        <v>0</v>
      </c>
      <c r="AB266" s="53">
        <v>0</v>
      </c>
      <c r="AC266" s="53">
        <v>1950</v>
      </c>
      <c r="AD266" s="53">
        <v>0</v>
      </c>
      <c r="AE266" s="53">
        <v>498.89999389648438</v>
      </c>
      <c r="AF266" s="53">
        <v>0</v>
      </c>
      <c r="AG266" s="53">
        <v>0</v>
      </c>
      <c r="AH266" s="53">
        <v>0</v>
      </c>
      <c r="AI266" s="53">
        <v>0</v>
      </c>
      <c r="AJ266" s="53">
        <v>0</v>
      </c>
      <c r="AK266" s="53">
        <v>17.64999961853027</v>
      </c>
      <c r="AL266" s="53">
        <v>72.610000610351563</v>
      </c>
      <c r="AM266" s="53">
        <v>364.99999916553497</v>
      </c>
      <c r="AN266" s="53">
        <v>0</v>
      </c>
      <c r="AO266" s="53">
        <v>350.07590800000003</v>
      </c>
      <c r="AP266" s="53">
        <v>990.36082927884513</v>
      </c>
      <c r="AQ266" s="53">
        <v>203.59456700000001</v>
      </c>
      <c r="AR266" s="53">
        <v>79</v>
      </c>
      <c r="AS266" s="53">
        <v>25.60000038146973</v>
      </c>
      <c r="AT266" s="54"/>
      <c r="AU266" s="55">
        <v>2040</v>
      </c>
      <c r="AV266" s="56">
        <v>918.67047416553498</v>
      </c>
      <c r="AW266" s="57">
        <v>553.67047500000001</v>
      </c>
      <c r="AX266" s="57">
        <v>364.99999916553497</v>
      </c>
      <c r="AY266" s="56">
        <v>1185.2208298891967</v>
      </c>
      <c r="AZ266" s="57">
        <v>1087.0108288973754</v>
      </c>
      <c r="BA266" s="57">
        <v>98.210000991821289</v>
      </c>
      <c r="BB266" s="56">
        <v>13053.949989318848</v>
      </c>
      <c r="BC266" s="57">
        <v>0</v>
      </c>
      <c r="BD266" s="57">
        <v>711</v>
      </c>
      <c r="BE266" s="57">
        <v>2900</v>
      </c>
      <c r="BF266" s="57">
        <v>2094.0499954223633</v>
      </c>
      <c r="BG266" s="57">
        <v>100</v>
      </c>
      <c r="BH266" s="57">
        <v>2448.8999938964844</v>
      </c>
      <c r="BI266" s="57">
        <v>0</v>
      </c>
      <c r="BJ266" s="57">
        <v>0</v>
      </c>
      <c r="BK266" s="57">
        <v>4800</v>
      </c>
      <c r="BL266" s="56">
        <v>15157.84129337358</v>
      </c>
      <c r="BN266" s="55">
        <v>2040</v>
      </c>
      <c r="BO266" s="56"/>
      <c r="BP266" s="58"/>
      <c r="BQ266" s="58"/>
      <c r="BR266" s="56"/>
      <c r="BS266" s="58"/>
      <c r="BT266" s="58"/>
      <c r="BU266" s="56"/>
      <c r="BV266" s="58"/>
      <c r="BW266" s="58"/>
      <c r="BX266" s="58"/>
      <c r="BY266" s="58"/>
      <c r="BZ266" s="58"/>
      <c r="CA266" s="58"/>
      <c r="CB266" s="58"/>
      <c r="CC266" s="58"/>
      <c r="CD266" s="58"/>
      <c r="CE266" s="56"/>
      <c r="CG266" s="115" t="s">
        <v>109</v>
      </c>
    </row>
    <row r="267" spans="1:85" hidden="1" outlineLevel="1">
      <c r="A267" s="59">
        <v>2041</v>
      </c>
      <c r="B267" s="60">
        <v>0</v>
      </c>
      <c r="C267" s="60">
        <v>0</v>
      </c>
      <c r="D267" s="60">
        <v>0</v>
      </c>
      <c r="E267" s="60">
        <v>711</v>
      </c>
      <c r="F267" s="60">
        <v>73.199996948242202</v>
      </c>
      <c r="G267" s="60">
        <v>237</v>
      </c>
      <c r="H267" s="60">
        <v>1300</v>
      </c>
      <c r="I267" s="60">
        <v>200</v>
      </c>
      <c r="J267" s="60">
        <v>1100</v>
      </c>
      <c r="K267" s="60">
        <v>0</v>
      </c>
      <c r="L267" s="60">
        <v>0</v>
      </c>
      <c r="M267" s="60">
        <v>300</v>
      </c>
      <c r="N267" s="60">
        <v>0</v>
      </c>
      <c r="O267" s="60">
        <v>0</v>
      </c>
      <c r="P267" s="60">
        <v>2093.0000076293945</v>
      </c>
      <c r="Q267" s="60">
        <v>0</v>
      </c>
      <c r="R267" s="60">
        <v>0</v>
      </c>
      <c r="S267" s="60">
        <v>0</v>
      </c>
      <c r="T267" s="60">
        <v>0</v>
      </c>
      <c r="U267" s="60">
        <v>100</v>
      </c>
      <c r="V267" s="60">
        <v>0</v>
      </c>
      <c r="W267" s="60">
        <v>300</v>
      </c>
      <c r="X267" s="60">
        <v>4500</v>
      </c>
      <c r="Y267" s="60">
        <v>0</v>
      </c>
      <c r="Z267" s="60">
        <v>0</v>
      </c>
      <c r="AA267" s="60">
        <v>0</v>
      </c>
      <c r="AB267" s="60">
        <v>0</v>
      </c>
      <c r="AC267" s="60">
        <v>1950</v>
      </c>
      <c r="AD267" s="60">
        <v>0</v>
      </c>
      <c r="AE267" s="60">
        <v>498.80000305175781</v>
      </c>
      <c r="AF267" s="60">
        <v>0</v>
      </c>
      <c r="AG267" s="60">
        <v>0</v>
      </c>
      <c r="AH267" s="60">
        <v>0</v>
      </c>
      <c r="AI267" s="60">
        <v>0</v>
      </c>
      <c r="AJ267" s="60">
        <v>0</v>
      </c>
      <c r="AK267" s="60">
        <v>18.54999923706055</v>
      </c>
      <c r="AL267" s="60">
        <v>76.30999755859375</v>
      </c>
      <c r="AM267" s="60">
        <v>364.0099960565567</v>
      </c>
      <c r="AN267" s="60">
        <v>0</v>
      </c>
      <c r="AO267" s="60">
        <v>366.544757</v>
      </c>
      <c r="AP267" s="60">
        <v>1066.338277034426</v>
      </c>
      <c r="AQ267" s="60">
        <v>211.21374899999998</v>
      </c>
      <c r="AR267" s="60">
        <v>79</v>
      </c>
      <c r="AS267" s="60">
        <v>25.60000038146973</v>
      </c>
      <c r="AT267" s="54"/>
      <c r="AU267" s="61">
        <v>2041</v>
      </c>
      <c r="AV267" s="62">
        <v>941.76850205655671</v>
      </c>
      <c r="AW267" s="63">
        <v>577.75850600000001</v>
      </c>
      <c r="AX267" s="63">
        <v>364.0099960565567</v>
      </c>
      <c r="AY267" s="62">
        <v>1265.7982742115501</v>
      </c>
      <c r="AZ267" s="63">
        <v>1163.8882762714866</v>
      </c>
      <c r="BA267" s="63">
        <v>101.90999794006348</v>
      </c>
      <c r="BB267" s="62">
        <v>13363.000007629395</v>
      </c>
      <c r="BC267" s="63">
        <v>0</v>
      </c>
      <c r="BD267" s="63">
        <v>1021.1999969482422</v>
      </c>
      <c r="BE267" s="63">
        <v>2900</v>
      </c>
      <c r="BF267" s="63">
        <v>2093.0000076293945</v>
      </c>
      <c r="BG267" s="63">
        <v>100</v>
      </c>
      <c r="BH267" s="63">
        <v>2448.8000030517578</v>
      </c>
      <c r="BI267" s="63">
        <v>0</v>
      </c>
      <c r="BJ267" s="63">
        <v>0</v>
      </c>
      <c r="BK267" s="63">
        <v>4800</v>
      </c>
      <c r="BL267" s="62">
        <v>15570.566783897502</v>
      </c>
      <c r="BN267" s="61">
        <v>2041</v>
      </c>
      <c r="BO267" s="62"/>
      <c r="BP267" s="1"/>
      <c r="BQ267" s="1"/>
      <c r="BR267" s="62"/>
      <c r="BS267" s="1"/>
      <c r="BT267" s="1"/>
      <c r="BU267" s="62"/>
      <c r="BV267" s="1"/>
      <c r="BW267" s="1"/>
      <c r="BX267" s="1"/>
      <c r="BY267" s="1"/>
      <c r="BZ267" s="1"/>
      <c r="CA267" s="1"/>
      <c r="CB267" s="1"/>
      <c r="CC267" s="1"/>
      <c r="CD267" s="1"/>
      <c r="CE267" s="62"/>
      <c r="CG267" s="115" t="s">
        <v>109</v>
      </c>
    </row>
    <row r="268" spans="1:85" hidden="1" outlineLevel="1">
      <c r="A268" s="52">
        <v>2042</v>
      </c>
      <c r="B268" s="53">
        <v>0</v>
      </c>
      <c r="C268" s="53">
        <v>0</v>
      </c>
      <c r="D268" s="53">
        <v>0</v>
      </c>
      <c r="E268" s="53">
        <v>711</v>
      </c>
      <c r="F268" s="53">
        <v>182.9999923706055</v>
      </c>
      <c r="G268" s="53">
        <v>237</v>
      </c>
      <c r="H268" s="53">
        <v>1400</v>
      </c>
      <c r="I268" s="53">
        <v>200</v>
      </c>
      <c r="J268" s="53">
        <v>1100</v>
      </c>
      <c r="K268" s="53">
        <v>0</v>
      </c>
      <c r="L268" s="53">
        <v>0</v>
      </c>
      <c r="M268" s="53">
        <v>300</v>
      </c>
      <c r="N268" s="53">
        <v>0</v>
      </c>
      <c r="O268" s="53">
        <v>0</v>
      </c>
      <c r="P268" s="53">
        <v>2791.9500045776367</v>
      </c>
      <c r="Q268" s="53">
        <v>0</v>
      </c>
      <c r="R268" s="53">
        <v>0</v>
      </c>
      <c r="S268" s="53">
        <v>0</v>
      </c>
      <c r="T268" s="53">
        <v>0</v>
      </c>
      <c r="U268" s="53">
        <v>100</v>
      </c>
      <c r="V268" s="53">
        <v>0</v>
      </c>
      <c r="W268" s="53">
        <v>300</v>
      </c>
      <c r="X268" s="53">
        <v>4500</v>
      </c>
      <c r="Y268" s="53">
        <v>0</v>
      </c>
      <c r="Z268" s="53">
        <v>0</v>
      </c>
      <c r="AA268" s="53">
        <v>0</v>
      </c>
      <c r="AB268" s="53">
        <v>0</v>
      </c>
      <c r="AC268" s="53">
        <v>1950</v>
      </c>
      <c r="AD268" s="53">
        <v>0</v>
      </c>
      <c r="AE268" s="53">
        <v>498.69999694824219</v>
      </c>
      <c r="AF268" s="53">
        <v>0</v>
      </c>
      <c r="AG268" s="53">
        <v>0</v>
      </c>
      <c r="AH268" s="53">
        <v>0</v>
      </c>
      <c r="AI268" s="53">
        <v>0</v>
      </c>
      <c r="AJ268" s="53">
        <v>0</v>
      </c>
      <c r="AK268" s="53">
        <v>19.440000534057621</v>
      </c>
      <c r="AL268" s="53">
        <v>79.980003356933594</v>
      </c>
      <c r="AM268" s="53">
        <v>362.92999923229218</v>
      </c>
      <c r="AN268" s="53">
        <v>0</v>
      </c>
      <c r="AO268" s="53">
        <v>381.38044400000001</v>
      </c>
      <c r="AP268" s="53">
        <v>1142.315724790006</v>
      </c>
      <c r="AQ268" s="53">
        <v>225.03197700000001</v>
      </c>
      <c r="AR268" s="53">
        <v>79</v>
      </c>
      <c r="AS268" s="53">
        <v>25.60000038146973</v>
      </c>
      <c r="AT268" s="54"/>
      <c r="AU268" s="55">
        <v>2042</v>
      </c>
      <c r="AV268" s="56">
        <v>969.34242023229217</v>
      </c>
      <c r="AW268" s="57">
        <v>606.41242099999999</v>
      </c>
      <c r="AX268" s="57">
        <v>362.92999923229218</v>
      </c>
      <c r="AY268" s="56">
        <v>1346.335729062467</v>
      </c>
      <c r="AZ268" s="57">
        <v>1240.7557253240636</v>
      </c>
      <c r="BA268" s="57">
        <v>105.58000373840332</v>
      </c>
      <c r="BB268" s="56">
        <v>14271.649993896484</v>
      </c>
      <c r="BC268" s="57">
        <v>0</v>
      </c>
      <c r="BD268" s="57">
        <v>1130.9999923706055</v>
      </c>
      <c r="BE268" s="57">
        <v>3000</v>
      </c>
      <c r="BF268" s="57">
        <v>2791.9500045776367</v>
      </c>
      <c r="BG268" s="57">
        <v>100</v>
      </c>
      <c r="BH268" s="57">
        <v>2448.6999969482422</v>
      </c>
      <c r="BI268" s="57">
        <v>0</v>
      </c>
      <c r="BJ268" s="57">
        <v>0</v>
      </c>
      <c r="BK268" s="57">
        <v>4800</v>
      </c>
      <c r="BL268" s="56">
        <v>16587.328143191244</v>
      </c>
      <c r="BN268" s="55">
        <v>2042</v>
      </c>
      <c r="BO268" s="56"/>
      <c r="BP268" s="58"/>
      <c r="BQ268" s="58"/>
      <c r="BR268" s="56"/>
      <c r="BS268" s="58"/>
      <c r="BT268" s="58"/>
      <c r="BU268" s="56"/>
      <c r="BV268" s="58"/>
      <c r="BW268" s="58"/>
      <c r="BX268" s="58"/>
      <c r="BY268" s="58"/>
      <c r="BZ268" s="58"/>
      <c r="CA268" s="58"/>
      <c r="CB268" s="58"/>
      <c r="CC268" s="58"/>
      <c r="CD268" s="58"/>
      <c r="CE268" s="56"/>
      <c r="CG268" s="115" t="s">
        <v>109</v>
      </c>
    </row>
    <row r="269" spans="1:85" hidden="1" outlineLevel="1">
      <c r="A269" s="59">
        <v>2043</v>
      </c>
      <c r="B269" s="60">
        <v>0</v>
      </c>
      <c r="C269" s="60">
        <v>0</v>
      </c>
      <c r="D269" s="60">
        <v>0</v>
      </c>
      <c r="E269" s="60">
        <v>711</v>
      </c>
      <c r="F269" s="60">
        <v>182.9999923706055</v>
      </c>
      <c r="G269" s="60">
        <v>237</v>
      </c>
      <c r="H269" s="60">
        <v>1400</v>
      </c>
      <c r="I269" s="60">
        <v>200</v>
      </c>
      <c r="J269" s="60">
        <v>1450</v>
      </c>
      <c r="K269" s="60">
        <v>0</v>
      </c>
      <c r="L269" s="60">
        <v>0</v>
      </c>
      <c r="M269" s="60">
        <v>300</v>
      </c>
      <c r="N269" s="60">
        <v>0</v>
      </c>
      <c r="O269" s="60">
        <v>0</v>
      </c>
      <c r="P269" s="60">
        <v>2890.5499725341797</v>
      </c>
      <c r="Q269" s="60">
        <v>0</v>
      </c>
      <c r="R269" s="60">
        <v>0</v>
      </c>
      <c r="S269" s="60">
        <v>0</v>
      </c>
      <c r="T269" s="60">
        <v>0</v>
      </c>
      <c r="U269" s="60">
        <v>100</v>
      </c>
      <c r="V269" s="60">
        <v>0</v>
      </c>
      <c r="W269" s="60">
        <v>300</v>
      </c>
      <c r="X269" s="60">
        <v>4500</v>
      </c>
      <c r="Y269" s="60">
        <v>0</v>
      </c>
      <c r="Z269" s="60">
        <v>0</v>
      </c>
      <c r="AA269" s="60">
        <v>0</v>
      </c>
      <c r="AB269" s="60">
        <v>0</v>
      </c>
      <c r="AC269" s="60">
        <v>1950</v>
      </c>
      <c r="AD269" s="60">
        <v>0</v>
      </c>
      <c r="AE269" s="60">
        <v>498.60000610351563</v>
      </c>
      <c r="AF269" s="60">
        <v>0</v>
      </c>
      <c r="AG269" s="60">
        <v>0</v>
      </c>
      <c r="AH269" s="60">
        <v>0</v>
      </c>
      <c r="AI269" s="60">
        <v>0</v>
      </c>
      <c r="AJ269" s="60">
        <v>0</v>
      </c>
      <c r="AK269" s="60">
        <v>20.340000152587891</v>
      </c>
      <c r="AL269" s="60">
        <v>83.680000305175781</v>
      </c>
      <c r="AM269" s="60">
        <v>362.18999636173248</v>
      </c>
      <c r="AN269" s="60">
        <v>0</v>
      </c>
      <c r="AO269" s="60">
        <v>401.17813699999999</v>
      </c>
      <c r="AP269" s="60">
        <v>1224.0605660882529</v>
      </c>
      <c r="AQ269" s="60">
        <v>238.03904900000001</v>
      </c>
      <c r="AR269" s="60">
        <v>79</v>
      </c>
      <c r="AS269" s="60">
        <v>25.60000038146973</v>
      </c>
      <c r="AT269" s="54"/>
      <c r="AU269" s="61">
        <v>2043</v>
      </c>
      <c r="AV269" s="62">
        <v>1001.4071823617325</v>
      </c>
      <c r="AW269" s="63">
        <v>639.21718599999997</v>
      </c>
      <c r="AX269" s="63">
        <v>362.18999636173248</v>
      </c>
      <c r="AY269" s="62">
        <v>1432.6805669274863</v>
      </c>
      <c r="AZ269" s="63">
        <v>1323.4005662408408</v>
      </c>
      <c r="BA269" s="63">
        <v>109.28000068664551</v>
      </c>
      <c r="BB269" s="62">
        <v>14720.149971008301</v>
      </c>
      <c r="BC269" s="63">
        <v>0</v>
      </c>
      <c r="BD269" s="63">
        <v>1130.9999923706055</v>
      </c>
      <c r="BE269" s="63">
        <v>3350</v>
      </c>
      <c r="BF269" s="63">
        <v>2890.5499725341797</v>
      </c>
      <c r="BG269" s="63">
        <v>100</v>
      </c>
      <c r="BH269" s="63">
        <v>2448.6000061035156</v>
      </c>
      <c r="BI269" s="63">
        <v>0</v>
      </c>
      <c r="BJ269" s="63">
        <v>0</v>
      </c>
      <c r="BK269" s="63">
        <v>4800</v>
      </c>
      <c r="BL269" s="62">
        <v>17154.237720297519</v>
      </c>
      <c r="BN269" s="61">
        <v>2043</v>
      </c>
      <c r="BO269" s="62"/>
      <c r="BP269" s="1"/>
      <c r="BQ269" s="1"/>
      <c r="BR269" s="62"/>
      <c r="BS269" s="1"/>
      <c r="BT269" s="1"/>
      <c r="BU269" s="62"/>
      <c r="BV269" s="1"/>
      <c r="BW269" s="1"/>
      <c r="BX269" s="1"/>
      <c r="BY269" s="1"/>
      <c r="BZ269" s="1"/>
      <c r="CA269" s="1"/>
      <c r="CB269" s="1"/>
      <c r="CC269" s="1"/>
      <c r="CD269" s="1"/>
      <c r="CE269" s="62"/>
      <c r="CG269" s="115" t="s">
        <v>109</v>
      </c>
    </row>
    <row r="270" spans="1:85" hidden="1" outlineLevel="1">
      <c r="A270" s="52">
        <v>2044</v>
      </c>
      <c r="B270" s="53">
        <v>0</v>
      </c>
      <c r="C270" s="53">
        <v>0</v>
      </c>
      <c r="D270" s="53">
        <v>0</v>
      </c>
      <c r="E270" s="53">
        <v>711</v>
      </c>
      <c r="F270" s="53">
        <v>219.59999084472659</v>
      </c>
      <c r="G270" s="53">
        <v>237</v>
      </c>
      <c r="H270" s="53">
        <v>1400</v>
      </c>
      <c r="I270" s="53">
        <v>200</v>
      </c>
      <c r="J270" s="53">
        <v>1450</v>
      </c>
      <c r="K270" s="53">
        <v>0</v>
      </c>
      <c r="L270" s="53">
        <v>0</v>
      </c>
      <c r="M270" s="53">
        <v>300</v>
      </c>
      <c r="N270" s="53">
        <v>0</v>
      </c>
      <c r="O270" s="53">
        <v>0</v>
      </c>
      <c r="P270" s="53">
        <v>2889.1000061035156</v>
      </c>
      <c r="Q270" s="53">
        <v>0</v>
      </c>
      <c r="R270" s="53">
        <v>0</v>
      </c>
      <c r="S270" s="53">
        <v>0</v>
      </c>
      <c r="T270" s="53">
        <v>0</v>
      </c>
      <c r="U270" s="53">
        <v>100</v>
      </c>
      <c r="V270" s="53">
        <v>0</v>
      </c>
      <c r="W270" s="53">
        <v>300</v>
      </c>
      <c r="X270" s="53">
        <v>4500</v>
      </c>
      <c r="Y270" s="53">
        <v>0</v>
      </c>
      <c r="Z270" s="53">
        <v>0</v>
      </c>
      <c r="AA270" s="53">
        <v>0</v>
      </c>
      <c r="AB270" s="53">
        <v>0</v>
      </c>
      <c r="AC270" s="53">
        <v>1950</v>
      </c>
      <c r="AD270" s="53">
        <v>0</v>
      </c>
      <c r="AE270" s="53">
        <v>498.5</v>
      </c>
      <c r="AF270" s="53">
        <v>0</v>
      </c>
      <c r="AG270" s="53">
        <v>0</v>
      </c>
      <c r="AH270" s="53">
        <v>0</v>
      </c>
      <c r="AI270" s="53">
        <v>0</v>
      </c>
      <c r="AJ270" s="53">
        <v>0</v>
      </c>
      <c r="AK270" s="53">
        <v>21.280000686645511</v>
      </c>
      <c r="AL270" s="53">
        <v>87.550003051757813</v>
      </c>
      <c r="AM270" s="53">
        <v>361.36000144481659</v>
      </c>
      <c r="AN270" s="53">
        <v>0</v>
      </c>
      <c r="AO270" s="53">
        <v>419.93942299999998</v>
      </c>
      <c r="AP270" s="53">
        <v>1305.8054073864989</v>
      </c>
      <c r="AQ270" s="53">
        <v>249.30925499999998</v>
      </c>
      <c r="AR270" s="53">
        <v>79</v>
      </c>
      <c r="AS270" s="53">
        <v>25.60000038146973</v>
      </c>
      <c r="AT270" s="54"/>
      <c r="AU270" s="55">
        <v>2044</v>
      </c>
      <c r="AV270" s="56">
        <v>1030.6086794448165</v>
      </c>
      <c r="AW270" s="57">
        <v>669.24867799999993</v>
      </c>
      <c r="AX270" s="57">
        <v>361.36000144481659</v>
      </c>
      <c r="AY270" s="56">
        <v>1519.235411506372</v>
      </c>
      <c r="AZ270" s="57">
        <v>1406.0854080731444</v>
      </c>
      <c r="BA270" s="57">
        <v>113.15000343322754</v>
      </c>
      <c r="BB270" s="56">
        <v>14755.199996948242</v>
      </c>
      <c r="BC270" s="57">
        <v>0</v>
      </c>
      <c r="BD270" s="57">
        <v>1167.5999908447266</v>
      </c>
      <c r="BE270" s="57">
        <v>3350</v>
      </c>
      <c r="BF270" s="57">
        <v>2889.1000061035156</v>
      </c>
      <c r="BG270" s="57">
        <v>100</v>
      </c>
      <c r="BH270" s="57">
        <v>2448.5</v>
      </c>
      <c r="BI270" s="57">
        <v>0</v>
      </c>
      <c r="BJ270" s="57">
        <v>0</v>
      </c>
      <c r="BK270" s="57">
        <v>4800</v>
      </c>
      <c r="BL270" s="56">
        <v>17305.04408789943</v>
      </c>
      <c r="BN270" s="55">
        <v>2044</v>
      </c>
      <c r="BO270" s="56"/>
      <c r="BP270" s="58"/>
      <c r="BQ270" s="58"/>
      <c r="BR270" s="56"/>
      <c r="BS270" s="58"/>
      <c r="BT270" s="58"/>
      <c r="BU270" s="56"/>
      <c r="BV270" s="58"/>
      <c r="BW270" s="58"/>
      <c r="BX270" s="58"/>
      <c r="BY270" s="58"/>
      <c r="BZ270" s="58"/>
      <c r="CA270" s="58"/>
      <c r="CB270" s="58"/>
      <c r="CC270" s="58"/>
      <c r="CD270" s="58"/>
      <c r="CE270" s="56"/>
      <c r="CG270" s="115" t="s">
        <v>109</v>
      </c>
    </row>
    <row r="271" spans="1:85" hidden="1" outlineLevel="1">
      <c r="A271" s="59">
        <v>2045</v>
      </c>
      <c r="B271" s="60">
        <v>0</v>
      </c>
      <c r="C271" s="60">
        <v>0</v>
      </c>
      <c r="D271" s="60">
        <v>0</v>
      </c>
      <c r="E271" s="60">
        <v>948</v>
      </c>
      <c r="F271" s="60">
        <v>384.29998397827154</v>
      </c>
      <c r="G271" s="60">
        <v>237</v>
      </c>
      <c r="H271" s="60">
        <v>1400</v>
      </c>
      <c r="I271" s="60">
        <v>200</v>
      </c>
      <c r="J271" s="60">
        <v>1450</v>
      </c>
      <c r="K271" s="60">
        <v>0</v>
      </c>
      <c r="L271" s="60">
        <v>0</v>
      </c>
      <c r="M271" s="60">
        <v>300</v>
      </c>
      <c r="N271" s="60">
        <v>0</v>
      </c>
      <c r="O271" s="60">
        <v>0</v>
      </c>
      <c r="P271" s="60">
        <v>2887.6699905395508</v>
      </c>
      <c r="Q271" s="60">
        <v>0</v>
      </c>
      <c r="R271" s="60">
        <v>0</v>
      </c>
      <c r="S271" s="60">
        <v>0</v>
      </c>
      <c r="T271" s="60">
        <v>0</v>
      </c>
      <c r="U271" s="60">
        <v>100</v>
      </c>
      <c r="V271" s="60">
        <v>0</v>
      </c>
      <c r="W271" s="60">
        <v>300</v>
      </c>
      <c r="X271" s="60">
        <v>4500</v>
      </c>
      <c r="Y271" s="60">
        <v>0</v>
      </c>
      <c r="Z271" s="60">
        <v>0</v>
      </c>
      <c r="AA271" s="60">
        <v>0</v>
      </c>
      <c r="AB271" s="60">
        <v>0</v>
      </c>
      <c r="AC271" s="60">
        <v>1950</v>
      </c>
      <c r="AD271" s="60">
        <v>0</v>
      </c>
      <c r="AE271" s="60">
        <v>498.39999389648438</v>
      </c>
      <c r="AF271" s="60">
        <v>0</v>
      </c>
      <c r="AG271" s="60">
        <v>0</v>
      </c>
      <c r="AH271" s="60">
        <v>0</v>
      </c>
      <c r="AI271" s="60">
        <v>0</v>
      </c>
      <c r="AJ271" s="60">
        <v>0</v>
      </c>
      <c r="AK271" s="60">
        <v>22.260000228881839</v>
      </c>
      <c r="AL271" s="60">
        <v>91.599998474121094</v>
      </c>
      <c r="AM271" s="60">
        <v>360.05999863147736</v>
      </c>
      <c r="AN271" s="60">
        <v>0</v>
      </c>
      <c r="AO271" s="60">
        <v>436.93978399999997</v>
      </c>
      <c r="AP271" s="60">
        <v>1393.1203194741331</v>
      </c>
      <c r="AQ271" s="60">
        <v>258.13393600000001</v>
      </c>
      <c r="AR271" s="60">
        <v>79</v>
      </c>
      <c r="AS271" s="60">
        <v>25.60000038146973</v>
      </c>
      <c r="AT271" s="54"/>
      <c r="AU271" s="61">
        <v>2045</v>
      </c>
      <c r="AV271" s="62">
        <v>1055.1337186314772</v>
      </c>
      <c r="AW271" s="63">
        <v>695.07371999999998</v>
      </c>
      <c r="AX271" s="63">
        <v>360.05999863147736</v>
      </c>
      <c r="AY271" s="62">
        <v>1611.5803185586058</v>
      </c>
      <c r="AZ271" s="63">
        <v>1494.3803197030149</v>
      </c>
      <c r="BA271" s="63">
        <v>117.19999885559082</v>
      </c>
      <c r="BB271" s="62">
        <v>15155.369968414307</v>
      </c>
      <c r="BC271" s="63">
        <v>0</v>
      </c>
      <c r="BD271" s="63">
        <v>1569.2999839782715</v>
      </c>
      <c r="BE271" s="63">
        <v>3350</v>
      </c>
      <c r="BF271" s="63">
        <v>2887.6699905395508</v>
      </c>
      <c r="BG271" s="63">
        <v>100</v>
      </c>
      <c r="BH271" s="63">
        <v>2448.3999938964844</v>
      </c>
      <c r="BI271" s="63">
        <v>0</v>
      </c>
      <c r="BJ271" s="63">
        <v>0</v>
      </c>
      <c r="BK271" s="63">
        <v>4800</v>
      </c>
      <c r="BL271" s="62">
        <v>17822.084005604389</v>
      </c>
      <c r="BN271" s="61">
        <v>2045</v>
      </c>
      <c r="BO271" s="62">
        <v>518.3624014788893</v>
      </c>
      <c r="BP271" s="1">
        <v>469.14240299999994</v>
      </c>
      <c r="BQ271" s="1">
        <v>49.219998478889465</v>
      </c>
      <c r="BR271" s="62">
        <v>1177.0958109807818</v>
      </c>
      <c r="BS271" s="1">
        <v>1122.1158114385455</v>
      </c>
      <c r="BT271" s="1">
        <v>54.979999542236314</v>
      </c>
      <c r="BU271" s="62">
        <v>5132.0699806213379</v>
      </c>
      <c r="BV271" s="1">
        <v>0</v>
      </c>
      <c r="BW271" s="1">
        <v>1095.2999839782715</v>
      </c>
      <c r="BX271" s="1">
        <v>1250</v>
      </c>
      <c r="BY271" s="1">
        <v>2688.2699966430664</v>
      </c>
      <c r="BZ271" s="1">
        <v>0</v>
      </c>
      <c r="CA271" s="1">
        <v>-1.5</v>
      </c>
      <c r="CB271" s="1">
        <v>0</v>
      </c>
      <c r="CC271" s="1">
        <v>0</v>
      </c>
      <c r="CD271" s="1">
        <v>100</v>
      </c>
      <c r="CE271" s="62">
        <v>6827.5281930810088</v>
      </c>
      <c r="CG271" s="115" t="s">
        <v>109</v>
      </c>
    </row>
    <row r="272" spans="1:85" hidden="1" outlineLevel="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N272" s="64" t="s">
        <v>144</v>
      </c>
      <c r="BO272" s="65">
        <v>1055.1337186314772</v>
      </c>
      <c r="BP272" s="65">
        <v>695.07371999999998</v>
      </c>
      <c r="BQ272" s="65">
        <v>360.05999863147736</v>
      </c>
      <c r="BR272" s="65">
        <v>1611.5803185586058</v>
      </c>
      <c r="BS272" s="65">
        <v>1494.3803197030149</v>
      </c>
      <c r="BT272" s="65">
        <v>117.19999885559082</v>
      </c>
      <c r="BU272" s="65">
        <v>15155.369968414307</v>
      </c>
      <c r="BV272" s="65">
        <v>0</v>
      </c>
      <c r="BW272" s="65">
        <v>1569.2999839782715</v>
      </c>
      <c r="BX272" s="65">
        <v>3350</v>
      </c>
      <c r="BY272" s="65">
        <v>2887.6699905395508</v>
      </c>
      <c r="BZ272" s="65">
        <v>100</v>
      </c>
      <c r="CA272" s="65">
        <v>2448.3999938964844</v>
      </c>
      <c r="CB272" s="65">
        <v>0</v>
      </c>
      <c r="CC272" s="65">
        <v>0</v>
      </c>
      <c r="CD272" s="65">
        <v>4800</v>
      </c>
      <c r="CE272" s="65">
        <v>17822.084005604389</v>
      </c>
      <c r="CG272" s="115" t="s">
        <v>109</v>
      </c>
    </row>
    <row r="273" spans="1:85" collapsed="1">
      <c r="BN273" s="66"/>
      <c r="BO273" s="67"/>
      <c r="BP273" s="67"/>
      <c r="BQ273" s="67"/>
      <c r="BR273" s="67"/>
      <c r="BS273" s="67"/>
      <c r="BT273" s="67"/>
      <c r="BU273" s="67"/>
      <c r="BV273" s="67"/>
      <c r="BW273" s="67"/>
      <c r="BX273" s="67"/>
      <c r="BY273" s="67"/>
      <c r="BZ273" s="67"/>
      <c r="CA273" s="67"/>
      <c r="CB273" s="67"/>
      <c r="CC273" s="67"/>
      <c r="CD273" s="67"/>
      <c r="CE273" s="67"/>
    </row>
    <row r="274" spans="1:85">
      <c r="BN274" s="66"/>
      <c r="BO274" s="67"/>
      <c r="BP274" s="67"/>
      <c r="BQ274" s="67"/>
      <c r="BR274" s="67"/>
      <c r="BS274" s="67"/>
      <c r="BT274" s="67"/>
      <c r="BU274" s="67"/>
      <c r="BV274" s="67"/>
      <c r="BW274" s="67"/>
      <c r="BX274" s="67"/>
      <c r="BY274" s="67"/>
      <c r="BZ274" s="67"/>
      <c r="CA274" s="67"/>
      <c r="CB274" s="67"/>
      <c r="CC274" s="67"/>
      <c r="CD274" s="67"/>
      <c r="CE274" s="67"/>
    </row>
    <row r="275" spans="1:85">
      <c r="A275" s="31" t="s">
        <v>196</v>
      </c>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3" t="s">
        <v>196</v>
      </c>
      <c r="AV275" s="33" t="s">
        <v>147</v>
      </c>
      <c r="AW275" s="32"/>
      <c r="AX275" s="32"/>
      <c r="AY275" s="32"/>
      <c r="AZ275" s="32"/>
      <c r="BA275" s="32"/>
      <c r="BB275" s="32"/>
      <c r="BC275" s="32"/>
      <c r="BD275" s="32"/>
      <c r="BE275" s="32"/>
      <c r="BF275" s="32"/>
      <c r="BG275" s="32"/>
      <c r="BH275" s="32"/>
      <c r="BI275" s="32"/>
      <c r="BJ275" s="32"/>
      <c r="BK275" s="32"/>
      <c r="BL275" s="32"/>
      <c r="BN275" s="33" t="s">
        <v>196</v>
      </c>
      <c r="BO275" s="33" t="s">
        <v>148</v>
      </c>
      <c r="BP275" s="32"/>
      <c r="BQ275" s="32"/>
      <c r="BR275" s="32"/>
      <c r="BS275" s="32"/>
      <c r="BT275" s="32"/>
      <c r="BU275" s="32"/>
      <c r="BV275" s="32"/>
      <c r="BW275" s="32"/>
      <c r="BX275" s="32"/>
      <c r="BY275" s="32"/>
      <c r="BZ275" s="32"/>
      <c r="CA275" s="32"/>
      <c r="CB275" s="32"/>
      <c r="CC275" s="32"/>
      <c r="CD275" s="32"/>
      <c r="CE275" s="32"/>
    </row>
    <row r="276" spans="1:85" ht="52.9" hidden="1" outlineLevel="1">
      <c r="A276" s="34" t="s">
        <v>150</v>
      </c>
      <c r="B276" s="35" t="s">
        <v>151</v>
      </c>
      <c r="C276" s="35" t="s">
        <v>152</v>
      </c>
      <c r="D276" s="35" t="s">
        <v>153</v>
      </c>
      <c r="E276" s="35" t="s">
        <v>154</v>
      </c>
      <c r="F276" s="35" t="s">
        <v>155</v>
      </c>
      <c r="G276" s="35" t="s">
        <v>156</v>
      </c>
      <c r="H276" s="36" t="s">
        <v>157</v>
      </c>
      <c r="I276" s="36" t="s">
        <v>158</v>
      </c>
      <c r="J276" s="36" t="s">
        <v>159</v>
      </c>
      <c r="K276" s="36" t="s">
        <v>160</v>
      </c>
      <c r="L276" s="36" t="s">
        <v>161</v>
      </c>
      <c r="M276" s="36" t="s">
        <v>162</v>
      </c>
      <c r="N276" s="36" t="s">
        <v>163</v>
      </c>
      <c r="O276" s="36" t="s">
        <v>164</v>
      </c>
      <c r="P276" s="37" t="s">
        <v>165</v>
      </c>
      <c r="Q276" s="37" t="s">
        <v>166</v>
      </c>
      <c r="R276" s="37" t="s">
        <v>167</v>
      </c>
      <c r="S276" s="37" t="s">
        <v>168</v>
      </c>
      <c r="T276" s="37" t="s">
        <v>169</v>
      </c>
      <c r="U276" s="38" t="s">
        <v>170</v>
      </c>
      <c r="V276" s="38" t="s">
        <v>171</v>
      </c>
      <c r="W276" s="39" t="s">
        <v>172</v>
      </c>
      <c r="X276" s="39" t="s">
        <v>173</v>
      </c>
      <c r="Y276" s="39" t="s">
        <v>174</v>
      </c>
      <c r="Z276" s="39" t="s">
        <v>175</v>
      </c>
      <c r="AA276" s="39" t="s">
        <v>176</v>
      </c>
      <c r="AB276" s="39" t="s">
        <v>135</v>
      </c>
      <c r="AC276" s="40" t="s">
        <v>177</v>
      </c>
      <c r="AD276" s="40" t="s">
        <v>178</v>
      </c>
      <c r="AE276" s="40" t="s">
        <v>179</v>
      </c>
      <c r="AF276" s="34" t="s">
        <v>142</v>
      </c>
      <c r="AG276" s="34" t="s">
        <v>58</v>
      </c>
      <c r="AH276" s="34" t="s">
        <v>180</v>
      </c>
      <c r="AI276" s="34" t="s">
        <v>181</v>
      </c>
      <c r="AJ276" s="34" t="s">
        <v>182</v>
      </c>
      <c r="AK276" s="34" t="s">
        <v>183</v>
      </c>
      <c r="AL276" s="34" t="s">
        <v>184</v>
      </c>
      <c r="AM276" s="41" t="s">
        <v>134</v>
      </c>
      <c r="AN276" s="41" t="s">
        <v>185</v>
      </c>
      <c r="AO276" s="41" t="s">
        <v>186</v>
      </c>
      <c r="AP276" s="41" t="s">
        <v>187</v>
      </c>
      <c r="AQ276" s="41" t="s">
        <v>188</v>
      </c>
      <c r="AR276" s="42" t="s">
        <v>189</v>
      </c>
      <c r="AS276" s="42" t="s">
        <v>190</v>
      </c>
      <c r="AT276" s="43"/>
      <c r="AU276" s="44" t="s">
        <v>191</v>
      </c>
      <c r="AV276" s="45" t="s">
        <v>192</v>
      </c>
      <c r="AW276" s="46" t="s">
        <v>133</v>
      </c>
      <c r="AX276" s="46" t="s">
        <v>134</v>
      </c>
      <c r="AY276" s="45" t="s">
        <v>193</v>
      </c>
      <c r="AZ276" s="44" t="s">
        <v>48</v>
      </c>
      <c r="BA276" s="44" t="s">
        <v>135</v>
      </c>
      <c r="BB276" s="47" t="s">
        <v>194</v>
      </c>
      <c r="BC276" s="44" t="s">
        <v>136</v>
      </c>
      <c r="BD276" s="44" t="s">
        <v>137</v>
      </c>
      <c r="BE276" s="44" t="s">
        <v>138</v>
      </c>
      <c r="BF276" s="44" t="s">
        <v>139</v>
      </c>
      <c r="BG276" s="44" t="s">
        <v>140</v>
      </c>
      <c r="BH276" s="44" t="s">
        <v>141</v>
      </c>
      <c r="BI276" s="44" t="s">
        <v>142</v>
      </c>
      <c r="BJ276" s="44" t="s">
        <v>58</v>
      </c>
      <c r="BK276" s="44" t="s">
        <v>143</v>
      </c>
      <c r="BL276" s="47" t="s">
        <v>144</v>
      </c>
      <c r="BN276" s="48" t="s">
        <v>191</v>
      </c>
      <c r="BO276" s="49" t="s">
        <v>192</v>
      </c>
      <c r="BP276" s="48" t="s">
        <v>133</v>
      </c>
      <c r="BQ276" s="48" t="s">
        <v>134</v>
      </c>
      <c r="BR276" s="49" t="s">
        <v>193</v>
      </c>
      <c r="BS276" s="50" t="s">
        <v>48</v>
      </c>
      <c r="BT276" s="50" t="s">
        <v>135</v>
      </c>
      <c r="BU276" s="51" t="s">
        <v>194</v>
      </c>
      <c r="BV276" s="50" t="s">
        <v>136</v>
      </c>
      <c r="BW276" s="50" t="s">
        <v>137</v>
      </c>
      <c r="BX276" s="50" t="s">
        <v>138</v>
      </c>
      <c r="BY276" s="50" t="s">
        <v>139</v>
      </c>
      <c r="BZ276" s="50" t="s">
        <v>140</v>
      </c>
      <c r="CA276" s="50" t="s">
        <v>141</v>
      </c>
      <c r="CB276" s="50" t="s">
        <v>142</v>
      </c>
      <c r="CC276" s="50" t="s">
        <v>58</v>
      </c>
      <c r="CD276" s="50" t="s">
        <v>143</v>
      </c>
      <c r="CE276" s="51" t="s">
        <v>144</v>
      </c>
    </row>
    <row r="277" spans="1:85" hidden="1" outlineLevel="1">
      <c r="A277" s="52">
        <v>2024</v>
      </c>
      <c r="B277" s="53">
        <v>0</v>
      </c>
      <c r="C277" s="53">
        <v>0</v>
      </c>
      <c r="D277" s="53">
        <v>0</v>
      </c>
      <c r="E277" s="53">
        <v>0</v>
      </c>
      <c r="F277" s="53">
        <v>0</v>
      </c>
      <c r="G277" s="53">
        <v>0</v>
      </c>
      <c r="H277" s="53">
        <v>100</v>
      </c>
      <c r="I277" s="53">
        <v>0</v>
      </c>
      <c r="J277" s="53">
        <v>0</v>
      </c>
      <c r="K277" s="53">
        <v>0</v>
      </c>
      <c r="L277" s="53">
        <v>0</v>
      </c>
      <c r="M277" s="53">
        <v>0</v>
      </c>
      <c r="N277" s="53">
        <v>0</v>
      </c>
      <c r="O277" s="53">
        <v>0</v>
      </c>
      <c r="P277" s="53">
        <v>0</v>
      </c>
      <c r="Q277" s="53">
        <v>0</v>
      </c>
      <c r="R277" s="53">
        <v>0</v>
      </c>
      <c r="S277" s="53">
        <v>0</v>
      </c>
      <c r="T277" s="53">
        <v>0</v>
      </c>
      <c r="U277" s="53">
        <v>0</v>
      </c>
      <c r="V277" s="53">
        <v>0</v>
      </c>
      <c r="W277" s="53">
        <v>0</v>
      </c>
      <c r="X277" s="53">
        <v>0</v>
      </c>
      <c r="Y277" s="53">
        <v>0</v>
      </c>
      <c r="Z277" s="53">
        <v>0</v>
      </c>
      <c r="AA277" s="53">
        <v>0</v>
      </c>
      <c r="AB277" s="53">
        <v>0</v>
      </c>
      <c r="AC277" s="53">
        <v>0</v>
      </c>
      <c r="AD277" s="53">
        <v>0</v>
      </c>
      <c r="AE277" s="53">
        <v>500</v>
      </c>
      <c r="AF277" s="53">
        <v>0</v>
      </c>
      <c r="AG277" s="53">
        <v>0</v>
      </c>
      <c r="AH277" s="53">
        <v>0</v>
      </c>
      <c r="AI277" s="53">
        <v>0</v>
      </c>
      <c r="AJ277" s="53">
        <v>0</v>
      </c>
      <c r="AK277" s="53">
        <v>3.9000000953674321</v>
      </c>
      <c r="AL277" s="53">
        <v>9.4099998474121094</v>
      </c>
      <c r="AM277" s="53">
        <v>69.419999569654465</v>
      </c>
      <c r="AN277" s="53">
        <v>1.0533302</v>
      </c>
      <c r="AO277" s="53">
        <v>14.2410956</v>
      </c>
      <c r="AP277" s="53">
        <v>38.045572555287997</v>
      </c>
      <c r="AQ277" s="53">
        <v>18.0493247</v>
      </c>
      <c r="AR277" s="53">
        <v>55</v>
      </c>
      <c r="AS277" s="53">
        <v>12</v>
      </c>
      <c r="AT277" s="54"/>
      <c r="AU277" s="55">
        <v>2024</v>
      </c>
      <c r="AV277" s="56">
        <v>102.76375006965446</v>
      </c>
      <c r="AW277" s="57">
        <v>33.343750499999999</v>
      </c>
      <c r="AX277" s="57">
        <v>69.419999569654465</v>
      </c>
      <c r="AY277" s="56">
        <v>118.35557249806754</v>
      </c>
      <c r="AZ277" s="57">
        <v>96.945572650655436</v>
      </c>
      <c r="BA277" s="57">
        <v>21.409999847412109</v>
      </c>
      <c r="BB277" s="56">
        <v>600</v>
      </c>
      <c r="BC277" s="57">
        <v>0</v>
      </c>
      <c r="BD277" s="57">
        <v>0</v>
      </c>
      <c r="BE277" s="57">
        <v>100</v>
      </c>
      <c r="BF277" s="57">
        <v>0</v>
      </c>
      <c r="BG277" s="57">
        <v>0</v>
      </c>
      <c r="BH277" s="57">
        <v>500</v>
      </c>
      <c r="BI277" s="57">
        <v>0</v>
      </c>
      <c r="BJ277" s="57">
        <v>0</v>
      </c>
      <c r="BK277" s="57">
        <v>0</v>
      </c>
      <c r="BL277" s="56">
        <v>821.11932256772207</v>
      </c>
      <c r="BN277" s="55">
        <v>2024</v>
      </c>
      <c r="BO277" s="56"/>
      <c r="BP277" s="58"/>
      <c r="BQ277" s="58"/>
      <c r="BR277" s="56"/>
      <c r="BS277" s="58"/>
      <c r="BT277" s="58"/>
      <c r="BU277" s="56"/>
      <c r="BV277" s="58"/>
      <c r="BW277" s="58"/>
      <c r="BX277" s="58"/>
      <c r="BY277" s="58"/>
      <c r="BZ277" s="58"/>
      <c r="CA277" s="58"/>
      <c r="CB277" s="58"/>
      <c r="CC277" s="58"/>
      <c r="CD277" s="58"/>
      <c r="CE277" s="56"/>
      <c r="CG277" s="115" t="s">
        <v>196</v>
      </c>
    </row>
    <row r="278" spans="1:85" hidden="1" outlineLevel="1">
      <c r="A278" s="59">
        <v>2025</v>
      </c>
      <c r="B278" s="60">
        <v>0</v>
      </c>
      <c r="C278" s="60">
        <v>0</v>
      </c>
      <c r="D278" s="60">
        <v>0</v>
      </c>
      <c r="E278" s="60">
        <v>0</v>
      </c>
      <c r="F278" s="60">
        <v>0</v>
      </c>
      <c r="G278" s="60">
        <v>0</v>
      </c>
      <c r="H278" s="60">
        <v>800</v>
      </c>
      <c r="I278" s="60">
        <v>0</v>
      </c>
      <c r="J278" s="60">
        <v>0</v>
      </c>
      <c r="K278" s="60">
        <v>0</v>
      </c>
      <c r="L278" s="60">
        <v>0</v>
      </c>
      <c r="M278" s="60">
        <v>0</v>
      </c>
      <c r="N278" s="60">
        <v>0</v>
      </c>
      <c r="O278" s="60">
        <v>0</v>
      </c>
      <c r="P278" s="60">
        <v>0</v>
      </c>
      <c r="Q278" s="60">
        <v>0</v>
      </c>
      <c r="R278" s="60">
        <v>0</v>
      </c>
      <c r="S278" s="60">
        <v>0</v>
      </c>
      <c r="T278" s="60">
        <v>0</v>
      </c>
      <c r="U278" s="60">
        <v>0</v>
      </c>
      <c r="V278" s="60">
        <v>0</v>
      </c>
      <c r="W278" s="60">
        <v>0</v>
      </c>
      <c r="X278" s="60">
        <v>200</v>
      </c>
      <c r="Y278" s="60">
        <v>0</v>
      </c>
      <c r="Z278" s="60">
        <v>0</v>
      </c>
      <c r="AA278" s="60">
        <v>0</v>
      </c>
      <c r="AB278" s="60">
        <v>0</v>
      </c>
      <c r="AC278" s="60">
        <v>150</v>
      </c>
      <c r="AD278" s="60">
        <v>0</v>
      </c>
      <c r="AE278" s="60">
        <v>499.89999389648438</v>
      </c>
      <c r="AF278" s="60">
        <v>0</v>
      </c>
      <c r="AG278" s="60">
        <v>0</v>
      </c>
      <c r="AH278" s="60">
        <v>0</v>
      </c>
      <c r="AI278" s="60">
        <v>0</v>
      </c>
      <c r="AJ278" s="60">
        <v>0</v>
      </c>
      <c r="AK278" s="60">
        <v>3.9000000953674321</v>
      </c>
      <c r="AL278" s="60">
        <v>14.27999973297119</v>
      </c>
      <c r="AM278" s="60">
        <v>131.25999987125397</v>
      </c>
      <c r="AN278" s="60">
        <v>2.1409940000000001</v>
      </c>
      <c r="AO278" s="60">
        <v>26.374985599999999</v>
      </c>
      <c r="AP278" s="60">
        <v>59.426396861328548</v>
      </c>
      <c r="AQ278" s="60">
        <v>36.7946174</v>
      </c>
      <c r="AR278" s="60">
        <v>79</v>
      </c>
      <c r="AS278" s="60">
        <v>25.60000038146973</v>
      </c>
      <c r="AT278" s="54"/>
      <c r="AU278" s="61">
        <v>2025</v>
      </c>
      <c r="AV278" s="62">
        <v>196.57059687125397</v>
      </c>
      <c r="AW278" s="63">
        <v>65.310597000000001</v>
      </c>
      <c r="AX278" s="63">
        <v>131.25999987125397</v>
      </c>
      <c r="AY278" s="62">
        <v>182.20639707113691</v>
      </c>
      <c r="AZ278" s="63">
        <v>142.32639695669599</v>
      </c>
      <c r="BA278" s="63">
        <v>39.880000114440918</v>
      </c>
      <c r="BB278" s="62">
        <v>1649.8999938964844</v>
      </c>
      <c r="BC278" s="63">
        <v>0</v>
      </c>
      <c r="BD278" s="63">
        <v>0</v>
      </c>
      <c r="BE278" s="63">
        <v>800</v>
      </c>
      <c r="BF278" s="63">
        <v>0</v>
      </c>
      <c r="BG278" s="63">
        <v>0</v>
      </c>
      <c r="BH278" s="63">
        <v>649.89999389648438</v>
      </c>
      <c r="BI278" s="63">
        <v>0</v>
      </c>
      <c r="BJ278" s="63">
        <v>0</v>
      </c>
      <c r="BK278" s="63">
        <v>200</v>
      </c>
      <c r="BL278" s="62">
        <v>2028.6769878388752</v>
      </c>
      <c r="BN278" s="61">
        <v>2025</v>
      </c>
      <c r="BO278" s="62">
        <v>196.57059687125397</v>
      </c>
      <c r="BP278" s="1">
        <v>65.310597000000001</v>
      </c>
      <c r="BQ278" s="1">
        <v>131.25999987125397</v>
      </c>
      <c r="BR278" s="62">
        <v>182.20639707113691</v>
      </c>
      <c r="BS278" s="1">
        <v>142.32639695669599</v>
      </c>
      <c r="BT278" s="1">
        <v>39.880000114440918</v>
      </c>
      <c r="BU278" s="62">
        <v>1649.8999938964844</v>
      </c>
      <c r="BV278" s="1">
        <v>0</v>
      </c>
      <c r="BW278" s="1">
        <v>0</v>
      </c>
      <c r="BX278" s="1">
        <v>800</v>
      </c>
      <c r="BY278" s="1">
        <v>0</v>
      </c>
      <c r="BZ278" s="1">
        <v>0</v>
      </c>
      <c r="CA278" s="1">
        <v>649.89999389648438</v>
      </c>
      <c r="CB278" s="1">
        <v>0</v>
      </c>
      <c r="CC278" s="1">
        <v>0</v>
      </c>
      <c r="CD278" s="1">
        <v>200</v>
      </c>
      <c r="CE278" s="62">
        <v>2028.6769878388752</v>
      </c>
      <c r="CG278" s="115" t="s">
        <v>196</v>
      </c>
    </row>
    <row r="279" spans="1:85" hidden="1" outlineLevel="1">
      <c r="A279" s="52">
        <v>2026</v>
      </c>
      <c r="B279" s="53">
        <v>0</v>
      </c>
      <c r="C279" s="53">
        <v>0</v>
      </c>
      <c r="D279" s="53">
        <v>0</v>
      </c>
      <c r="E279" s="53">
        <v>0</v>
      </c>
      <c r="F279" s="53">
        <v>0</v>
      </c>
      <c r="G279" s="53">
        <v>237</v>
      </c>
      <c r="H279" s="53">
        <v>800</v>
      </c>
      <c r="I279" s="53">
        <v>0</v>
      </c>
      <c r="J279" s="53">
        <v>400</v>
      </c>
      <c r="K279" s="53">
        <v>0</v>
      </c>
      <c r="L279" s="53">
        <v>0</v>
      </c>
      <c r="M279" s="53">
        <v>0</v>
      </c>
      <c r="N279" s="53">
        <v>0</v>
      </c>
      <c r="O279" s="53">
        <v>0</v>
      </c>
      <c r="P279" s="53">
        <v>0</v>
      </c>
      <c r="Q279" s="53">
        <v>0</v>
      </c>
      <c r="R279" s="53">
        <v>0</v>
      </c>
      <c r="S279" s="53">
        <v>0</v>
      </c>
      <c r="T279" s="53">
        <v>0</v>
      </c>
      <c r="U279" s="53">
        <v>100</v>
      </c>
      <c r="V279" s="53">
        <v>0</v>
      </c>
      <c r="W279" s="53">
        <v>0</v>
      </c>
      <c r="X279" s="53">
        <v>700</v>
      </c>
      <c r="Y279" s="53">
        <v>0</v>
      </c>
      <c r="Z279" s="53">
        <v>200</v>
      </c>
      <c r="AA279" s="53">
        <v>0</v>
      </c>
      <c r="AB279" s="53">
        <v>0</v>
      </c>
      <c r="AC279" s="53">
        <v>600</v>
      </c>
      <c r="AD279" s="53">
        <v>0</v>
      </c>
      <c r="AE279" s="53">
        <v>499.80000305175781</v>
      </c>
      <c r="AF279" s="53">
        <v>0</v>
      </c>
      <c r="AG279" s="53">
        <v>0</v>
      </c>
      <c r="AH279" s="53">
        <v>0</v>
      </c>
      <c r="AI279" s="53">
        <v>0</v>
      </c>
      <c r="AJ279" s="53">
        <v>0</v>
      </c>
      <c r="AK279" s="53">
        <v>3.9000000953674321</v>
      </c>
      <c r="AL279" s="53">
        <v>18.110000610351559</v>
      </c>
      <c r="AM279" s="53">
        <v>198.44000009447336</v>
      </c>
      <c r="AN279" s="53">
        <v>3.2801581</v>
      </c>
      <c r="AO279" s="53">
        <v>50.051728099999998</v>
      </c>
      <c r="AP279" s="53">
        <v>80.807221167369093</v>
      </c>
      <c r="AQ279" s="53">
        <v>56.078432300000003</v>
      </c>
      <c r="AR279" s="53">
        <v>79</v>
      </c>
      <c r="AS279" s="53">
        <v>25.60000038146973</v>
      </c>
      <c r="AT279" s="54"/>
      <c r="AU279" s="55">
        <v>2026</v>
      </c>
      <c r="AV279" s="56">
        <v>307.85031859447338</v>
      </c>
      <c r="AW279" s="57">
        <v>109.4103185</v>
      </c>
      <c r="AX279" s="57">
        <v>198.44000009447336</v>
      </c>
      <c r="AY279" s="56">
        <v>207.41722225455783</v>
      </c>
      <c r="AZ279" s="57">
        <v>163.70722126273654</v>
      </c>
      <c r="BA279" s="57">
        <v>43.710000991821289</v>
      </c>
      <c r="BB279" s="56">
        <v>3536.8000030517578</v>
      </c>
      <c r="BC279" s="57">
        <v>0</v>
      </c>
      <c r="BD279" s="57">
        <v>237</v>
      </c>
      <c r="BE279" s="57">
        <v>1200</v>
      </c>
      <c r="BF279" s="57">
        <v>0</v>
      </c>
      <c r="BG279" s="57">
        <v>100</v>
      </c>
      <c r="BH279" s="57">
        <v>1099.8000030517578</v>
      </c>
      <c r="BI279" s="57">
        <v>0</v>
      </c>
      <c r="BJ279" s="57">
        <v>0</v>
      </c>
      <c r="BK279" s="57">
        <v>900</v>
      </c>
      <c r="BL279" s="56">
        <v>4052.0675439007891</v>
      </c>
      <c r="BN279" s="55">
        <v>2026</v>
      </c>
      <c r="BO279" s="56"/>
      <c r="BP279" s="58"/>
      <c r="BQ279" s="58"/>
      <c r="BR279" s="56"/>
      <c r="BS279" s="58"/>
      <c r="BT279" s="58"/>
      <c r="BU279" s="56"/>
      <c r="BV279" s="58"/>
      <c r="BW279" s="58"/>
      <c r="BX279" s="58"/>
      <c r="BY279" s="58"/>
      <c r="BZ279" s="58"/>
      <c r="CA279" s="58"/>
      <c r="CB279" s="58"/>
      <c r="CC279" s="58"/>
      <c r="CD279" s="58"/>
      <c r="CE279" s="56"/>
      <c r="CG279" s="115" t="s">
        <v>196</v>
      </c>
    </row>
    <row r="280" spans="1:85" hidden="1" outlineLevel="1">
      <c r="A280" s="59">
        <v>2027</v>
      </c>
      <c r="B280" s="60">
        <v>0</v>
      </c>
      <c r="C280" s="60">
        <v>0</v>
      </c>
      <c r="D280" s="60">
        <v>0</v>
      </c>
      <c r="E280" s="60">
        <v>0</v>
      </c>
      <c r="F280" s="60">
        <v>0</v>
      </c>
      <c r="G280" s="60">
        <v>474</v>
      </c>
      <c r="H280" s="60">
        <v>800</v>
      </c>
      <c r="I280" s="60">
        <v>0</v>
      </c>
      <c r="J280" s="60">
        <v>400</v>
      </c>
      <c r="K280" s="60">
        <v>0</v>
      </c>
      <c r="L280" s="60">
        <v>0</v>
      </c>
      <c r="M280" s="60">
        <v>0</v>
      </c>
      <c r="N280" s="60">
        <v>0</v>
      </c>
      <c r="O280" s="60">
        <v>0</v>
      </c>
      <c r="P280" s="60">
        <v>100</v>
      </c>
      <c r="Q280" s="60">
        <v>0</v>
      </c>
      <c r="R280" s="60">
        <v>0</v>
      </c>
      <c r="S280" s="60">
        <v>0</v>
      </c>
      <c r="T280" s="60">
        <v>0</v>
      </c>
      <c r="U280" s="60">
        <v>100</v>
      </c>
      <c r="V280" s="60">
        <v>0</v>
      </c>
      <c r="W280" s="60">
        <v>0</v>
      </c>
      <c r="X280" s="60">
        <v>700</v>
      </c>
      <c r="Y280" s="60">
        <v>0</v>
      </c>
      <c r="Z280" s="60">
        <v>200</v>
      </c>
      <c r="AA280" s="60">
        <v>0</v>
      </c>
      <c r="AB280" s="60">
        <v>0</v>
      </c>
      <c r="AC280" s="60">
        <v>600</v>
      </c>
      <c r="AD280" s="60">
        <v>0</v>
      </c>
      <c r="AE280" s="60">
        <v>499.69999694824219</v>
      </c>
      <c r="AF280" s="60">
        <v>0</v>
      </c>
      <c r="AG280" s="60">
        <v>0</v>
      </c>
      <c r="AH280" s="60">
        <v>0</v>
      </c>
      <c r="AI280" s="60">
        <v>0</v>
      </c>
      <c r="AJ280" s="60">
        <v>0</v>
      </c>
      <c r="AK280" s="60">
        <v>3.9000000953674321</v>
      </c>
      <c r="AL280" s="60">
        <v>24.719999313354489</v>
      </c>
      <c r="AM280" s="60">
        <v>241.27999979257584</v>
      </c>
      <c r="AN280" s="60">
        <v>4.4193221999999999</v>
      </c>
      <c r="AO280" s="60">
        <v>64.249858200000006</v>
      </c>
      <c r="AP280" s="60">
        <v>121.26733986062111</v>
      </c>
      <c r="AQ280" s="60">
        <v>76.253737900000004</v>
      </c>
      <c r="AR280" s="60">
        <v>79</v>
      </c>
      <c r="AS280" s="60">
        <v>25.60000038146973</v>
      </c>
      <c r="AT280" s="54"/>
      <c r="AU280" s="61">
        <v>2027</v>
      </c>
      <c r="AV280" s="62">
        <v>386.20291809257583</v>
      </c>
      <c r="AW280" s="63">
        <v>144.92291829999999</v>
      </c>
      <c r="AX280" s="63">
        <v>241.27999979257584</v>
      </c>
      <c r="AY280" s="62">
        <v>254.48733965081277</v>
      </c>
      <c r="AZ280" s="63">
        <v>204.16733995598855</v>
      </c>
      <c r="BA280" s="63">
        <v>50.319999694824219</v>
      </c>
      <c r="BB280" s="62">
        <v>3873.6999969482422</v>
      </c>
      <c r="BC280" s="63">
        <v>0</v>
      </c>
      <c r="BD280" s="63">
        <v>474</v>
      </c>
      <c r="BE280" s="63">
        <v>1200</v>
      </c>
      <c r="BF280" s="63">
        <v>100</v>
      </c>
      <c r="BG280" s="63">
        <v>100</v>
      </c>
      <c r="BH280" s="63">
        <v>1099.6999969482422</v>
      </c>
      <c r="BI280" s="63">
        <v>0</v>
      </c>
      <c r="BJ280" s="63">
        <v>0</v>
      </c>
      <c r="BK280" s="63">
        <v>900</v>
      </c>
      <c r="BL280" s="62">
        <v>4514.3902546916306</v>
      </c>
      <c r="BN280" s="61">
        <v>2027</v>
      </c>
      <c r="BO280" s="62"/>
      <c r="BP280" s="1"/>
      <c r="BQ280" s="1"/>
      <c r="BR280" s="62"/>
      <c r="BS280" s="1"/>
      <c r="BT280" s="1"/>
      <c r="BU280" s="62"/>
      <c r="BV280" s="1"/>
      <c r="BW280" s="1"/>
      <c r="BX280" s="1"/>
      <c r="BY280" s="1"/>
      <c r="BZ280" s="1"/>
      <c r="CA280" s="1"/>
      <c r="CB280" s="1"/>
      <c r="CC280" s="1"/>
      <c r="CD280" s="1"/>
      <c r="CE280" s="62"/>
      <c r="CG280" s="115" t="s">
        <v>196</v>
      </c>
    </row>
    <row r="281" spans="1:85" hidden="1" outlineLevel="1">
      <c r="A281" s="52">
        <v>2028</v>
      </c>
      <c r="B281" s="53">
        <v>0</v>
      </c>
      <c r="C281" s="53">
        <v>0</v>
      </c>
      <c r="D281" s="53">
        <v>0</v>
      </c>
      <c r="E281" s="53">
        <v>0</v>
      </c>
      <c r="F281" s="53">
        <v>0</v>
      </c>
      <c r="G281" s="53">
        <v>474</v>
      </c>
      <c r="H281" s="53">
        <v>800</v>
      </c>
      <c r="I281" s="53">
        <v>0</v>
      </c>
      <c r="J281" s="53">
        <v>400</v>
      </c>
      <c r="K281" s="53">
        <v>0</v>
      </c>
      <c r="L281" s="53">
        <v>0</v>
      </c>
      <c r="M281" s="53">
        <v>0</v>
      </c>
      <c r="N281" s="53">
        <v>0</v>
      </c>
      <c r="O281" s="53">
        <v>0</v>
      </c>
      <c r="P281" s="53">
        <v>199.94999694824219</v>
      </c>
      <c r="Q281" s="53">
        <v>0</v>
      </c>
      <c r="R281" s="53">
        <v>0</v>
      </c>
      <c r="S281" s="53">
        <v>0</v>
      </c>
      <c r="T281" s="53">
        <v>0</v>
      </c>
      <c r="U281" s="53">
        <v>100</v>
      </c>
      <c r="V281" s="53">
        <v>0</v>
      </c>
      <c r="W281" s="53">
        <v>0</v>
      </c>
      <c r="X281" s="53">
        <v>900</v>
      </c>
      <c r="Y281" s="53">
        <v>0</v>
      </c>
      <c r="Z281" s="53">
        <v>200</v>
      </c>
      <c r="AA281" s="53">
        <v>0</v>
      </c>
      <c r="AB281" s="53">
        <v>0</v>
      </c>
      <c r="AC281" s="53">
        <v>750</v>
      </c>
      <c r="AD281" s="53">
        <v>150</v>
      </c>
      <c r="AE281" s="53">
        <v>499.60000610351563</v>
      </c>
      <c r="AF281" s="53">
        <v>0</v>
      </c>
      <c r="AG281" s="53">
        <v>0</v>
      </c>
      <c r="AH281" s="53">
        <v>0</v>
      </c>
      <c r="AI281" s="53">
        <v>0</v>
      </c>
      <c r="AJ281" s="53">
        <v>0</v>
      </c>
      <c r="AK281" s="53">
        <v>6.9000000953674316</v>
      </c>
      <c r="AL281" s="53">
        <v>28.389999389648441</v>
      </c>
      <c r="AM281" s="53">
        <v>285.0400053858757</v>
      </c>
      <c r="AN281" s="53">
        <v>5.575653</v>
      </c>
      <c r="AO281" s="53">
        <v>77.881466000000003</v>
      </c>
      <c r="AP281" s="53">
        <v>161.72745855387299</v>
      </c>
      <c r="AQ281" s="53">
        <v>97.139638000000005</v>
      </c>
      <c r="AR281" s="53">
        <v>79</v>
      </c>
      <c r="AS281" s="53">
        <v>25.60000038146973</v>
      </c>
      <c r="AT281" s="54"/>
      <c r="AU281" s="55">
        <v>2028</v>
      </c>
      <c r="AV281" s="56">
        <v>465.63676238587573</v>
      </c>
      <c r="AW281" s="57">
        <v>180.59675700000003</v>
      </c>
      <c r="AX281" s="57">
        <v>285.0400053858757</v>
      </c>
      <c r="AY281" s="56">
        <v>301.61745842035862</v>
      </c>
      <c r="AZ281" s="57">
        <v>247.62745864924042</v>
      </c>
      <c r="BA281" s="57">
        <v>53.989999771118171</v>
      </c>
      <c r="BB281" s="56">
        <v>4473.5500030517578</v>
      </c>
      <c r="BC281" s="57">
        <v>0</v>
      </c>
      <c r="BD281" s="57">
        <v>474</v>
      </c>
      <c r="BE281" s="57">
        <v>1200</v>
      </c>
      <c r="BF281" s="57">
        <v>199.94999694824219</v>
      </c>
      <c r="BG281" s="57">
        <v>100</v>
      </c>
      <c r="BH281" s="57">
        <v>1399.6000061035156</v>
      </c>
      <c r="BI281" s="57">
        <v>0</v>
      </c>
      <c r="BJ281" s="57">
        <v>0</v>
      </c>
      <c r="BK281" s="57">
        <v>1100</v>
      </c>
      <c r="BL281" s="56">
        <v>5240.8042238579919</v>
      </c>
      <c r="BN281" s="55">
        <v>2028</v>
      </c>
      <c r="BO281" s="56"/>
      <c r="BP281" s="58"/>
      <c r="BQ281" s="58"/>
      <c r="BR281" s="56"/>
      <c r="BS281" s="58"/>
      <c r="BT281" s="58"/>
      <c r="BU281" s="56"/>
      <c r="BV281" s="58"/>
      <c r="BW281" s="58"/>
      <c r="BX281" s="58"/>
      <c r="BY281" s="58"/>
      <c r="BZ281" s="58"/>
      <c r="CA281" s="58"/>
      <c r="CB281" s="58"/>
      <c r="CC281" s="58"/>
      <c r="CD281" s="58"/>
      <c r="CE281" s="56"/>
      <c r="CG281" s="115" t="s">
        <v>196</v>
      </c>
    </row>
    <row r="282" spans="1:85" hidden="1" outlineLevel="1">
      <c r="A282" s="59">
        <v>2029</v>
      </c>
      <c r="B282" s="60">
        <v>0</v>
      </c>
      <c r="C282" s="60">
        <v>0</v>
      </c>
      <c r="D282" s="60">
        <v>0</v>
      </c>
      <c r="E282" s="60">
        <v>237</v>
      </c>
      <c r="F282" s="60">
        <v>0</v>
      </c>
      <c r="G282" s="60">
        <v>474</v>
      </c>
      <c r="H282" s="60">
        <v>800</v>
      </c>
      <c r="I282" s="60">
        <v>0</v>
      </c>
      <c r="J282" s="60">
        <v>400</v>
      </c>
      <c r="K282" s="60">
        <v>0</v>
      </c>
      <c r="L282" s="60">
        <v>0</v>
      </c>
      <c r="M282" s="60">
        <v>0</v>
      </c>
      <c r="N282" s="60">
        <v>0</v>
      </c>
      <c r="O282" s="60">
        <v>0</v>
      </c>
      <c r="P282" s="60">
        <v>499.84999847412109</v>
      </c>
      <c r="Q282" s="60">
        <v>0</v>
      </c>
      <c r="R282" s="60">
        <v>0</v>
      </c>
      <c r="S282" s="60">
        <v>0</v>
      </c>
      <c r="T282" s="60">
        <v>0</v>
      </c>
      <c r="U282" s="60">
        <v>100</v>
      </c>
      <c r="V282" s="60">
        <v>0</v>
      </c>
      <c r="W282" s="60">
        <v>0</v>
      </c>
      <c r="X282" s="60">
        <v>900</v>
      </c>
      <c r="Y282" s="60">
        <v>0</v>
      </c>
      <c r="Z282" s="60">
        <v>200</v>
      </c>
      <c r="AA282" s="60">
        <v>0</v>
      </c>
      <c r="AB282" s="60">
        <v>0</v>
      </c>
      <c r="AC282" s="60">
        <v>750</v>
      </c>
      <c r="AD282" s="60">
        <v>149.94999694824219</v>
      </c>
      <c r="AE282" s="60">
        <v>499.5</v>
      </c>
      <c r="AF282" s="60">
        <v>0</v>
      </c>
      <c r="AG282" s="60">
        <v>0</v>
      </c>
      <c r="AH282" s="60">
        <v>0</v>
      </c>
      <c r="AI282" s="60">
        <v>0</v>
      </c>
      <c r="AJ282" s="60">
        <v>0</v>
      </c>
      <c r="AK282" s="60">
        <v>8.8999996185302734</v>
      </c>
      <c r="AL282" s="60">
        <v>31.739999771118161</v>
      </c>
      <c r="AM282" s="60">
        <v>298.20000207424164</v>
      </c>
      <c r="AN282" s="60">
        <v>6.9399290000000002</v>
      </c>
      <c r="AO282" s="60">
        <v>115.38244400000001</v>
      </c>
      <c r="AP282" s="60">
        <v>223.04598359990609</v>
      </c>
      <c r="AQ282" s="60">
        <v>118.549328</v>
      </c>
      <c r="AR282" s="60">
        <v>79</v>
      </c>
      <c r="AS282" s="60">
        <v>25.60000038146973</v>
      </c>
      <c r="AT282" s="54"/>
      <c r="AU282" s="61">
        <v>2029</v>
      </c>
      <c r="AV282" s="62">
        <v>539.07170307424167</v>
      </c>
      <c r="AW282" s="63">
        <v>240.87170100000003</v>
      </c>
      <c r="AX282" s="63">
        <v>298.20000207424164</v>
      </c>
      <c r="AY282" s="62">
        <v>368.28598337102426</v>
      </c>
      <c r="AZ282" s="63">
        <v>310.94598321843637</v>
      </c>
      <c r="BA282" s="63">
        <v>57.340000152587891</v>
      </c>
      <c r="BB282" s="62">
        <v>5010.2999954223633</v>
      </c>
      <c r="BC282" s="63">
        <v>0</v>
      </c>
      <c r="BD282" s="63">
        <v>711</v>
      </c>
      <c r="BE282" s="63">
        <v>1200</v>
      </c>
      <c r="BF282" s="63">
        <v>499.84999847412109</v>
      </c>
      <c r="BG282" s="63">
        <v>100</v>
      </c>
      <c r="BH282" s="63">
        <v>1399.4499969482422</v>
      </c>
      <c r="BI282" s="63">
        <v>0</v>
      </c>
      <c r="BJ282" s="63">
        <v>0</v>
      </c>
      <c r="BK282" s="63">
        <v>1100</v>
      </c>
      <c r="BL282" s="62">
        <v>5917.6576818676294</v>
      </c>
      <c r="BN282" s="61">
        <v>2029</v>
      </c>
      <c r="BO282" s="62"/>
      <c r="BP282" s="1"/>
      <c r="BQ282" s="1"/>
      <c r="BR282" s="62"/>
      <c r="BS282" s="1"/>
      <c r="BT282" s="1"/>
      <c r="BU282" s="62"/>
      <c r="BV282" s="1"/>
      <c r="BW282" s="1"/>
      <c r="BX282" s="1"/>
      <c r="BY282" s="1"/>
      <c r="BZ282" s="1"/>
      <c r="CA282" s="1"/>
      <c r="CB282" s="1"/>
      <c r="CC282" s="1"/>
      <c r="CD282" s="1"/>
      <c r="CE282" s="62"/>
      <c r="CG282" s="115" t="s">
        <v>196</v>
      </c>
    </row>
    <row r="283" spans="1:85" hidden="1" outlineLevel="1">
      <c r="A283" s="52">
        <v>2030</v>
      </c>
      <c r="B283" s="53">
        <v>0</v>
      </c>
      <c r="C283" s="53">
        <v>0</v>
      </c>
      <c r="D283" s="53">
        <v>0</v>
      </c>
      <c r="E283" s="53">
        <v>237</v>
      </c>
      <c r="F283" s="53">
        <v>0</v>
      </c>
      <c r="G283" s="53">
        <v>474</v>
      </c>
      <c r="H283" s="53">
        <v>1000</v>
      </c>
      <c r="I283" s="53">
        <v>0</v>
      </c>
      <c r="J283" s="53">
        <v>400</v>
      </c>
      <c r="K283" s="53">
        <v>0</v>
      </c>
      <c r="L283" s="53">
        <v>0</v>
      </c>
      <c r="M283" s="53">
        <v>0</v>
      </c>
      <c r="N283" s="53">
        <v>0</v>
      </c>
      <c r="O283" s="53">
        <v>0</v>
      </c>
      <c r="P283" s="53">
        <v>899.59999084472656</v>
      </c>
      <c r="Q283" s="53">
        <v>0</v>
      </c>
      <c r="R283" s="53">
        <v>0</v>
      </c>
      <c r="S283" s="53">
        <v>0</v>
      </c>
      <c r="T283" s="53">
        <v>0</v>
      </c>
      <c r="U283" s="53">
        <v>100</v>
      </c>
      <c r="V283" s="53">
        <v>0</v>
      </c>
      <c r="W283" s="53">
        <v>0</v>
      </c>
      <c r="X283" s="53">
        <v>1200</v>
      </c>
      <c r="Y283" s="53">
        <v>0</v>
      </c>
      <c r="Z283" s="53">
        <v>200</v>
      </c>
      <c r="AA283" s="53">
        <v>0</v>
      </c>
      <c r="AB283" s="53">
        <v>0</v>
      </c>
      <c r="AC283" s="53">
        <v>750</v>
      </c>
      <c r="AD283" s="53">
        <v>149.90000152587891</v>
      </c>
      <c r="AE283" s="53">
        <v>499.39999389648438</v>
      </c>
      <c r="AF283" s="53">
        <v>0</v>
      </c>
      <c r="AG283" s="53">
        <v>0</v>
      </c>
      <c r="AH283" s="53">
        <v>0</v>
      </c>
      <c r="AI283" s="53">
        <v>0</v>
      </c>
      <c r="AJ283" s="53">
        <v>0</v>
      </c>
      <c r="AK283" s="53">
        <v>8.8999996185302734</v>
      </c>
      <c r="AL283" s="53">
        <v>36.619998931884773</v>
      </c>
      <c r="AM283" s="53">
        <v>312.41000020503998</v>
      </c>
      <c r="AN283" s="53">
        <v>8.3042049999999996</v>
      </c>
      <c r="AO283" s="53">
        <v>131.83969400000001</v>
      </c>
      <c r="AP283" s="53">
        <v>284.36450864593922</v>
      </c>
      <c r="AQ283" s="53">
        <v>141.550771</v>
      </c>
      <c r="AR283" s="53">
        <v>79</v>
      </c>
      <c r="AS283" s="53">
        <v>25.60000038146973</v>
      </c>
      <c r="AT283" s="54"/>
      <c r="AU283" s="55">
        <v>2030</v>
      </c>
      <c r="AV283" s="56">
        <v>594.10467020503995</v>
      </c>
      <c r="AW283" s="57">
        <v>281.69466999999997</v>
      </c>
      <c r="AX283" s="57">
        <v>312.41000020503998</v>
      </c>
      <c r="AY283" s="56">
        <v>434.48450757782399</v>
      </c>
      <c r="AZ283" s="57">
        <v>372.2645082644695</v>
      </c>
      <c r="BA283" s="57">
        <v>62.219999313354506</v>
      </c>
      <c r="BB283" s="56">
        <v>5909.8999862670898</v>
      </c>
      <c r="BC283" s="57">
        <v>0</v>
      </c>
      <c r="BD283" s="57">
        <v>711</v>
      </c>
      <c r="BE283" s="57">
        <v>1400</v>
      </c>
      <c r="BF283" s="57">
        <v>899.59999084472656</v>
      </c>
      <c r="BG283" s="57">
        <v>100</v>
      </c>
      <c r="BH283" s="57">
        <v>1399.2999954223633</v>
      </c>
      <c r="BI283" s="57">
        <v>0</v>
      </c>
      <c r="BJ283" s="57">
        <v>0</v>
      </c>
      <c r="BK283" s="57">
        <v>1400</v>
      </c>
      <c r="BL283" s="56">
        <v>6938.4891640499536</v>
      </c>
      <c r="BN283" s="55">
        <v>2030</v>
      </c>
      <c r="BO283" s="56">
        <v>397.53407333378595</v>
      </c>
      <c r="BP283" s="58">
        <v>216.38407299999997</v>
      </c>
      <c r="BQ283" s="58">
        <v>181.15000033378601</v>
      </c>
      <c r="BR283" s="56">
        <v>252.27811050668709</v>
      </c>
      <c r="BS283" s="58">
        <v>229.93811130777351</v>
      </c>
      <c r="BT283" s="58">
        <v>22.339999198913588</v>
      </c>
      <c r="BU283" s="56">
        <v>4259.9999923706055</v>
      </c>
      <c r="BV283" s="58">
        <v>0</v>
      </c>
      <c r="BW283" s="58">
        <v>711</v>
      </c>
      <c r="BX283" s="58">
        <v>600</v>
      </c>
      <c r="BY283" s="58">
        <v>899.59999084472656</v>
      </c>
      <c r="BZ283" s="58">
        <v>100</v>
      </c>
      <c r="CA283" s="58">
        <v>749.40000152587891</v>
      </c>
      <c r="CB283" s="58">
        <v>0</v>
      </c>
      <c r="CC283" s="58">
        <v>0</v>
      </c>
      <c r="CD283" s="58">
        <v>1200</v>
      </c>
      <c r="CE283" s="56">
        <v>4909.8121762110786</v>
      </c>
      <c r="CG283" s="115" t="s">
        <v>196</v>
      </c>
    </row>
    <row r="284" spans="1:85" hidden="1" outlineLevel="1">
      <c r="A284" s="59">
        <v>2031</v>
      </c>
      <c r="B284" s="60">
        <v>0</v>
      </c>
      <c r="C284" s="60">
        <v>0</v>
      </c>
      <c r="D284" s="60">
        <v>0</v>
      </c>
      <c r="E284" s="60">
        <v>237</v>
      </c>
      <c r="F284" s="60">
        <v>18.29999923706055</v>
      </c>
      <c r="G284" s="60">
        <v>474</v>
      </c>
      <c r="H284" s="60">
        <v>1000</v>
      </c>
      <c r="I284" s="60">
        <v>0</v>
      </c>
      <c r="J284" s="60">
        <v>400</v>
      </c>
      <c r="K284" s="60">
        <v>0</v>
      </c>
      <c r="L284" s="60">
        <v>0</v>
      </c>
      <c r="M284" s="60">
        <v>0</v>
      </c>
      <c r="N284" s="60">
        <v>0</v>
      </c>
      <c r="O284" s="60">
        <v>0</v>
      </c>
      <c r="P284" s="60">
        <v>899.14999389648438</v>
      </c>
      <c r="Q284" s="60">
        <v>0</v>
      </c>
      <c r="R284" s="60">
        <v>0</v>
      </c>
      <c r="S284" s="60">
        <v>0</v>
      </c>
      <c r="T284" s="60">
        <v>0</v>
      </c>
      <c r="U284" s="60">
        <v>100</v>
      </c>
      <c r="V284" s="60">
        <v>0</v>
      </c>
      <c r="W284" s="60">
        <v>0</v>
      </c>
      <c r="X284" s="60">
        <v>1300</v>
      </c>
      <c r="Y284" s="60">
        <v>0</v>
      </c>
      <c r="Z284" s="60">
        <v>200</v>
      </c>
      <c r="AA284" s="60">
        <v>0</v>
      </c>
      <c r="AB284" s="60">
        <v>0</v>
      </c>
      <c r="AC284" s="60">
        <v>750</v>
      </c>
      <c r="AD284" s="60">
        <v>149.84999847412109</v>
      </c>
      <c r="AE284" s="60">
        <v>499.30000305175781</v>
      </c>
      <c r="AF284" s="60">
        <v>0</v>
      </c>
      <c r="AG284" s="60">
        <v>0</v>
      </c>
      <c r="AH284" s="60">
        <v>0</v>
      </c>
      <c r="AI284" s="60">
        <v>0</v>
      </c>
      <c r="AJ284" s="60">
        <v>0</v>
      </c>
      <c r="AK284" s="60">
        <v>9.7200002670288086</v>
      </c>
      <c r="AL284" s="60">
        <v>39.990001678466797</v>
      </c>
      <c r="AM284" s="60">
        <v>326.60000109672546</v>
      </c>
      <c r="AN284" s="60">
        <v>9.6684809999999999</v>
      </c>
      <c r="AO284" s="60">
        <v>148.12393700000001</v>
      </c>
      <c r="AP284" s="60">
        <v>351.50843736546011</v>
      </c>
      <c r="AQ284" s="60">
        <v>165.63264899999999</v>
      </c>
      <c r="AR284" s="60">
        <v>79</v>
      </c>
      <c r="AS284" s="60">
        <v>25.60000038146973</v>
      </c>
      <c r="AT284" s="54"/>
      <c r="AU284" s="61">
        <v>2031</v>
      </c>
      <c r="AV284" s="62">
        <v>650.02506809672548</v>
      </c>
      <c r="AW284" s="63">
        <v>323.42506700000001</v>
      </c>
      <c r="AX284" s="63">
        <v>326.60000109672546</v>
      </c>
      <c r="AY284" s="62">
        <v>505.81843969242544</v>
      </c>
      <c r="AZ284" s="63">
        <v>440.22843763248892</v>
      </c>
      <c r="BA284" s="63">
        <v>65.590002059936523</v>
      </c>
      <c r="BB284" s="62">
        <v>6027.5999946594238</v>
      </c>
      <c r="BC284" s="63">
        <v>0</v>
      </c>
      <c r="BD284" s="63">
        <v>729.29999923706055</v>
      </c>
      <c r="BE284" s="63">
        <v>1400</v>
      </c>
      <c r="BF284" s="63">
        <v>899.14999389648438</v>
      </c>
      <c r="BG284" s="63">
        <v>100</v>
      </c>
      <c r="BH284" s="63">
        <v>1399.1500015258789</v>
      </c>
      <c r="BI284" s="63">
        <v>0</v>
      </c>
      <c r="BJ284" s="63">
        <v>0</v>
      </c>
      <c r="BK284" s="63">
        <v>1500</v>
      </c>
      <c r="BL284" s="62">
        <v>7183.4435024485747</v>
      </c>
      <c r="BN284" s="61">
        <v>2031</v>
      </c>
      <c r="BO284" s="62"/>
      <c r="BP284" s="1"/>
      <c r="BQ284" s="1"/>
      <c r="BR284" s="62"/>
      <c r="BS284" s="1"/>
      <c r="BT284" s="1"/>
      <c r="BU284" s="62"/>
      <c r="BV284" s="1"/>
      <c r="BW284" s="1"/>
      <c r="BX284" s="1"/>
      <c r="BY284" s="1"/>
      <c r="BZ284" s="1"/>
      <c r="CA284" s="1"/>
      <c r="CB284" s="1"/>
      <c r="CC284" s="1"/>
      <c r="CD284" s="1"/>
      <c r="CE284" s="62"/>
      <c r="CG284" s="115" t="s">
        <v>196</v>
      </c>
    </row>
    <row r="285" spans="1:85" hidden="1" outlineLevel="1">
      <c r="A285" s="52">
        <v>2032</v>
      </c>
      <c r="B285" s="53">
        <v>0</v>
      </c>
      <c r="C285" s="53">
        <v>0</v>
      </c>
      <c r="D285" s="53">
        <v>0</v>
      </c>
      <c r="E285" s="53">
        <v>237</v>
      </c>
      <c r="F285" s="53">
        <v>18.29999923706055</v>
      </c>
      <c r="G285" s="53">
        <v>474</v>
      </c>
      <c r="H285" s="53">
        <v>1000</v>
      </c>
      <c r="I285" s="53">
        <v>0</v>
      </c>
      <c r="J285" s="53">
        <v>400</v>
      </c>
      <c r="K285" s="53">
        <v>0</v>
      </c>
      <c r="L285" s="53">
        <v>0</v>
      </c>
      <c r="M285" s="53">
        <v>0</v>
      </c>
      <c r="N285" s="53">
        <v>0</v>
      </c>
      <c r="O285" s="53">
        <v>0</v>
      </c>
      <c r="P285" s="53">
        <v>898.70000457763672</v>
      </c>
      <c r="Q285" s="53">
        <v>0</v>
      </c>
      <c r="R285" s="53">
        <v>0</v>
      </c>
      <c r="S285" s="53">
        <v>0</v>
      </c>
      <c r="T285" s="53">
        <v>0</v>
      </c>
      <c r="U285" s="53">
        <v>100</v>
      </c>
      <c r="V285" s="53">
        <v>0</v>
      </c>
      <c r="W285" s="53">
        <v>0</v>
      </c>
      <c r="X285" s="53">
        <v>1300</v>
      </c>
      <c r="Y285" s="53">
        <v>0</v>
      </c>
      <c r="Z285" s="53">
        <v>200</v>
      </c>
      <c r="AA285" s="53">
        <v>0</v>
      </c>
      <c r="AB285" s="53">
        <v>0</v>
      </c>
      <c r="AC285" s="53">
        <v>750</v>
      </c>
      <c r="AD285" s="53">
        <v>149.80000305175781</v>
      </c>
      <c r="AE285" s="53">
        <v>499.19999694824219</v>
      </c>
      <c r="AF285" s="53">
        <v>0</v>
      </c>
      <c r="AG285" s="53">
        <v>250</v>
      </c>
      <c r="AH285" s="53">
        <v>0</v>
      </c>
      <c r="AI285" s="53">
        <v>0</v>
      </c>
      <c r="AJ285" s="53">
        <v>0</v>
      </c>
      <c r="AK285" s="53">
        <v>10.590000152587891</v>
      </c>
      <c r="AL285" s="53">
        <v>43.580001831054688</v>
      </c>
      <c r="AM285" s="53">
        <v>340.28999924659729</v>
      </c>
      <c r="AN285" s="53">
        <v>10.717923000000001</v>
      </c>
      <c r="AO285" s="53">
        <v>200.929247</v>
      </c>
      <c r="AP285" s="53">
        <v>418.652366084981</v>
      </c>
      <c r="AQ285" s="53">
        <v>189.70532100000003</v>
      </c>
      <c r="AR285" s="53">
        <v>79</v>
      </c>
      <c r="AS285" s="53">
        <v>25.60000038146973</v>
      </c>
      <c r="AT285" s="54"/>
      <c r="AU285" s="55">
        <v>2032</v>
      </c>
      <c r="AV285" s="56">
        <v>741.64249024659739</v>
      </c>
      <c r="AW285" s="57">
        <v>401.35249100000004</v>
      </c>
      <c r="AX285" s="57">
        <v>340.28999924659729</v>
      </c>
      <c r="AY285" s="56">
        <v>577.42236845009324</v>
      </c>
      <c r="AZ285" s="57">
        <v>508.24236623756889</v>
      </c>
      <c r="BA285" s="57">
        <v>69.180002212524414</v>
      </c>
      <c r="BB285" s="56">
        <v>6277.0000038146973</v>
      </c>
      <c r="BC285" s="57">
        <v>0</v>
      </c>
      <c r="BD285" s="57">
        <v>729.29999923706055</v>
      </c>
      <c r="BE285" s="57">
        <v>1400</v>
      </c>
      <c r="BF285" s="57">
        <v>898.70000457763672</v>
      </c>
      <c r="BG285" s="57">
        <v>100</v>
      </c>
      <c r="BH285" s="57">
        <v>1399</v>
      </c>
      <c r="BI285" s="57">
        <v>0</v>
      </c>
      <c r="BJ285" s="57">
        <v>250</v>
      </c>
      <c r="BK285" s="57">
        <v>1500</v>
      </c>
      <c r="BL285" s="56">
        <v>7596.0648625113881</v>
      </c>
      <c r="BN285" s="55">
        <v>2032</v>
      </c>
      <c r="BO285" s="56"/>
      <c r="BP285" s="58"/>
      <c r="BQ285" s="58"/>
      <c r="BR285" s="56"/>
      <c r="BS285" s="58"/>
      <c r="BT285" s="58"/>
      <c r="BU285" s="56"/>
      <c r="BV285" s="58"/>
      <c r="BW285" s="58"/>
      <c r="BX285" s="58"/>
      <c r="BY285" s="58"/>
      <c r="BZ285" s="58"/>
      <c r="CA285" s="58"/>
      <c r="CB285" s="58"/>
      <c r="CC285" s="58"/>
      <c r="CD285" s="58"/>
      <c r="CE285" s="56"/>
      <c r="CG285" s="115" t="s">
        <v>196</v>
      </c>
    </row>
    <row r="286" spans="1:85" hidden="1" outlineLevel="1">
      <c r="A286" s="59">
        <v>2033</v>
      </c>
      <c r="B286" s="60">
        <v>0</v>
      </c>
      <c r="C286" s="60">
        <v>0</v>
      </c>
      <c r="D286" s="60">
        <v>0</v>
      </c>
      <c r="E286" s="60">
        <v>237</v>
      </c>
      <c r="F286" s="60">
        <v>18.29999923706055</v>
      </c>
      <c r="G286" s="60">
        <v>474</v>
      </c>
      <c r="H286" s="60">
        <v>1000</v>
      </c>
      <c r="I286" s="60">
        <v>0</v>
      </c>
      <c r="J286" s="60">
        <v>400</v>
      </c>
      <c r="K286" s="60">
        <v>0</v>
      </c>
      <c r="L286" s="60">
        <v>0</v>
      </c>
      <c r="M286" s="60">
        <v>0</v>
      </c>
      <c r="N286" s="60">
        <v>0</v>
      </c>
      <c r="O286" s="60">
        <v>0</v>
      </c>
      <c r="P286" s="60">
        <v>998.25</v>
      </c>
      <c r="Q286" s="60">
        <v>0</v>
      </c>
      <c r="R286" s="60">
        <v>0</v>
      </c>
      <c r="S286" s="60">
        <v>0</v>
      </c>
      <c r="T286" s="60">
        <v>0</v>
      </c>
      <c r="U286" s="60">
        <v>100</v>
      </c>
      <c r="V286" s="60">
        <v>0</v>
      </c>
      <c r="W286" s="60">
        <v>0</v>
      </c>
      <c r="X286" s="60">
        <v>1300</v>
      </c>
      <c r="Y286" s="60">
        <v>0</v>
      </c>
      <c r="Z286" s="60">
        <v>200</v>
      </c>
      <c r="AA286" s="60">
        <v>0</v>
      </c>
      <c r="AB286" s="60">
        <v>0</v>
      </c>
      <c r="AC286" s="60">
        <v>750</v>
      </c>
      <c r="AD286" s="60">
        <v>149.75</v>
      </c>
      <c r="AE286" s="60">
        <v>499.10000610351563</v>
      </c>
      <c r="AF286" s="60">
        <v>0</v>
      </c>
      <c r="AG286" s="60">
        <v>250</v>
      </c>
      <c r="AH286" s="60">
        <v>0</v>
      </c>
      <c r="AI286" s="60">
        <v>0</v>
      </c>
      <c r="AJ286" s="60">
        <v>0</v>
      </c>
      <c r="AK286" s="60">
        <v>11.47000026702881</v>
      </c>
      <c r="AL286" s="60">
        <v>47.200000762939453</v>
      </c>
      <c r="AM286" s="60">
        <v>352.37999844551086</v>
      </c>
      <c r="AN286" s="60">
        <v>10.717923000000001</v>
      </c>
      <c r="AO286" s="60">
        <v>219.51485700000001</v>
      </c>
      <c r="AP286" s="60">
        <v>489.51080342847717</v>
      </c>
      <c r="AQ286" s="60">
        <v>214.33442700000001</v>
      </c>
      <c r="AR286" s="60">
        <v>79</v>
      </c>
      <c r="AS286" s="60">
        <v>25.60000038146973</v>
      </c>
      <c r="AT286" s="54"/>
      <c r="AU286" s="61">
        <v>2033</v>
      </c>
      <c r="AV286" s="62">
        <v>796.94720544551092</v>
      </c>
      <c r="AW286" s="63">
        <v>444.56720700000005</v>
      </c>
      <c r="AX286" s="63">
        <v>352.37999844551086</v>
      </c>
      <c r="AY286" s="62">
        <v>652.78080483991516</v>
      </c>
      <c r="AZ286" s="63">
        <v>579.98080369550598</v>
      </c>
      <c r="BA286" s="63">
        <v>72.80000114440918</v>
      </c>
      <c r="BB286" s="62">
        <v>6376.4000053405762</v>
      </c>
      <c r="BC286" s="63">
        <v>0</v>
      </c>
      <c r="BD286" s="63">
        <v>729.29999923706055</v>
      </c>
      <c r="BE286" s="63">
        <v>1400</v>
      </c>
      <c r="BF286" s="63">
        <v>998.25</v>
      </c>
      <c r="BG286" s="63">
        <v>100</v>
      </c>
      <c r="BH286" s="63">
        <v>1398.8500061035156</v>
      </c>
      <c r="BI286" s="63">
        <v>0</v>
      </c>
      <c r="BJ286" s="63">
        <v>250</v>
      </c>
      <c r="BK286" s="63">
        <v>1500</v>
      </c>
      <c r="BL286" s="62">
        <v>7826.1280156260018</v>
      </c>
      <c r="BN286" s="61">
        <v>2033</v>
      </c>
      <c r="BO286" s="62"/>
      <c r="BP286" s="1"/>
      <c r="BQ286" s="1"/>
      <c r="BR286" s="62"/>
      <c r="BS286" s="1"/>
      <c r="BT286" s="1"/>
      <c r="BU286" s="62"/>
      <c r="BV286" s="1"/>
      <c r="BW286" s="1"/>
      <c r="BX286" s="1"/>
      <c r="BY286" s="1"/>
      <c r="BZ286" s="1"/>
      <c r="CA286" s="1"/>
      <c r="CB286" s="1"/>
      <c r="CC286" s="1"/>
      <c r="CD286" s="1"/>
      <c r="CE286" s="62"/>
      <c r="CG286" s="115" t="s">
        <v>196</v>
      </c>
    </row>
    <row r="287" spans="1:85" hidden="1" outlineLevel="1">
      <c r="A287" s="52">
        <v>2034</v>
      </c>
      <c r="B287" s="53">
        <v>0</v>
      </c>
      <c r="C287" s="53">
        <v>0</v>
      </c>
      <c r="D287" s="53">
        <v>0</v>
      </c>
      <c r="E287" s="53">
        <v>237</v>
      </c>
      <c r="F287" s="53">
        <v>18.29999923706055</v>
      </c>
      <c r="G287" s="53">
        <v>474</v>
      </c>
      <c r="H287" s="53">
        <v>1000</v>
      </c>
      <c r="I287" s="53">
        <v>0</v>
      </c>
      <c r="J287" s="53">
        <v>400</v>
      </c>
      <c r="K287" s="53">
        <v>0</v>
      </c>
      <c r="L287" s="53">
        <v>0</v>
      </c>
      <c r="M287" s="53">
        <v>0</v>
      </c>
      <c r="N287" s="53">
        <v>0</v>
      </c>
      <c r="O287" s="53">
        <v>0</v>
      </c>
      <c r="P287" s="53">
        <v>1297.7500076293945</v>
      </c>
      <c r="Q287" s="53">
        <v>0</v>
      </c>
      <c r="R287" s="53">
        <v>0</v>
      </c>
      <c r="S287" s="53">
        <v>0</v>
      </c>
      <c r="T287" s="53">
        <v>0</v>
      </c>
      <c r="U287" s="53">
        <v>100</v>
      </c>
      <c r="V287" s="53">
        <v>0</v>
      </c>
      <c r="W287" s="53">
        <v>0</v>
      </c>
      <c r="X287" s="53">
        <v>1300</v>
      </c>
      <c r="Y287" s="53">
        <v>0</v>
      </c>
      <c r="Z287" s="53">
        <v>200</v>
      </c>
      <c r="AA287" s="53">
        <v>0</v>
      </c>
      <c r="AB287" s="53">
        <v>0</v>
      </c>
      <c r="AC287" s="53">
        <v>750</v>
      </c>
      <c r="AD287" s="53">
        <v>149.69999694824219</v>
      </c>
      <c r="AE287" s="53">
        <v>499</v>
      </c>
      <c r="AF287" s="53">
        <v>0</v>
      </c>
      <c r="AG287" s="53">
        <v>250</v>
      </c>
      <c r="AH287" s="53">
        <v>0</v>
      </c>
      <c r="AI287" s="53">
        <v>0</v>
      </c>
      <c r="AJ287" s="53">
        <v>0</v>
      </c>
      <c r="AK287" s="53">
        <v>12.35000038146973</v>
      </c>
      <c r="AL287" s="53">
        <v>50.830001831054688</v>
      </c>
      <c r="AM287" s="53">
        <v>358.42999565601349</v>
      </c>
      <c r="AN287" s="53">
        <v>10.717923000000001</v>
      </c>
      <c r="AO287" s="53">
        <v>238.569873</v>
      </c>
      <c r="AP287" s="53">
        <v>560.36924077197341</v>
      </c>
      <c r="AQ287" s="53">
        <v>222.661418</v>
      </c>
      <c r="AR287" s="53">
        <v>79</v>
      </c>
      <c r="AS287" s="53">
        <v>25.60000038146973</v>
      </c>
      <c r="AT287" s="54"/>
      <c r="AU287" s="55">
        <v>2034</v>
      </c>
      <c r="AV287" s="56">
        <v>830.37920965601347</v>
      </c>
      <c r="AW287" s="57">
        <v>471.94921399999998</v>
      </c>
      <c r="AX287" s="57">
        <v>358.42999565601349</v>
      </c>
      <c r="AY287" s="56">
        <v>728.14924336596755</v>
      </c>
      <c r="AZ287" s="57">
        <v>651.71924115344314</v>
      </c>
      <c r="BA287" s="57">
        <v>76.430002212524414</v>
      </c>
      <c r="BB287" s="56">
        <v>6675.7500038146973</v>
      </c>
      <c r="BC287" s="57">
        <v>0</v>
      </c>
      <c r="BD287" s="57">
        <v>729.29999923706055</v>
      </c>
      <c r="BE287" s="57">
        <v>1400</v>
      </c>
      <c r="BF287" s="57">
        <v>1297.7500076293945</v>
      </c>
      <c r="BG287" s="57">
        <v>100</v>
      </c>
      <c r="BH287" s="57">
        <v>1398.6999969482422</v>
      </c>
      <c r="BI287" s="57">
        <v>0</v>
      </c>
      <c r="BJ287" s="57">
        <v>250</v>
      </c>
      <c r="BK287" s="57">
        <v>1500</v>
      </c>
      <c r="BL287" s="56">
        <v>8234.2784568366787</v>
      </c>
      <c r="BN287" s="55">
        <v>2034</v>
      </c>
      <c r="BO287" s="56"/>
      <c r="BP287" s="58"/>
      <c r="BQ287" s="58"/>
      <c r="BR287" s="56"/>
      <c r="BS287" s="58"/>
      <c r="BT287" s="58"/>
      <c r="BU287" s="56"/>
      <c r="BV287" s="58"/>
      <c r="BW287" s="58"/>
      <c r="BX287" s="58"/>
      <c r="BY287" s="58"/>
      <c r="BZ287" s="58"/>
      <c r="CA287" s="58"/>
      <c r="CB287" s="58"/>
      <c r="CC287" s="58"/>
      <c r="CD287" s="58"/>
      <c r="CE287" s="56"/>
      <c r="CG287" s="115" t="s">
        <v>196</v>
      </c>
    </row>
    <row r="288" spans="1:85" hidden="1" outlineLevel="1">
      <c r="A288" s="59">
        <v>2035</v>
      </c>
      <c r="B288" s="60">
        <v>0</v>
      </c>
      <c r="C288" s="60">
        <v>0</v>
      </c>
      <c r="D288" s="60">
        <v>0</v>
      </c>
      <c r="E288" s="60">
        <v>237</v>
      </c>
      <c r="F288" s="60">
        <v>18.29999923706055</v>
      </c>
      <c r="G288" s="60">
        <v>474</v>
      </c>
      <c r="H288" s="60">
        <v>1000</v>
      </c>
      <c r="I288" s="60">
        <v>0</v>
      </c>
      <c r="J288" s="60">
        <v>400</v>
      </c>
      <c r="K288" s="60">
        <v>0</v>
      </c>
      <c r="L288" s="60">
        <v>0</v>
      </c>
      <c r="M288" s="60">
        <v>0</v>
      </c>
      <c r="N288" s="60">
        <v>0</v>
      </c>
      <c r="O288" s="60">
        <v>0</v>
      </c>
      <c r="P288" s="60">
        <v>1497.099983215332</v>
      </c>
      <c r="Q288" s="60">
        <v>0</v>
      </c>
      <c r="R288" s="60">
        <v>0</v>
      </c>
      <c r="S288" s="60">
        <v>0</v>
      </c>
      <c r="T288" s="60">
        <v>0</v>
      </c>
      <c r="U288" s="60">
        <v>100</v>
      </c>
      <c r="V288" s="60">
        <v>0</v>
      </c>
      <c r="W288" s="60">
        <v>0</v>
      </c>
      <c r="X288" s="60">
        <v>1300</v>
      </c>
      <c r="Y288" s="60">
        <v>0</v>
      </c>
      <c r="Z288" s="60">
        <v>200</v>
      </c>
      <c r="AA288" s="60">
        <v>0</v>
      </c>
      <c r="AB288" s="60">
        <v>0</v>
      </c>
      <c r="AC288" s="60">
        <v>750</v>
      </c>
      <c r="AD288" s="60">
        <v>149.65000152587891</v>
      </c>
      <c r="AE288" s="60">
        <v>498.89999389648438</v>
      </c>
      <c r="AF288" s="60">
        <v>0</v>
      </c>
      <c r="AG288" s="60">
        <v>250</v>
      </c>
      <c r="AH288" s="60">
        <v>0</v>
      </c>
      <c r="AI288" s="60">
        <v>0</v>
      </c>
      <c r="AJ288" s="60">
        <v>0</v>
      </c>
      <c r="AK288" s="60">
        <v>13.239999771118161</v>
      </c>
      <c r="AL288" s="60">
        <v>54.470001220703118</v>
      </c>
      <c r="AM288" s="60">
        <v>365.88999927043915</v>
      </c>
      <c r="AN288" s="60">
        <v>10.717923000000001</v>
      </c>
      <c r="AO288" s="60">
        <v>258.28604999999999</v>
      </c>
      <c r="AP288" s="60">
        <v>631.33850343142001</v>
      </c>
      <c r="AQ288" s="60">
        <v>231.85621</v>
      </c>
      <c r="AR288" s="60">
        <v>79</v>
      </c>
      <c r="AS288" s="60">
        <v>25.60000038146973</v>
      </c>
      <c r="AT288" s="54"/>
      <c r="AU288" s="61">
        <v>2035</v>
      </c>
      <c r="AV288" s="62">
        <v>866.75018227043915</v>
      </c>
      <c r="AW288" s="63">
        <v>500.86018300000001</v>
      </c>
      <c r="AX288" s="63">
        <v>365.88999927043915</v>
      </c>
      <c r="AY288" s="62">
        <v>803.64850480471102</v>
      </c>
      <c r="AZ288" s="63">
        <v>723.57850320253817</v>
      </c>
      <c r="BA288" s="63">
        <v>80.070001602172852</v>
      </c>
      <c r="BB288" s="62">
        <v>6874.9499778747559</v>
      </c>
      <c r="BC288" s="63">
        <v>0</v>
      </c>
      <c r="BD288" s="63">
        <v>729.29999923706055</v>
      </c>
      <c r="BE288" s="63">
        <v>1400</v>
      </c>
      <c r="BF288" s="63">
        <v>1497.099983215332</v>
      </c>
      <c r="BG288" s="63">
        <v>100</v>
      </c>
      <c r="BH288" s="63">
        <v>1398.5499954223633</v>
      </c>
      <c r="BI288" s="63">
        <v>0</v>
      </c>
      <c r="BJ288" s="63">
        <v>250</v>
      </c>
      <c r="BK288" s="63">
        <v>1500</v>
      </c>
      <c r="BL288" s="62">
        <v>8545.3486649499064</v>
      </c>
      <c r="BN288" s="61">
        <v>2035</v>
      </c>
      <c r="BO288" s="62"/>
      <c r="BP288" s="1"/>
      <c r="BQ288" s="1"/>
      <c r="BR288" s="62"/>
      <c r="BS288" s="1"/>
      <c r="BT288" s="1"/>
      <c r="BU288" s="62"/>
      <c r="BV288" s="1"/>
      <c r="BW288" s="1"/>
      <c r="BX288" s="1"/>
      <c r="BY288" s="1"/>
      <c r="BZ288" s="1"/>
      <c r="CA288" s="1"/>
      <c r="CB288" s="1"/>
      <c r="CC288" s="1"/>
      <c r="CD288" s="1"/>
      <c r="CE288" s="62"/>
      <c r="CG288" s="115" t="s">
        <v>196</v>
      </c>
    </row>
    <row r="289" spans="1:85" hidden="1" outlineLevel="1">
      <c r="A289" s="52">
        <v>2036</v>
      </c>
      <c r="B289" s="53">
        <v>0</v>
      </c>
      <c r="C289" s="53">
        <v>0</v>
      </c>
      <c r="D289" s="53">
        <v>0</v>
      </c>
      <c r="E289" s="53">
        <v>237</v>
      </c>
      <c r="F289" s="53">
        <v>18.29999923706055</v>
      </c>
      <c r="G289" s="53">
        <v>474</v>
      </c>
      <c r="H289" s="53">
        <v>1100</v>
      </c>
      <c r="I289" s="53">
        <v>0</v>
      </c>
      <c r="J289" s="53">
        <v>400</v>
      </c>
      <c r="K289" s="53">
        <v>0</v>
      </c>
      <c r="L289" s="53">
        <v>0</v>
      </c>
      <c r="M289" s="53">
        <v>0</v>
      </c>
      <c r="N289" s="53">
        <v>0</v>
      </c>
      <c r="O289" s="53">
        <v>0</v>
      </c>
      <c r="P289" s="53">
        <v>1496.3499908447266</v>
      </c>
      <c r="Q289" s="53">
        <v>0</v>
      </c>
      <c r="R289" s="53">
        <v>0</v>
      </c>
      <c r="S289" s="53">
        <v>0</v>
      </c>
      <c r="T289" s="53">
        <v>0</v>
      </c>
      <c r="U289" s="53">
        <v>100</v>
      </c>
      <c r="V289" s="53">
        <v>0</v>
      </c>
      <c r="W289" s="53">
        <v>0</v>
      </c>
      <c r="X289" s="53">
        <v>1400</v>
      </c>
      <c r="Y289" s="53">
        <v>0</v>
      </c>
      <c r="Z289" s="53">
        <v>200</v>
      </c>
      <c r="AA289" s="53">
        <v>0</v>
      </c>
      <c r="AB289" s="53">
        <v>0</v>
      </c>
      <c r="AC289" s="53">
        <v>750</v>
      </c>
      <c r="AD289" s="53">
        <v>149.59999847412109</v>
      </c>
      <c r="AE289" s="53">
        <v>498.80000305175781</v>
      </c>
      <c r="AF289" s="53">
        <v>0</v>
      </c>
      <c r="AG289" s="53">
        <v>250</v>
      </c>
      <c r="AH289" s="53">
        <v>0</v>
      </c>
      <c r="AI289" s="53">
        <v>0</v>
      </c>
      <c r="AJ289" s="53">
        <v>0</v>
      </c>
      <c r="AK289" s="53">
        <v>14.11999988555908</v>
      </c>
      <c r="AL289" s="53">
        <v>58.099998474121087</v>
      </c>
      <c r="AM289" s="53">
        <v>372.10000288486481</v>
      </c>
      <c r="AN289" s="53">
        <v>10.717923000000001</v>
      </c>
      <c r="AO289" s="53">
        <v>277.04538300000002</v>
      </c>
      <c r="AP289" s="53">
        <v>702.30776609086661</v>
      </c>
      <c r="AQ289" s="53">
        <v>242.38394099999999</v>
      </c>
      <c r="AR289" s="53">
        <v>79</v>
      </c>
      <c r="AS289" s="53">
        <v>25.60000038146973</v>
      </c>
      <c r="AT289" s="54"/>
      <c r="AU289" s="55">
        <v>2036</v>
      </c>
      <c r="AV289" s="56">
        <v>902.2472498848648</v>
      </c>
      <c r="AW289" s="57">
        <v>530.14724699999999</v>
      </c>
      <c r="AX289" s="57">
        <v>372.10000288486481</v>
      </c>
      <c r="AY289" s="56">
        <v>879.12776483201651</v>
      </c>
      <c r="AZ289" s="57">
        <v>795.42776597642569</v>
      </c>
      <c r="BA289" s="57">
        <v>83.69999885559082</v>
      </c>
      <c r="BB289" s="56">
        <v>7074.049991607666</v>
      </c>
      <c r="BC289" s="57">
        <v>0</v>
      </c>
      <c r="BD289" s="57">
        <v>729.29999923706055</v>
      </c>
      <c r="BE289" s="57">
        <v>1500</v>
      </c>
      <c r="BF289" s="57">
        <v>1496.3499908447266</v>
      </c>
      <c r="BG289" s="57">
        <v>100</v>
      </c>
      <c r="BH289" s="57">
        <v>1398.4000015258789</v>
      </c>
      <c r="BI289" s="57">
        <v>0</v>
      </c>
      <c r="BJ289" s="57">
        <v>250</v>
      </c>
      <c r="BK289" s="57">
        <v>1600</v>
      </c>
      <c r="BL289" s="56">
        <v>8855.4250063245472</v>
      </c>
      <c r="BN289" s="55">
        <v>2036</v>
      </c>
      <c r="BO289" s="56"/>
      <c r="BP289" s="58"/>
      <c r="BQ289" s="58"/>
      <c r="BR289" s="56"/>
      <c r="BS289" s="58"/>
      <c r="BT289" s="58"/>
      <c r="BU289" s="56"/>
      <c r="BV289" s="58"/>
      <c r="BW289" s="58"/>
      <c r="BX289" s="58"/>
      <c r="BY289" s="58"/>
      <c r="BZ289" s="58"/>
      <c r="CA289" s="58"/>
      <c r="CB289" s="58"/>
      <c r="CC289" s="58"/>
      <c r="CD289" s="58"/>
      <c r="CE289" s="56"/>
      <c r="CG289" s="115" t="s">
        <v>196</v>
      </c>
    </row>
    <row r="290" spans="1:85" hidden="1" outlineLevel="1">
      <c r="A290" s="59">
        <v>2037</v>
      </c>
      <c r="B290" s="60">
        <v>0</v>
      </c>
      <c r="C290" s="60">
        <v>0</v>
      </c>
      <c r="D290" s="60">
        <v>0</v>
      </c>
      <c r="E290" s="60">
        <v>237</v>
      </c>
      <c r="F290" s="60">
        <v>36.599998474121101</v>
      </c>
      <c r="G290" s="60">
        <v>474</v>
      </c>
      <c r="H290" s="60">
        <v>1100</v>
      </c>
      <c r="I290" s="60">
        <v>0</v>
      </c>
      <c r="J290" s="60">
        <v>500</v>
      </c>
      <c r="K290" s="60">
        <v>0</v>
      </c>
      <c r="L290" s="60">
        <v>0</v>
      </c>
      <c r="M290" s="60">
        <v>100</v>
      </c>
      <c r="N290" s="60">
        <v>0</v>
      </c>
      <c r="O290" s="60">
        <v>0</v>
      </c>
      <c r="P290" s="60">
        <v>1895.6000061035156</v>
      </c>
      <c r="Q290" s="60">
        <v>0</v>
      </c>
      <c r="R290" s="60">
        <v>0</v>
      </c>
      <c r="S290" s="60">
        <v>0</v>
      </c>
      <c r="T290" s="60">
        <v>0</v>
      </c>
      <c r="U290" s="60">
        <v>100</v>
      </c>
      <c r="V290" s="60">
        <v>0</v>
      </c>
      <c r="W290" s="60">
        <v>0</v>
      </c>
      <c r="X290" s="60">
        <v>1400</v>
      </c>
      <c r="Y290" s="60">
        <v>0</v>
      </c>
      <c r="Z290" s="60">
        <v>200</v>
      </c>
      <c r="AA290" s="60">
        <v>0</v>
      </c>
      <c r="AB290" s="60">
        <v>0</v>
      </c>
      <c r="AC290" s="60">
        <v>750</v>
      </c>
      <c r="AD290" s="60">
        <v>149.55000305175781</v>
      </c>
      <c r="AE290" s="60">
        <v>498.69999694824219</v>
      </c>
      <c r="AF290" s="60">
        <v>0</v>
      </c>
      <c r="AG290" s="60">
        <v>250</v>
      </c>
      <c r="AH290" s="60">
        <v>0</v>
      </c>
      <c r="AI290" s="60">
        <v>0</v>
      </c>
      <c r="AJ290" s="60">
        <v>0</v>
      </c>
      <c r="AK290" s="60">
        <v>15.010000228881839</v>
      </c>
      <c r="AL290" s="60">
        <v>61.759998321533203</v>
      </c>
      <c r="AM290" s="60">
        <v>376.93000185489655</v>
      </c>
      <c r="AN290" s="60">
        <v>10.717923000000001</v>
      </c>
      <c r="AO290" s="60">
        <v>294.53497199999998</v>
      </c>
      <c r="AP290" s="60">
        <v>773.53780368399657</v>
      </c>
      <c r="AQ290" s="60">
        <v>256.62610000000001</v>
      </c>
      <c r="AR290" s="60">
        <v>79</v>
      </c>
      <c r="AS290" s="60">
        <v>25.60000038146973</v>
      </c>
      <c r="AT290" s="54"/>
      <c r="AU290" s="61">
        <v>2037</v>
      </c>
      <c r="AV290" s="62">
        <v>938.80899685489658</v>
      </c>
      <c r="AW290" s="63">
        <v>561.87899500000003</v>
      </c>
      <c r="AX290" s="63">
        <v>376.93000185489655</v>
      </c>
      <c r="AY290" s="62">
        <v>954.90780261588134</v>
      </c>
      <c r="AZ290" s="63">
        <v>867.54780391287841</v>
      </c>
      <c r="BA290" s="63">
        <v>87.35999870300293</v>
      </c>
      <c r="BB290" s="62">
        <v>7691.4500045776367</v>
      </c>
      <c r="BC290" s="63">
        <v>0</v>
      </c>
      <c r="BD290" s="63">
        <v>747.59999847412109</v>
      </c>
      <c r="BE290" s="63">
        <v>1700</v>
      </c>
      <c r="BF290" s="63">
        <v>1895.6000061035156</v>
      </c>
      <c r="BG290" s="63">
        <v>100</v>
      </c>
      <c r="BH290" s="63">
        <v>1398.25</v>
      </c>
      <c r="BI290" s="63">
        <v>0</v>
      </c>
      <c r="BJ290" s="63">
        <v>250</v>
      </c>
      <c r="BK290" s="63">
        <v>1600</v>
      </c>
      <c r="BL290" s="62">
        <v>9585.1668040484146</v>
      </c>
      <c r="BN290" s="61">
        <v>2037</v>
      </c>
      <c r="BO290" s="62"/>
      <c r="BP290" s="1"/>
      <c r="BQ290" s="1"/>
      <c r="BR290" s="62"/>
      <c r="BS290" s="1"/>
      <c r="BT290" s="1"/>
      <c r="BU290" s="62"/>
      <c r="BV290" s="1"/>
      <c r="BW290" s="1"/>
      <c r="BX290" s="1"/>
      <c r="BY290" s="1"/>
      <c r="BZ290" s="1"/>
      <c r="CA290" s="1"/>
      <c r="CB290" s="1"/>
      <c r="CC290" s="1"/>
      <c r="CD290" s="1"/>
      <c r="CE290" s="62"/>
      <c r="CG290" s="115" t="s">
        <v>196</v>
      </c>
    </row>
    <row r="291" spans="1:85" hidden="1" outlineLevel="1">
      <c r="A291" s="52">
        <v>2038</v>
      </c>
      <c r="B291" s="53">
        <v>0</v>
      </c>
      <c r="C291" s="53">
        <v>0</v>
      </c>
      <c r="D291" s="53">
        <v>0</v>
      </c>
      <c r="E291" s="53">
        <v>237</v>
      </c>
      <c r="F291" s="53">
        <v>36.599998474121101</v>
      </c>
      <c r="G291" s="53">
        <v>474</v>
      </c>
      <c r="H291" s="53">
        <v>1300</v>
      </c>
      <c r="I291" s="53">
        <v>0</v>
      </c>
      <c r="J291" s="53">
        <v>1100</v>
      </c>
      <c r="K291" s="53">
        <v>0</v>
      </c>
      <c r="L291" s="53">
        <v>0</v>
      </c>
      <c r="M291" s="53">
        <v>100</v>
      </c>
      <c r="N291" s="53">
        <v>0</v>
      </c>
      <c r="O291" s="53">
        <v>0</v>
      </c>
      <c r="P291" s="53">
        <v>1894.6499938964844</v>
      </c>
      <c r="Q291" s="53">
        <v>0</v>
      </c>
      <c r="R291" s="53">
        <v>0</v>
      </c>
      <c r="S291" s="53">
        <v>0</v>
      </c>
      <c r="T291" s="53">
        <v>0</v>
      </c>
      <c r="U291" s="53">
        <v>100</v>
      </c>
      <c r="V291" s="53">
        <v>0</v>
      </c>
      <c r="W291" s="53">
        <v>0</v>
      </c>
      <c r="X291" s="53">
        <v>1400</v>
      </c>
      <c r="Y291" s="53">
        <v>0</v>
      </c>
      <c r="Z291" s="53">
        <v>200</v>
      </c>
      <c r="AA291" s="53">
        <v>0</v>
      </c>
      <c r="AB291" s="53">
        <v>0</v>
      </c>
      <c r="AC291" s="53">
        <v>750</v>
      </c>
      <c r="AD291" s="53">
        <v>149.5</v>
      </c>
      <c r="AE291" s="53">
        <v>498.60000610351563</v>
      </c>
      <c r="AF291" s="53">
        <v>0</v>
      </c>
      <c r="AG291" s="53">
        <v>250</v>
      </c>
      <c r="AH291" s="53">
        <v>0</v>
      </c>
      <c r="AI291" s="53">
        <v>0</v>
      </c>
      <c r="AJ291" s="53">
        <v>0</v>
      </c>
      <c r="AK291" s="53">
        <v>15.88000011444092</v>
      </c>
      <c r="AL291" s="53">
        <v>65.339996337890625</v>
      </c>
      <c r="AM291" s="53">
        <v>385.63000333309174</v>
      </c>
      <c r="AN291" s="53">
        <v>10.717923000000001</v>
      </c>
      <c r="AO291" s="53">
        <v>312.89791300000002</v>
      </c>
      <c r="AP291" s="53">
        <v>844.76784127712642</v>
      </c>
      <c r="AQ291" s="53">
        <v>270.08933500000001</v>
      </c>
      <c r="AR291" s="53">
        <v>79</v>
      </c>
      <c r="AS291" s="53">
        <v>25.60000038146973</v>
      </c>
      <c r="AT291" s="54"/>
      <c r="AU291" s="55">
        <v>2038</v>
      </c>
      <c r="AV291" s="56">
        <v>979.3351743330918</v>
      </c>
      <c r="AW291" s="57">
        <v>593.70517100000006</v>
      </c>
      <c r="AX291" s="57">
        <v>385.63000333309174</v>
      </c>
      <c r="AY291" s="56">
        <v>1030.5878381109278</v>
      </c>
      <c r="AZ291" s="57">
        <v>939.64784139156734</v>
      </c>
      <c r="BA291" s="57">
        <v>90.939996719360352</v>
      </c>
      <c r="BB291" s="56">
        <v>8490.3499984741211</v>
      </c>
      <c r="BC291" s="57">
        <v>0</v>
      </c>
      <c r="BD291" s="57">
        <v>747.59999847412109</v>
      </c>
      <c r="BE291" s="57">
        <v>2500</v>
      </c>
      <c r="BF291" s="57">
        <v>1894.6499938964844</v>
      </c>
      <c r="BG291" s="57">
        <v>100</v>
      </c>
      <c r="BH291" s="57">
        <v>1398.1000061035156</v>
      </c>
      <c r="BI291" s="57">
        <v>0</v>
      </c>
      <c r="BJ291" s="57">
        <v>250</v>
      </c>
      <c r="BK291" s="57">
        <v>1600</v>
      </c>
      <c r="BL291" s="56">
        <v>10500.273010918141</v>
      </c>
      <c r="BN291" s="55">
        <v>2038</v>
      </c>
      <c r="BO291" s="56"/>
      <c r="BP291" s="58"/>
      <c r="BQ291" s="58"/>
      <c r="BR291" s="56"/>
      <c r="BS291" s="58"/>
      <c r="BT291" s="58"/>
      <c r="BU291" s="56"/>
      <c r="BV291" s="58"/>
      <c r="BW291" s="58"/>
      <c r="BX291" s="58"/>
      <c r="BY291" s="58"/>
      <c r="BZ291" s="58"/>
      <c r="CA291" s="58"/>
      <c r="CB291" s="58"/>
      <c r="CC291" s="58"/>
      <c r="CD291" s="58"/>
      <c r="CE291" s="56"/>
      <c r="CG291" s="115" t="s">
        <v>196</v>
      </c>
    </row>
    <row r="292" spans="1:85" hidden="1" outlineLevel="1">
      <c r="A292" s="59">
        <v>2039</v>
      </c>
      <c r="B292" s="60">
        <v>0</v>
      </c>
      <c r="C292" s="60">
        <v>0</v>
      </c>
      <c r="D292" s="60">
        <v>0</v>
      </c>
      <c r="E292" s="60">
        <v>237</v>
      </c>
      <c r="F292" s="60">
        <v>73.199996948242202</v>
      </c>
      <c r="G292" s="60">
        <v>474</v>
      </c>
      <c r="H292" s="60">
        <v>1300</v>
      </c>
      <c r="I292" s="60">
        <v>0</v>
      </c>
      <c r="J292" s="60">
        <v>1300</v>
      </c>
      <c r="K292" s="60">
        <v>0</v>
      </c>
      <c r="L292" s="60">
        <v>0</v>
      </c>
      <c r="M292" s="60">
        <v>200</v>
      </c>
      <c r="N292" s="60">
        <v>0</v>
      </c>
      <c r="O292" s="60">
        <v>0</v>
      </c>
      <c r="P292" s="60">
        <v>1893.7000198364258</v>
      </c>
      <c r="Q292" s="60">
        <v>0</v>
      </c>
      <c r="R292" s="60">
        <v>0</v>
      </c>
      <c r="S292" s="60">
        <v>0</v>
      </c>
      <c r="T292" s="60">
        <v>0</v>
      </c>
      <c r="U292" s="60">
        <v>100</v>
      </c>
      <c r="V292" s="60">
        <v>0</v>
      </c>
      <c r="W292" s="60">
        <v>0</v>
      </c>
      <c r="X292" s="60">
        <v>1400</v>
      </c>
      <c r="Y292" s="60">
        <v>0</v>
      </c>
      <c r="Z292" s="60">
        <v>200</v>
      </c>
      <c r="AA292" s="60">
        <v>0</v>
      </c>
      <c r="AB292" s="60">
        <v>0</v>
      </c>
      <c r="AC292" s="60">
        <v>750</v>
      </c>
      <c r="AD292" s="60">
        <v>149.44999694824219</v>
      </c>
      <c r="AE292" s="60">
        <v>498.5</v>
      </c>
      <c r="AF292" s="60">
        <v>0</v>
      </c>
      <c r="AG292" s="60">
        <v>250</v>
      </c>
      <c r="AH292" s="60">
        <v>0</v>
      </c>
      <c r="AI292" s="60">
        <v>0</v>
      </c>
      <c r="AJ292" s="60">
        <v>0</v>
      </c>
      <c r="AK292" s="60">
        <v>16.760000228881839</v>
      </c>
      <c r="AL292" s="60">
        <v>68.959999084472656</v>
      </c>
      <c r="AM292" s="60">
        <v>387.97000014781952</v>
      </c>
      <c r="AN292" s="60">
        <v>10.717923000000001</v>
      </c>
      <c r="AO292" s="60">
        <v>331.41053299999999</v>
      </c>
      <c r="AP292" s="60">
        <v>917.56433527798572</v>
      </c>
      <c r="AQ292" s="60">
        <v>283.89166899999998</v>
      </c>
      <c r="AR292" s="60">
        <v>79</v>
      </c>
      <c r="AS292" s="60">
        <v>25.60000038146973</v>
      </c>
      <c r="AT292" s="54"/>
      <c r="AU292" s="61">
        <v>2039</v>
      </c>
      <c r="AV292" s="62">
        <v>1013.9901251478195</v>
      </c>
      <c r="AW292" s="63">
        <v>626.02012500000001</v>
      </c>
      <c r="AX292" s="63">
        <v>387.97000014781952</v>
      </c>
      <c r="AY292" s="62">
        <v>1107.8843349728099</v>
      </c>
      <c r="AZ292" s="63">
        <v>1013.3243355068676</v>
      </c>
      <c r="BA292" s="63">
        <v>94.559999465942383</v>
      </c>
      <c r="BB292" s="62">
        <v>8825.8500137329102</v>
      </c>
      <c r="BC292" s="63">
        <v>0</v>
      </c>
      <c r="BD292" s="63">
        <v>784.19999694824219</v>
      </c>
      <c r="BE292" s="63">
        <v>2800</v>
      </c>
      <c r="BF292" s="63">
        <v>1893.7000198364258</v>
      </c>
      <c r="BG292" s="63">
        <v>100</v>
      </c>
      <c r="BH292" s="63">
        <v>1397.9499969482422</v>
      </c>
      <c r="BI292" s="63">
        <v>0</v>
      </c>
      <c r="BJ292" s="63">
        <v>250</v>
      </c>
      <c r="BK292" s="63">
        <v>1600</v>
      </c>
      <c r="BL292" s="62">
        <v>10947.724473853539</v>
      </c>
      <c r="BN292" s="61">
        <v>2039</v>
      </c>
      <c r="BO292" s="62"/>
      <c r="BP292" s="1"/>
      <c r="BQ292" s="1"/>
      <c r="BR292" s="62"/>
      <c r="BS292" s="1"/>
      <c r="BT292" s="1"/>
      <c r="BU292" s="62"/>
      <c r="BV292" s="1"/>
      <c r="BW292" s="1"/>
      <c r="BX292" s="1"/>
      <c r="BY292" s="1"/>
      <c r="BZ292" s="1"/>
      <c r="CA292" s="1"/>
      <c r="CB292" s="1"/>
      <c r="CC292" s="1"/>
      <c r="CD292" s="1"/>
      <c r="CE292" s="62"/>
      <c r="CG292" s="115" t="s">
        <v>196</v>
      </c>
    </row>
    <row r="293" spans="1:85" hidden="1" outlineLevel="1">
      <c r="A293" s="52">
        <v>2040</v>
      </c>
      <c r="B293" s="53">
        <v>0</v>
      </c>
      <c r="C293" s="53">
        <v>0</v>
      </c>
      <c r="D293" s="53">
        <v>0</v>
      </c>
      <c r="E293" s="53">
        <v>474</v>
      </c>
      <c r="F293" s="53">
        <v>164.69999313354495</v>
      </c>
      <c r="G293" s="53">
        <v>474</v>
      </c>
      <c r="H293" s="53">
        <v>1300</v>
      </c>
      <c r="I293" s="53">
        <v>0</v>
      </c>
      <c r="J293" s="53">
        <v>1300</v>
      </c>
      <c r="K293" s="53">
        <v>0</v>
      </c>
      <c r="L293" s="53">
        <v>0</v>
      </c>
      <c r="M293" s="53">
        <v>300</v>
      </c>
      <c r="N293" s="53">
        <v>0</v>
      </c>
      <c r="O293" s="53">
        <v>0</v>
      </c>
      <c r="P293" s="53">
        <v>1892.7499771118164</v>
      </c>
      <c r="Q293" s="53">
        <v>0</v>
      </c>
      <c r="R293" s="53">
        <v>0</v>
      </c>
      <c r="S293" s="53">
        <v>0</v>
      </c>
      <c r="T293" s="53">
        <v>0</v>
      </c>
      <c r="U293" s="53">
        <v>100</v>
      </c>
      <c r="V293" s="53">
        <v>0</v>
      </c>
      <c r="W293" s="53">
        <v>0</v>
      </c>
      <c r="X293" s="53">
        <v>1400</v>
      </c>
      <c r="Y293" s="53">
        <v>0</v>
      </c>
      <c r="Z293" s="53">
        <v>200</v>
      </c>
      <c r="AA293" s="53">
        <v>0</v>
      </c>
      <c r="AB293" s="53">
        <v>0</v>
      </c>
      <c r="AC293" s="53">
        <v>750</v>
      </c>
      <c r="AD293" s="53">
        <v>149.40000152587891</v>
      </c>
      <c r="AE293" s="53">
        <v>498.39999389648438</v>
      </c>
      <c r="AF293" s="53">
        <v>0</v>
      </c>
      <c r="AG293" s="53">
        <v>250</v>
      </c>
      <c r="AH293" s="53">
        <v>0</v>
      </c>
      <c r="AI293" s="53">
        <v>0</v>
      </c>
      <c r="AJ293" s="53">
        <v>0</v>
      </c>
      <c r="AK293" s="53">
        <v>17.64999961853027</v>
      </c>
      <c r="AL293" s="53">
        <v>72.610000610351563</v>
      </c>
      <c r="AM293" s="53">
        <v>393.83999931812286</v>
      </c>
      <c r="AN293" s="53">
        <v>10.717923000000001</v>
      </c>
      <c r="AO293" s="53">
        <v>350.07590800000003</v>
      </c>
      <c r="AP293" s="53">
        <v>990.36082927884513</v>
      </c>
      <c r="AQ293" s="53">
        <v>296.558898</v>
      </c>
      <c r="AR293" s="53">
        <v>79</v>
      </c>
      <c r="AS293" s="53">
        <v>25.60000038146973</v>
      </c>
      <c r="AT293" s="54"/>
      <c r="AU293" s="55">
        <v>2040</v>
      </c>
      <c r="AV293" s="56">
        <v>1051.1927283181228</v>
      </c>
      <c r="AW293" s="57">
        <v>657.35272899999995</v>
      </c>
      <c r="AX293" s="57">
        <v>393.83999931812286</v>
      </c>
      <c r="AY293" s="56">
        <v>1185.2208298891967</v>
      </c>
      <c r="AZ293" s="57">
        <v>1087.0108288973754</v>
      </c>
      <c r="BA293" s="57">
        <v>98.210000991821289</v>
      </c>
      <c r="BB293" s="56">
        <v>9253.2499656677246</v>
      </c>
      <c r="BC293" s="57">
        <v>0</v>
      </c>
      <c r="BD293" s="57">
        <v>1112.6999931335449</v>
      </c>
      <c r="BE293" s="57">
        <v>2900</v>
      </c>
      <c r="BF293" s="57">
        <v>1892.7499771118164</v>
      </c>
      <c r="BG293" s="57">
        <v>100</v>
      </c>
      <c r="BH293" s="57">
        <v>1397.7999954223633</v>
      </c>
      <c r="BI293" s="57">
        <v>0</v>
      </c>
      <c r="BJ293" s="57">
        <v>250</v>
      </c>
      <c r="BK293" s="57">
        <v>1600</v>
      </c>
      <c r="BL293" s="56">
        <v>11489.663523875044</v>
      </c>
      <c r="BN293" s="55">
        <v>2040</v>
      </c>
      <c r="BO293" s="56"/>
      <c r="BP293" s="58"/>
      <c r="BQ293" s="58"/>
      <c r="BR293" s="56"/>
      <c r="BS293" s="58"/>
      <c r="BT293" s="58"/>
      <c r="BU293" s="56"/>
      <c r="BV293" s="58"/>
      <c r="BW293" s="58"/>
      <c r="BX293" s="58"/>
      <c r="BY293" s="58"/>
      <c r="BZ293" s="58"/>
      <c r="CA293" s="58"/>
      <c r="CB293" s="58"/>
      <c r="CC293" s="58"/>
      <c r="CD293" s="58"/>
      <c r="CE293" s="56"/>
      <c r="CG293" s="115" t="s">
        <v>196</v>
      </c>
    </row>
    <row r="294" spans="1:85" hidden="1" outlineLevel="1">
      <c r="A294" s="59">
        <v>2041</v>
      </c>
      <c r="B294" s="60">
        <v>0</v>
      </c>
      <c r="C294" s="60">
        <v>0</v>
      </c>
      <c r="D294" s="60">
        <v>0</v>
      </c>
      <c r="E294" s="60">
        <v>474</v>
      </c>
      <c r="F294" s="60">
        <v>182.9999923706055</v>
      </c>
      <c r="G294" s="60">
        <v>474</v>
      </c>
      <c r="H294" s="60">
        <v>1300</v>
      </c>
      <c r="I294" s="60">
        <v>0</v>
      </c>
      <c r="J294" s="60">
        <v>1300</v>
      </c>
      <c r="K294" s="60">
        <v>0</v>
      </c>
      <c r="L294" s="60">
        <v>0</v>
      </c>
      <c r="M294" s="60">
        <v>400</v>
      </c>
      <c r="N294" s="60">
        <v>0</v>
      </c>
      <c r="O294" s="60">
        <v>0</v>
      </c>
      <c r="P294" s="60">
        <v>1891.8000030517578</v>
      </c>
      <c r="Q294" s="60">
        <v>0</v>
      </c>
      <c r="R294" s="60">
        <v>0</v>
      </c>
      <c r="S294" s="60">
        <v>0</v>
      </c>
      <c r="T294" s="60">
        <v>0</v>
      </c>
      <c r="U294" s="60">
        <v>100</v>
      </c>
      <c r="V294" s="60">
        <v>0</v>
      </c>
      <c r="W294" s="60">
        <v>0</v>
      </c>
      <c r="X294" s="60">
        <v>1400</v>
      </c>
      <c r="Y294" s="60">
        <v>0</v>
      </c>
      <c r="Z294" s="60">
        <v>200</v>
      </c>
      <c r="AA294" s="60">
        <v>0</v>
      </c>
      <c r="AB294" s="60">
        <v>0</v>
      </c>
      <c r="AC294" s="60">
        <v>750</v>
      </c>
      <c r="AD294" s="60">
        <v>149.34999847412109</v>
      </c>
      <c r="AE294" s="60">
        <v>498.30000305175781</v>
      </c>
      <c r="AF294" s="60">
        <v>0</v>
      </c>
      <c r="AG294" s="60">
        <v>250</v>
      </c>
      <c r="AH294" s="60">
        <v>0</v>
      </c>
      <c r="AI294" s="60">
        <v>0</v>
      </c>
      <c r="AJ294" s="60">
        <v>0</v>
      </c>
      <c r="AK294" s="60">
        <v>18.54999923706055</v>
      </c>
      <c r="AL294" s="60">
        <v>76.30999755859375</v>
      </c>
      <c r="AM294" s="60">
        <v>394.51999628543854</v>
      </c>
      <c r="AN294" s="60">
        <v>10.717923000000001</v>
      </c>
      <c r="AO294" s="60">
        <v>366.544757</v>
      </c>
      <c r="AP294" s="60">
        <v>1066.338277034426</v>
      </c>
      <c r="AQ294" s="60">
        <v>306.24352599999997</v>
      </c>
      <c r="AR294" s="60">
        <v>79</v>
      </c>
      <c r="AS294" s="60">
        <v>25.60000038146973</v>
      </c>
      <c r="AT294" s="54"/>
      <c r="AU294" s="61">
        <v>2041</v>
      </c>
      <c r="AV294" s="62">
        <v>1078.0262022854386</v>
      </c>
      <c r="AW294" s="63">
        <v>683.50620600000002</v>
      </c>
      <c r="AX294" s="63">
        <v>394.51999628543854</v>
      </c>
      <c r="AY294" s="62">
        <v>1265.7982742115501</v>
      </c>
      <c r="AZ294" s="63">
        <v>1163.8882762714866</v>
      </c>
      <c r="BA294" s="63">
        <v>101.90999794006348</v>
      </c>
      <c r="BB294" s="62">
        <v>9370.4499969482422</v>
      </c>
      <c r="BC294" s="63">
        <v>0</v>
      </c>
      <c r="BD294" s="63">
        <v>1130.9999923706055</v>
      </c>
      <c r="BE294" s="63">
        <v>3000</v>
      </c>
      <c r="BF294" s="63">
        <v>1891.8000030517578</v>
      </c>
      <c r="BG294" s="63">
        <v>100</v>
      </c>
      <c r="BH294" s="63">
        <v>1397.6500015258789</v>
      </c>
      <c r="BI294" s="63">
        <v>0</v>
      </c>
      <c r="BJ294" s="63">
        <v>250</v>
      </c>
      <c r="BK294" s="63">
        <v>1600</v>
      </c>
      <c r="BL294" s="62">
        <v>11714.274473445232</v>
      </c>
      <c r="BN294" s="61">
        <v>2041</v>
      </c>
      <c r="BO294" s="62"/>
      <c r="BP294" s="1"/>
      <c r="BQ294" s="1"/>
      <c r="BR294" s="62"/>
      <c r="BS294" s="1"/>
      <c r="BT294" s="1"/>
      <c r="BU294" s="62"/>
      <c r="BV294" s="1"/>
      <c r="BW294" s="1"/>
      <c r="BX294" s="1"/>
      <c r="BY294" s="1"/>
      <c r="BZ294" s="1"/>
      <c r="CA294" s="1"/>
      <c r="CB294" s="1"/>
      <c r="CC294" s="1"/>
      <c r="CD294" s="1"/>
      <c r="CE294" s="62"/>
      <c r="CG294" s="115" t="s">
        <v>196</v>
      </c>
    </row>
    <row r="295" spans="1:85" hidden="1" outlineLevel="1">
      <c r="A295" s="52">
        <v>2042</v>
      </c>
      <c r="B295" s="53">
        <v>0</v>
      </c>
      <c r="C295" s="53">
        <v>0</v>
      </c>
      <c r="D295" s="53">
        <v>0</v>
      </c>
      <c r="E295" s="53">
        <v>474</v>
      </c>
      <c r="F295" s="53">
        <v>311.09998703002935</v>
      </c>
      <c r="G295" s="53">
        <v>474</v>
      </c>
      <c r="H295" s="53">
        <v>1300</v>
      </c>
      <c r="I295" s="53">
        <v>0</v>
      </c>
      <c r="J295" s="53">
        <v>1400</v>
      </c>
      <c r="K295" s="53">
        <v>0</v>
      </c>
      <c r="L295" s="53">
        <v>0</v>
      </c>
      <c r="M295" s="53">
        <v>400</v>
      </c>
      <c r="N295" s="53">
        <v>0</v>
      </c>
      <c r="O295" s="53">
        <v>0</v>
      </c>
      <c r="P295" s="53">
        <v>1890.8500061035156</v>
      </c>
      <c r="Q295" s="53">
        <v>0</v>
      </c>
      <c r="R295" s="53">
        <v>0</v>
      </c>
      <c r="S295" s="53">
        <v>0</v>
      </c>
      <c r="T295" s="53">
        <v>0</v>
      </c>
      <c r="U295" s="53">
        <v>100</v>
      </c>
      <c r="V295" s="53">
        <v>0</v>
      </c>
      <c r="W295" s="53">
        <v>0</v>
      </c>
      <c r="X295" s="53">
        <v>1400</v>
      </c>
      <c r="Y295" s="53">
        <v>0</v>
      </c>
      <c r="Z295" s="53">
        <v>200</v>
      </c>
      <c r="AA295" s="53">
        <v>0</v>
      </c>
      <c r="AB295" s="53">
        <v>0</v>
      </c>
      <c r="AC295" s="53">
        <v>750</v>
      </c>
      <c r="AD295" s="53">
        <v>149.30000305175781</v>
      </c>
      <c r="AE295" s="53">
        <v>498.19999694824219</v>
      </c>
      <c r="AF295" s="53">
        <v>0</v>
      </c>
      <c r="AG295" s="53">
        <v>250</v>
      </c>
      <c r="AH295" s="53">
        <v>0</v>
      </c>
      <c r="AI295" s="53">
        <v>0</v>
      </c>
      <c r="AJ295" s="53">
        <v>0</v>
      </c>
      <c r="AK295" s="53">
        <v>19.440000534057621</v>
      </c>
      <c r="AL295" s="53">
        <v>79.980003356933594</v>
      </c>
      <c r="AM295" s="53">
        <v>395.1500004529953</v>
      </c>
      <c r="AN295" s="53">
        <v>10.717923000000001</v>
      </c>
      <c r="AO295" s="53">
        <v>381.38044400000001</v>
      </c>
      <c r="AP295" s="53">
        <v>1142.315724790006</v>
      </c>
      <c r="AQ295" s="53">
        <v>325.10719200000005</v>
      </c>
      <c r="AR295" s="53">
        <v>79</v>
      </c>
      <c r="AS295" s="53">
        <v>25.60000038146973</v>
      </c>
      <c r="AT295" s="54"/>
      <c r="AU295" s="55">
        <v>2042</v>
      </c>
      <c r="AV295" s="56">
        <v>1112.3555594529953</v>
      </c>
      <c r="AW295" s="57">
        <v>717.20555899999999</v>
      </c>
      <c r="AX295" s="57">
        <v>395.1500004529953</v>
      </c>
      <c r="AY295" s="56">
        <v>1346.335729062467</v>
      </c>
      <c r="AZ295" s="57">
        <v>1240.7557253240636</v>
      </c>
      <c r="BA295" s="57">
        <v>105.58000373840332</v>
      </c>
      <c r="BB295" s="56">
        <v>9597.4499931335449</v>
      </c>
      <c r="BC295" s="57">
        <v>0</v>
      </c>
      <c r="BD295" s="57">
        <v>1259.0999870300293</v>
      </c>
      <c r="BE295" s="57">
        <v>3100</v>
      </c>
      <c r="BF295" s="57">
        <v>1890.8500061035156</v>
      </c>
      <c r="BG295" s="57">
        <v>100</v>
      </c>
      <c r="BH295" s="57">
        <v>1397.5</v>
      </c>
      <c r="BI295" s="57">
        <v>0</v>
      </c>
      <c r="BJ295" s="57">
        <v>250</v>
      </c>
      <c r="BK295" s="57">
        <v>1600</v>
      </c>
      <c r="BL295" s="56">
        <v>12056.141281649008</v>
      </c>
      <c r="BN295" s="55">
        <v>2042</v>
      </c>
      <c r="BO295" s="56"/>
      <c r="BP295" s="58"/>
      <c r="BQ295" s="58"/>
      <c r="BR295" s="56"/>
      <c r="BS295" s="58"/>
      <c r="BT295" s="58"/>
      <c r="BU295" s="56"/>
      <c r="BV295" s="58"/>
      <c r="BW295" s="58"/>
      <c r="BX295" s="58"/>
      <c r="BY295" s="58"/>
      <c r="BZ295" s="58"/>
      <c r="CA295" s="58"/>
      <c r="CB295" s="58"/>
      <c r="CC295" s="58"/>
      <c r="CD295" s="58"/>
      <c r="CE295" s="56"/>
      <c r="CG295" s="115" t="s">
        <v>196</v>
      </c>
    </row>
    <row r="296" spans="1:85" hidden="1" outlineLevel="1">
      <c r="A296" s="59">
        <v>2043</v>
      </c>
      <c r="B296" s="60">
        <v>0</v>
      </c>
      <c r="C296" s="60">
        <v>0</v>
      </c>
      <c r="D296" s="60">
        <v>0</v>
      </c>
      <c r="E296" s="60">
        <v>474</v>
      </c>
      <c r="F296" s="60">
        <v>311.09998703002935</v>
      </c>
      <c r="G296" s="60">
        <v>474</v>
      </c>
      <c r="H296" s="60">
        <v>1300</v>
      </c>
      <c r="I296" s="60">
        <v>0</v>
      </c>
      <c r="J296" s="60">
        <v>1750</v>
      </c>
      <c r="K296" s="60">
        <v>0</v>
      </c>
      <c r="L296" s="60">
        <v>0</v>
      </c>
      <c r="M296" s="60">
        <v>400</v>
      </c>
      <c r="N296" s="60">
        <v>0</v>
      </c>
      <c r="O296" s="60">
        <v>0</v>
      </c>
      <c r="P296" s="60">
        <v>1889.8999938964844</v>
      </c>
      <c r="Q296" s="60">
        <v>0</v>
      </c>
      <c r="R296" s="60">
        <v>0</v>
      </c>
      <c r="S296" s="60">
        <v>0</v>
      </c>
      <c r="T296" s="60">
        <v>0</v>
      </c>
      <c r="U296" s="60">
        <v>100</v>
      </c>
      <c r="V296" s="60">
        <v>0</v>
      </c>
      <c r="W296" s="60">
        <v>0</v>
      </c>
      <c r="X296" s="60">
        <v>1400</v>
      </c>
      <c r="Y296" s="60">
        <v>0</v>
      </c>
      <c r="Z296" s="60">
        <v>200</v>
      </c>
      <c r="AA296" s="60">
        <v>0</v>
      </c>
      <c r="AB296" s="60">
        <v>0</v>
      </c>
      <c r="AC296" s="60">
        <v>750</v>
      </c>
      <c r="AD296" s="60">
        <v>149.25</v>
      </c>
      <c r="AE296" s="60">
        <v>498.10000610351563</v>
      </c>
      <c r="AF296" s="60">
        <v>0</v>
      </c>
      <c r="AG296" s="60">
        <v>250</v>
      </c>
      <c r="AH296" s="60">
        <v>0</v>
      </c>
      <c r="AI296" s="60">
        <v>0</v>
      </c>
      <c r="AJ296" s="60">
        <v>0</v>
      </c>
      <c r="AK296" s="60">
        <v>20.340000152587891</v>
      </c>
      <c r="AL296" s="60">
        <v>83.680000305175781</v>
      </c>
      <c r="AM296" s="60">
        <v>396.12999498844147</v>
      </c>
      <c r="AN296" s="60">
        <v>10.717923000000001</v>
      </c>
      <c r="AO296" s="60">
        <v>401.17813699999999</v>
      </c>
      <c r="AP296" s="60">
        <v>1224.0605660882529</v>
      </c>
      <c r="AQ296" s="60">
        <v>343.10828400000003</v>
      </c>
      <c r="AR296" s="60">
        <v>79</v>
      </c>
      <c r="AS296" s="60">
        <v>25.60000038146973</v>
      </c>
      <c r="AT296" s="54"/>
      <c r="AU296" s="61">
        <v>2043</v>
      </c>
      <c r="AV296" s="62">
        <v>1151.1343389884414</v>
      </c>
      <c r="AW296" s="63">
        <v>755.00434399999995</v>
      </c>
      <c r="AX296" s="63">
        <v>396.12999498844147</v>
      </c>
      <c r="AY296" s="62">
        <v>1432.6805669274863</v>
      </c>
      <c r="AZ296" s="63">
        <v>1323.4005662408408</v>
      </c>
      <c r="BA296" s="63">
        <v>109.28000068664551</v>
      </c>
      <c r="BB296" s="62">
        <v>9946.3499870300293</v>
      </c>
      <c r="BC296" s="63">
        <v>0</v>
      </c>
      <c r="BD296" s="63">
        <v>1259.0999870300293</v>
      </c>
      <c r="BE296" s="63">
        <v>3450</v>
      </c>
      <c r="BF296" s="63">
        <v>1889.8999938964844</v>
      </c>
      <c r="BG296" s="63">
        <v>100</v>
      </c>
      <c r="BH296" s="63">
        <v>1397.3500061035156</v>
      </c>
      <c r="BI296" s="63">
        <v>0</v>
      </c>
      <c r="BJ296" s="63">
        <v>250</v>
      </c>
      <c r="BK296" s="63">
        <v>1600</v>
      </c>
      <c r="BL296" s="62">
        <v>12530.164892945957</v>
      </c>
      <c r="BN296" s="61">
        <v>2043</v>
      </c>
      <c r="BO296" s="62"/>
      <c r="BP296" s="1"/>
      <c r="BQ296" s="1"/>
      <c r="BR296" s="62"/>
      <c r="BS296" s="1"/>
      <c r="BT296" s="1"/>
      <c r="BU296" s="62"/>
      <c r="BV296" s="1"/>
      <c r="BW296" s="1"/>
      <c r="BX296" s="1"/>
      <c r="BY296" s="1"/>
      <c r="BZ296" s="1"/>
      <c r="CA296" s="1"/>
      <c r="CB296" s="1"/>
      <c r="CC296" s="1"/>
      <c r="CD296" s="1"/>
      <c r="CE296" s="62"/>
      <c r="CG296" s="115" t="s">
        <v>196</v>
      </c>
    </row>
    <row r="297" spans="1:85" hidden="1" outlineLevel="1">
      <c r="A297" s="52">
        <v>2044</v>
      </c>
      <c r="B297" s="53">
        <v>0</v>
      </c>
      <c r="C297" s="53">
        <v>0</v>
      </c>
      <c r="D297" s="53">
        <v>0</v>
      </c>
      <c r="E297" s="53">
        <v>474</v>
      </c>
      <c r="F297" s="53">
        <v>365.99998474121099</v>
      </c>
      <c r="G297" s="53">
        <v>474</v>
      </c>
      <c r="H297" s="53">
        <v>1300</v>
      </c>
      <c r="I297" s="53">
        <v>0</v>
      </c>
      <c r="J297" s="53">
        <v>1750</v>
      </c>
      <c r="K297" s="53">
        <v>0</v>
      </c>
      <c r="L297" s="53">
        <v>0</v>
      </c>
      <c r="M297" s="53">
        <v>400</v>
      </c>
      <c r="N297" s="53">
        <v>0</v>
      </c>
      <c r="O297" s="53">
        <v>0</v>
      </c>
      <c r="P297" s="53">
        <v>1888.9500198364258</v>
      </c>
      <c r="Q297" s="53">
        <v>0</v>
      </c>
      <c r="R297" s="53">
        <v>0</v>
      </c>
      <c r="S297" s="53">
        <v>0</v>
      </c>
      <c r="T297" s="53">
        <v>0</v>
      </c>
      <c r="U297" s="53">
        <v>100</v>
      </c>
      <c r="V297" s="53">
        <v>0</v>
      </c>
      <c r="W297" s="53">
        <v>0</v>
      </c>
      <c r="X297" s="53">
        <v>1400</v>
      </c>
      <c r="Y297" s="53">
        <v>0</v>
      </c>
      <c r="Z297" s="53">
        <v>200</v>
      </c>
      <c r="AA297" s="53">
        <v>0</v>
      </c>
      <c r="AB297" s="53">
        <v>0</v>
      </c>
      <c r="AC297" s="53">
        <v>750</v>
      </c>
      <c r="AD297" s="53">
        <v>149.19999694824219</v>
      </c>
      <c r="AE297" s="53">
        <v>498</v>
      </c>
      <c r="AF297" s="53">
        <v>0</v>
      </c>
      <c r="AG297" s="53">
        <v>250</v>
      </c>
      <c r="AH297" s="53">
        <v>0</v>
      </c>
      <c r="AI297" s="53">
        <v>0</v>
      </c>
      <c r="AJ297" s="53">
        <v>0</v>
      </c>
      <c r="AK297" s="53">
        <v>21.280000686645511</v>
      </c>
      <c r="AL297" s="53">
        <v>87.550003051757813</v>
      </c>
      <c r="AM297" s="53">
        <v>397.06000220775604</v>
      </c>
      <c r="AN297" s="53">
        <v>10.717923000000001</v>
      </c>
      <c r="AO297" s="53">
        <v>419.93942299999998</v>
      </c>
      <c r="AP297" s="53">
        <v>1305.8054073864989</v>
      </c>
      <c r="AQ297" s="53">
        <v>358.72374899999994</v>
      </c>
      <c r="AR297" s="53">
        <v>79</v>
      </c>
      <c r="AS297" s="53">
        <v>25.60000038146973</v>
      </c>
      <c r="AT297" s="54"/>
      <c r="AU297" s="55">
        <v>2044</v>
      </c>
      <c r="AV297" s="56">
        <v>1186.441097207756</v>
      </c>
      <c r="AW297" s="57">
        <v>789.38109499999996</v>
      </c>
      <c r="AX297" s="57">
        <v>397.06000220775604</v>
      </c>
      <c r="AY297" s="56">
        <v>1519.235411506372</v>
      </c>
      <c r="AZ297" s="57">
        <v>1406.0854080731444</v>
      </c>
      <c r="BA297" s="57">
        <v>113.15000343322754</v>
      </c>
      <c r="BB297" s="56">
        <v>10000.150001525879</v>
      </c>
      <c r="BC297" s="57">
        <v>0</v>
      </c>
      <c r="BD297" s="57">
        <v>1313.9999847412109</v>
      </c>
      <c r="BE297" s="57">
        <v>3450</v>
      </c>
      <c r="BF297" s="57">
        <v>1888.9500198364258</v>
      </c>
      <c r="BG297" s="57">
        <v>100</v>
      </c>
      <c r="BH297" s="57">
        <v>1397.1999969482422</v>
      </c>
      <c r="BI297" s="57">
        <v>0</v>
      </c>
      <c r="BJ297" s="57">
        <v>250</v>
      </c>
      <c r="BK297" s="57">
        <v>1600</v>
      </c>
      <c r="BL297" s="56">
        <v>12705.826510240007</v>
      </c>
      <c r="BN297" s="55">
        <v>2044</v>
      </c>
      <c r="BO297" s="56"/>
      <c r="BP297" s="58"/>
      <c r="BQ297" s="58"/>
      <c r="BR297" s="56"/>
      <c r="BS297" s="58"/>
      <c r="BT297" s="58"/>
      <c r="BU297" s="56"/>
      <c r="BV297" s="58"/>
      <c r="BW297" s="58"/>
      <c r="BX297" s="58"/>
      <c r="BY297" s="58"/>
      <c r="BZ297" s="58"/>
      <c r="CA297" s="58"/>
      <c r="CB297" s="58"/>
      <c r="CC297" s="58"/>
      <c r="CD297" s="58"/>
      <c r="CE297" s="56"/>
      <c r="CG297" s="115" t="s">
        <v>196</v>
      </c>
    </row>
    <row r="298" spans="1:85" hidden="1" outlineLevel="1">
      <c r="A298" s="59">
        <v>2045</v>
      </c>
      <c r="B298" s="60">
        <v>0</v>
      </c>
      <c r="C298" s="60">
        <v>0</v>
      </c>
      <c r="D298" s="60">
        <v>0</v>
      </c>
      <c r="E298" s="60">
        <v>474</v>
      </c>
      <c r="F298" s="60">
        <v>713.69997024536144</v>
      </c>
      <c r="G298" s="60">
        <v>474</v>
      </c>
      <c r="H298" s="60">
        <v>1300</v>
      </c>
      <c r="I298" s="60">
        <v>0</v>
      </c>
      <c r="J298" s="60">
        <v>1750</v>
      </c>
      <c r="K298" s="60">
        <v>0</v>
      </c>
      <c r="L298" s="60">
        <v>0</v>
      </c>
      <c r="M298" s="60">
        <v>400</v>
      </c>
      <c r="N298" s="60">
        <v>0</v>
      </c>
      <c r="O298" s="60">
        <v>0</v>
      </c>
      <c r="P298" s="60">
        <v>2087.9999771118164</v>
      </c>
      <c r="Q298" s="60">
        <v>0</v>
      </c>
      <c r="R298" s="60">
        <v>0</v>
      </c>
      <c r="S298" s="60">
        <v>0</v>
      </c>
      <c r="T298" s="60">
        <v>0</v>
      </c>
      <c r="U298" s="60">
        <v>100</v>
      </c>
      <c r="V298" s="60">
        <v>0</v>
      </c>
      <c r="W298" s="60">
        <v>0</v>
      </c>
      <c r="X298" s="60">
        <v>1400</v>
      </c>
      <c r="Y298" s="60">
        <v>0</v>
      </c>
      <c r="Z298" s="60">
        <v>200</v>
      </c>
      <c r="AA298" s="60">
        <v>0</v>
      </c>
      <c r="AB298" s="60">
        <v>0</v>
      </c>
      <c r="AC298" s="60">
        <v>750</v>
      </c>
      <c r="AD298" s="60">
        <v>149.15000152587891</v>
      </c>
      <c r="AE298" s="60">
        <v>497.91999816894531</v>
      </c>
      <c r="AF298" s="60">
        <v>0</v>
      </c>
      <c r="AG298" s="60">
        <v>250</v>
      </c>
      <c r="AH298" s="60">
        <v>0</v>
      </c>
      <c r="AI298" s="60">
        <v>0</v>
      </c>
      <c r="AJ298" s="60">
        <v>0</v>
      </c>
      <c r="AK298" s="60">
        <v>22.260000228881839</v>
      </c>
      <c r="AL298" s="60">
        <v>91.599998474121094</v>
      </c>
      <c r="AM298" s="60">
        <v>397.55000030994415</v>
      </c>
      <c r="AN298" s="60">
        <v>10.717923000000001</v>
      </c>
      <c r="AO298" s="60">
        <v>436.93978399999997</v>
      </c>
      <c r="AP298" s="60">
        <v>1393.1203194741331</v>
      </c>
      <c r="AQ298" s="60">
        <v>370.66724999999997</v>
      </c>
      <c r="AR298" s="60">
        <v>79</v>
      </c>
      <c r="AS298" s="60">
        <v>25.60000038146973</v>
      </c>
      <c r="AT298" s="54"/>
      <c r="AU298" s="61">
        <v>2045</v>
      </c>
      <c r="AV298" s="62">
        <v>1215.874957309944</v>
      </c>
      <c r="AW298" s="63">
        <v>818.32495699999993</v>
      </c>
      <c r="AX298" s="63">
        <v>397.55000030994415</v>
      </c>
      <c r="AY298" s="62">
        <v>1611.5803185586058</v>
      </c>
      <c r="AZ298" s="63">
        <v>1494.3803197030149</v>
      </c>
      <c r="BA298" s="63">
        <v>117.19999885559082</v>
      </c>
      <c r="BB298" s="62">
        <v>10546.769947052002</v>
      </c>
      <c r="BC298" s="63">
        <v>0</v>
      </c>
      <c r="BD298" s="63">
        <v>1661.6999702453613</v>
      </c>
      <c r="BE298" s="63">
        <v>3450</v>
      </c>
      <c r="BF298" s="63">
        <v>2087.9999771118164</v>
      </c>
      <c r="BG298" s="63">
        <v>100</v>
      </c>
      <c r="BH298" s="63">
        <v>1397.0699996948242</v>
      </c>
      <c r="BI298" s="63">
        <v>0</v>
      </c>
      <c r="BJ298" s="63">
        <v>250</v>
      </c>
      <c r="BK298" s="63">
        <v>1600</v>
      </c>
      <c r="BL298" s="62">
        <v>13374.225222920551</v>
      </c>
      <c r="BN298" s="61">
        <v>2045</v>
      </c>
      <c r="BO298" s="62">
        <v>621.77028710490401</v>
      </c>
      <c r="BP298" s="1">
        <v>536.63028699999995</v>
      </c>
      <c r="BQ298" s="1">
        <v>85.140000104904175</v>
      </c>
      <c r="BR298" s="62">
        <v>1177.0958109807818</v>
      </c>
      <c r="BS298" s="1">
        <v>1122.1158114385455</v>
      </c>
      <c r="BT298" s="1">
        <v>54.979999542236314</v>
      </c>
      <c r="BU298" s="62">
        <v>4636.8699607849121</v>
      </c>
      <c r="BV298" s="1">
        <v>0</v>
      </c>
      <c r="BW298" s="1">
        <v>950.69997024536133</v>
      </c>
      <c r="BX298" s="1">
        <v>2050</v>
      </c>
      <c r="BY298" s="1">
        <v>1188.3999862670898</v>
      </c>
      <c r="BZ298" s="1">
        <v>0</v>
      </c>
      <c r="CA298" s="1">
        <v>-2.2299957275390625</v>
      </c>
      <c r="CB298" s="1">
        <v>0</v>
      </c>
      <c r="CC298" s="1">
        <v>250</v>
      </c>
      <c r="CD298" s="1">
        <v>200</v>
      </c>
      <c r="CE298" s="62">
        <v>6435.7360588705978</v>
      </c>
      <c r="CG298" s="115" t="s">
        <v>196</v>
      </c>
    </row>
    <row r="299" spans="1:85" hidden="1" outlineLevel="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N299" s="64" t="s">
        <v>144</v>
      </c>
      <c r="BO299" s="65">
        <v>1215.874957309944</v>
      </c>
      <c r="BP299" s="65">
        <v>818.32495699999993</v>
      </c>
      <c r="BQ299" s="65">
        <v>397.55000030994415</v>
      </c>
      <c r="BR299" s="65">
        <v>1611.5803185586058</v>
      </c>
      <c r="BS299" s="65">
        <v>1494.3803197030149</v>
      </c>
      <c r="BT299" s="65">
        <v>117.19999885559082</v>
      </c>
      <c r="BU299" s="65">
        <v>10546.769947052002</v>
      </c>
      <c r="BV299" s="65">
        <v>0</v>
      </c>
      <c r="BW299" s="65">
        <v>1661.6999702453613</v>
      </c>
      <c r="BX299" s="65">
        <v>3450</v>
      </c>
      <c r="BY299" s="65">
        <v>2087.9999771118164</v>
      </c>
      <c r="BZ299" s="65">
        <v>100</v>
      </c>
      <c r="CA299" s="65">
        <v>1397.0699996948242</v>
      </c>
      <c r="CB299" s="65">
        <v>0</v>
      </c>
      <c r="CC299" s="65">
        <v>250</v>
      </c>
      <c r="CD299" s="65">
        <v>1600</v>
      </c>
      <c r="CE299" s="65">
        <v>13374.225222920551</v>
      </c>
      <c r="CG299" s="115" t="s">
        <v>196</v>
      </c>
    </row>
    <row r="300" spans="1:85" collapsed="1"/>
    <row r="302" spans="1:85">
      <c r="A302" s="31" t="s">
        <v>111</v>
      </c>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3" t="s">
        <v>111</v>
      </c>
      <c r="AV302" s="33" t="s">
        <v>147</v>
      </c>
      <c r="AW302" s="32"/>
      <c r="AX302" s="32"/>
      <c r="AY302" s="32"/>
      <c r="AZ302" s="32"/>
      <c r="BA302" s="32"/>
      <c r="BB302" s="32"/>
      <c r="BC302" s="32"/>
      <c r="BD302" s="32"/>
      <c r="BE302" s="32"/>
      <c r="BF302" s="32"/>
      <c r="BG302" s="32"/>
      <c r="BH302" s="32"/>
      <c r="BI302" s="32"/>
      <c r="BJ302" s="32"/>
      <c r="BK302" s="32"/>
      <c r="BL302" s="32"/>
      <c r="BN302" s="33" t="s">
        <v>111</v>
      </c>
      <c r="BO302" s="33" t="s">
        <v>148</v>
      </c>
      <c r="BP302" s="32"/>
      <c r="BQ302" s="32"/>
      <c r="BR302" s="32"/>
      <c r="BS302" s="32"/>
      <c r="BT302" s="32"/>
      <c r="BU302" s="32"/>
      <c r="BV302" s="32"/>
      <c r="BW302" s="32"/>
      <c r="BX302" s="32"/>
      <c r="BY302" s="32"/>
      <c r="BZ302" s="32"/>
      <c r="CA302" s="32"/>
      <c r="CB302" s="32"/>
      <c r="CC302" s="32"/>
      <c r="CD302" s="32"/>
      <c r="CE302" s="32"/>
    </row>
    <row r="303" spans="1:85" ht="52.9" hidden="1" outlineLevel="1">
      <c r="A303" s="34" t="s">
        <v>150</v>
      </c>
      <c r="B303" s="35" t="s">
        <v>151</v>
      </c>
      <c r="C303" s="35" t="s">
        <v>152</v>
      </c>
      <c r="D303" s="35" t="s">
        <v>153</v>
      </c>
      <c r="E303" s="35" t="s">
        <v>154</v>
      </c>
      <c r="F303" s="35" t="s">
        <v>155</v>
      </c>
      <c r="G303" s="35" t="s">
        <v>156</v>
      </c>
      <c r="H303" s="36" t="s">
        <v>157</v>
      </c>
      <c r="I303" s="36" t="s">
        <v>158</v>
      </c>
      <c r="J303" s="36" t="s">
        <v>159</v>
      </c>
      <c r="K303" s="36" t="s">
        <v>160</v>
      </c>
      <c r="L303" s="36" t="s">
        <v>161</v>
      </c>
      <c r="M303" s="36" t="s">
        <v>162</v>
      </c>
      <c r="N303" s="36" t="s">
        <v>163</v>
      </c>
      <c r="O303" s="36" t="s">
        <v>164</v>
      </c>
      <c r="P303" s="37" t="s">
        <v>165</v>
      </c>
      <c r="Q303" s="37" t="s">
        <v>166</v>
      </c>
      <c r="R303" s="37" t="s">
        <v>167</v>
      </c>
      <c r="S303" s="37" t="s">
        <v>168</v>
      </c>
      <c r="T303" s="37" t="s">
        <v>169</v>
      </c>
      <c r="U303" s="38" t="s">
        <v>170</v>
      </c>
      <c r="V303" s="38" t="s">
        <v>171</v>
      </c>
      <c r="W303" s="39" t="s">
        <v>172</v>
      </c>
      <c r="X303" s="39" t="s">
        <v>173</v>
      </c>
      <c r="Y303" s="39" t="s">
        <v>174</v>
      </c>
      <c r="Z303" s="39" t="s">
        <v>175</v>
      </c>
      <c r="AA303" s="39" t="s">
        <v>176</v>
      </c>
      <c r="AB303" s="39" t="s">
        <v>135</v>
      </c>
      <c r="AC303" s="40" t="s">
        <v>177</v>
      </c>
      <c r="AD303" s="40" t="s">
        <v>178</v>
      </c>
      <c r="AE303" s="40" t="s">
        <v>179</v>
      </c>
      <c r="AF303" s="34" t="s">
        <v>142</v>
      </c>
      <c r="AG303" s="34" t="s">
        <v>58</v>
      </c>
      <c r="AH303" s="34" t="s">
        <v>180</v>
      </c>
      <c r="AI303" s="34" t="s">
        <v>181</v>
      </c>
      <c r="AJ303" s="34" t="s">
        <v>182</v>
      </c>
      <c r="AK303" s="34" t="s">
        <v>183</v>
      </c>
      <c r="AL303" s="34" t="s">
        <v>184</v>
      </c>
      <c r="AM303" s="41" t="s">
        <v>134</v>
      </c>
      <c r="AN303" s="41" t="s">
        <v>185</v>
      </c>
      <c r="AO303" s="41" t="s">
        <v>186</v>
      </c>
      <c r="AP303" s="41" t="s">
        <v>187</v>
      </c>
      <c r="AQ303" s="41" t="s">
        <v>188</v>
      </c>
      <c r="AR303" s="42" t="s">
        <v>189</v>
      </c>
      <c r="AS303" s="42" t="s">
        <v>190</v>
      </c>
      <c r="AT303" s="43"/>
      <c r="AU303" s="44" t="s">
        <v>191</v>
      </c>
      <c r="AV303" s="45" t="s">
        <v>192</v>
      </c>
      <c r="AW303" s="46" t="s">
        <v>133</v>
      </c>
      <c r="AX303" s="46" t="s">
        <v>134</v>
      </c>
      <c r="AY303" s="45" t="s">
        <v>193</v>
      </c>
      <c r="AZ303" s="44" t="s">
        <v>48</v>
      </c>
      <c r="BA303" s="44" t="s">
        <v>135</v>
      </c>
      <c r="BB303" s="47" t="s">
        <v>194</v>
      </c>
      <c r="BC303" s="44" t="s">
        <v>136</v>
      </c>
      <c r="BD303" s="44" t="s">
        <v>137</v>
      </c>
      <c r="BE303" s="44" t="s">
        <v>138</v>
      </c>
      <c r="BF303" s="44" t="s">
        <v>139</v>
      </c>
      <c r="BG303" s="44" t="s">
        <v>140</v>
      </c>
      <c r="BH303" s="44" t="s">
        <v>141</v>
      </c>
      <c r="BI303" s="44" t="s">
        <v>142</v>
      </c>
      <c r="BJ303" s="44" t="s">
        <v>58</v>
      </c>
      <c r="BK303" s="44" t="s">
        <v>143</v>
      </c>
      <c r="BL303" s="47" t="s">
        <v>144</v>
      </c>
      <c r="BN303" s="48" t="s">
        <v>191</v>
      </c>
      <c r="BO303" s="49" t="s">
        <v>192</v>
      </c>
      <c r="BP303" s="48" t="s">
        <v>133</v>
      </c>
      <c r="BQ303" s="48" t="s">
        <v>134</v>
      </c>
      <c r="BR303" s="49" t="s">
        <v>193</v>
      </c>
      <c r="BS303" s="50" t="s">
        <v>48</v>
      </c>
      <c r="BT303" s="50" t="s">
        <v>135</v>
      </c>
      <c r="BU303" s="51" t="s">
        <v>194</v>
      </c>
      <c r="BV303" s="50" t="s">
        <v>136</v>
      </c>
      <c r="BW303" s="50" t="s">
        <v>137</v>
      </c>
      <c r="BX303" s="50" t="s">
        <v>138</v>
      </c>
      <c r="BY303" s="50" t="s">
        <v>139</v>
      </c>
      <c r="BZ303" s="50" t="s">
        <v>140</v>
      </c>
      <c r="CA303" s="50" t="s">
        <v>141</v>
      </c>
      <c r="CB303" s="50" t="s">
        <v>142</v>
      </c>
      <c r="CC303" s="50" t="s">
        <v>58</v>
      </c>
      <c r="CD303" s="50" t="s">
        <v>143</v>
      </c>
      <c r="CE303" s="51" t="s">
        <v>144</v>
      </c>
    </row>
    <row r="304" spans="1:85" hidden="1" outlineLevel="1">
      <c r="A304" s="52">
        <v>2024</v>
      </c>
      <c r="B304" s="53">
        <v>0</v>
      </c>
      <c r="C304" s="53">
        <v>0</v>
      </c>
      <c r="D304" s="53">
        <v>0</v>
      </c>
      <c r="E304" s="53">
        <v>0</v>
      </c>
      <c r="F304" s="53">
        <v>0</v>
      </c>
      <c r="G304" s="53">
        <v>0</v>
      </c>
      <c r="H304" s="53">
        <v>200</v>
      </c>
      <c r="I304" s="53">
        <v>0</v>
      </c>
      <c r="J304" s="53">
        <v>0</v>
      </c>
      <c r="K304" s="53">
        <v>0</v>
      </c>
      <c r="L304" s="53">
        <v>0</v>
      </c>
      <c r="M304" s="53">
        <v>0</v>
      </c>
      <c r="N304" s="53">
        <v>0</v>
      </c>
      <c r="O304" s="53">
        <v>0</v>
      </c>
      <c r="P304" s="53">
        <v>0</v>
      </c>
      <c r="Q304" s="53">
        <v>0</v>
      </c>
      <c r="R304" s="53">
        <v>0</v>
      </c>
      <c r="S304" s="53">
        <v>0</v>
      </c>
      <c r="T304" s="53">
        <v>0</v>
      </c>
      <c r="U304" s="53">
        <v>0</v>
      </c>
      <c r="V304" s="53">
        <v>0</v>
      </c>
      <c r="W304" s="53">
        <v>0</v>
      </c>
      <c r="X304" s="53">
        <v>0</v>
      </c>
      <c r="Y304" s="53">
        <v>0</v>
      </c>
      <c r="Z304" s="53">
        <v>0</v>
      </c>
      <c r="AA304" s="53">
        <v>0</v>
      </c>
      <c r="AB304" s="53">
        <v>10</v>
      </c>
      <c r="AC304" s="53">
        <v>0</v>
      </c>
      <c r="AD304" s="53">
        <v>150</v>
      </c>
      <c r="AE304" s="53">
        <v>250</v>
      </c>
      <c r="AF304" s="53">
        <v>0</v>
      </c>
      <c r="AG304" s="53">
        <v>0</v>
      </c>
      <c r="AH304" s="53">
        <v>0</v>
      </c>
      <c r="AI304" s="53">
        <v>0</v>
      </c>
      <c r="AJ304" s="53">
        <v>0</v>
      </c>
      <c r="AK304" s="53">
        <v>3.9000000953674321</v>
      </c>
      <c r="AL304" s="53">
        <v>9.4099998474121094</v>
      </c>
      <c r="AM304" s="53">
        <v>69.419999569654465</v>
      </c>
      <c r="AN304" s="53">
        <v>1.0533302</v>
      </c>
      <c r="AO304" s="53">
        <v>14.2410956</v>
      </c>
      <c r="AP304" s="53">
        <v>38.045572555287997</v>
      </c>
      <c r="AQ304" s="53">
        <v>18.0493247</v>
      </c>
      <c r="AR304" s="53">
        <v>55</v>
      </c>
      <c r="AS304" s="53">
        <v>12</v>
      </c>
      <c r="AT304" s="54"/>
      <c r="AU304" s="55">
        <v>2024</v>
      </c>
      <c r="AV304" s="56">
        <v>102.76375006965446</v>
      </c>
      <c r="AW304" s="57">
        <v>33.343750499999999</v>
      </c>
      <c r="AX304" s="57">
        <v>69.419999569654465</v>
      </c>
      <c r="AY304" s="56">
        <v>128.35557249806754</v>
      </c>
      <c r="AZ304" s="57">
        <v>96.945572650655436</v>
      </c>
      <c r="BA304" s="57">
        <v>31.409999847412109</v>
      </c>
      <c r="BB304" s="56">
        <v>600</v>
      </c>
      <c r="BC304" s="57">
        <v>0</v>
      </c>
      <c r="BD304" s="57">
        <v>0</v>
      </c>
      <c r="BE304" s="57">
        <v>200</v>
      </c>
      <c r="BF304" s="57">
        <v>0</v>
      </c>
      <c r="BG304" s="57">
        <v>0</v>
      </c>
      <c r="BH304" s="57">
        <v>400</v>
      </c>
      <c r="BI304" s="57">
        <v>0</v>
      </c>
      <c r="BJ304" s="57">
        <v>0</v>
      </c>
      <c r="BK304" s="57">
        <v>0</v>
      </c>
      <c r="BL304" s="56">
        <v>831.11932256772207</v>
      </c>
      <c r="BN304" s="55">
        <v>2024</v>
      </c>
      <c r="BO304" s="56"/>
      <c r="BP304" s="58"/>
      <c r="BQ304" s="58"/>
      <c r="BR304" s="56"/>
      <c r="BS304" s="58"/>
      <c r="BT304" s="58"/>
      <c r="BU304" s="56"/>
      <c r="BV304" s="58"/>
      <c r="BW304" s="58"/>
      <c r="BX304" s="58"/>
      <c r="BY304" s="58"/>
      <c r="BZ304" s="58"/>
      <c r="CA304" s="58"/>
      <c r="CB304" s="58"/>
      <c r="CC304" s="58"/>
      <c r="CD304" s="58"/>
      <c r="CE304" s="56"/>
      <c r="CG304" s="115" t="s">
        <v>111</v>
      </c>
    </row>
    <row r="305" spans="1:85" hidden="1" outlineLevel="1">
      <c r="A305" s="59">
        <v>2025</v>
      </c>
      <c r="B305" s="60">
        <v>0</v>
      </c>
      <c r="C305" s="60">
        <v>0</v>
      </c>
      <c r="D305" s="60">
        <v>0</v>
      </c>
      <c r="E305" s="60">
        <v>0</v>
      </c>
      <c r="F305" s="60">
        <v>0</v>
      </c>
      <c r="G305" s="60">
        <v>0</v>
      </c>
      <c r="H305" s="60">
        <v>500</v>
      </c>
      <c r="I305" s="60">
        <v>0</v>
      </c>
      <c r="J305" s="60">
        <v>0</v>
      </c>
      <c r="K305" s="60">
        <v>0</v>
      </c>
      <c r="L305" s="60">
        <v>0</v>
      </c>
      <c r="M305" s="60">
        <v>0</v>
      </c>
      <c r="N305" s="60">
        <v>0</v>
      </c>
      <c r="O305" s="60">
        <v>0</v>
      </c>
      <c r="P305" s="60">
        <v>0</v>
      </c>
      <c r="Q305" s="60">
        <v>0</v>
      </c>
      <c r="R305" s="60">
        <v>0</v>
      </c>
      <c r="S305" s="60">
        <v>0</v>
      </c>
      <c r="T305" s="60">
        <v>0</v>
      </c>
      <c r="U305" s="60">
        <v>0</v>
      </c>
      <c r="V305" s="60">
        <v>0</v>
      </c>
      <c r="W305" s="60">
        <v>0</v>
      </c>
      <c r="X305" s="60">
        <v>300</v>
      </c>
      <c r="Y305" s="60">
        <v>0</v>
      </c>
      <c r="Z305" s="60">
        <v>0</v>
      </c>
      <c r="AA305" s="60">
        <v>0</v>
      </c>
      <c r="AB305" s="60">
        <v>10</v>
      </c>
      <c r="AC305" s="60">
        <v>0</v>
      </c>
      <c r="AD305" s="60">
        <v>149.94999694824219</v>
      </c>
      <c r="AE305" s="60">
        <v>499.94999694824219</v>
      </c>
      <c r="AF305" s="60">
        <v>0</v>
      </c>
      <c r="AG305" s="60">
        <v>0</v>
      </c>
      <c r="AH305" s="60">
        <v>0</v>
      </c>
      <c r="AI305" s="60">
        <v>0</v>
      </c>
      <c r="AJ305" s="60">
        <v>0</v>
      </c>
      <c r="AK305" s="60">
        <v>3.9000000953674321</v>
      </c>
      <c r="AL305" s="60">
        <v>14.27999973297119</v>
      </c>
      <c r="AM305" s="60">
        <v>131.82999986410141</v>
      </c>
      <c r="AN305" s="60">
        <v>2.1409940000000001</v>
      </c>
      <c r="AO305" s="60">
        <v>26.374985599999999</v>
      </c>
      <c r="AP305" s="60">
        <v>59.426396861328548</v>
      </c>
      <c r="AQ305" s="60">
        <v>36.7946174</v>
      </c>
      <c r="AR305" s="60">
        <v>79</v>
      </c>
      <c r="AS305" s="60">
        <v>25.60000038146973</v>
      </c>
      <c r="AT305" s="54"/>
      <c r="AU305" s="61">
        <v>2025</v>
      </c>
      <c r="AV305" s="62">
        <v>197.14059686410141</v>
      </c>
      <c r="AW305" s="63">
        <v>65.310597000000001</v>
      </c>
      <c r="AX305" s="63">
        <v>131.82999986410141</v>
      </c>
      <c r="AY305" s="62">
        <v>192.20639707113691</v>
      </c>
      <c r="AZ305" s="63">
        <v>142.32639695669599</v>
      </c>
      <c r="BA305" s="63">
        <v>49.880000114440918</v>
      </c>
      <c r="BB305" s="62">
        <v>1449.8999938964844</v>
      </c>
      <c r="BC305" s="63">
        <v>0</v>
      </c>
      <c r="BD305" s="63">
        <v>0</v>
      </c>
      <c r="BE305" s="63">
        <v>500</v>
      </c>
      <c r="BF305" s="63">
        <v>0</v>
      </c>
      <c r="BG305" s="63">
        <v>0</v>
      </c>
      <c r="BH305" s="63">
        <v>649.89999389648438</v>
      </c>
      <c r="BI305" s="63">
        <v>0</v>
      </c>
      <c r="BJ305" s="63">
        <v>0</v>
      </c>
      <c r="BK305" s="63">
        <v>300</v>
      </c>
      <c r="BL305" s="62">
        <v>1839.2469878317227</v>
      </c>
      <c r="BN305" s="61">
        <v>2025</v>
      </c>
      <c r="BO305" s="62">
        <v>197.14059686410141</v>
      </c>
      <c r="BP305" s="1">
        <v>65.310597000000001</v>
      </c>
      <c r="BQ305" s="1">
        <v>131.82999986410141</v>
      </c>
      <c r="BR305" s="62">
        <v>192.20639707113691</v>
      </c>
      <c r="BS305" s="1">
        <v>142.32639695669599</v>
      </c>
      <c r="BT305" s="1">
        <v>49.880000114440918</v>
      </c>
      <c r="BU305" s="62">
        <v>1449.8999938964844</v>
      </c>
      <c r="BV305" s="1">
        <v>0</v>
      </c>
      <c r="BW305" s="1">
        <v>0</v>
      </c>
      <c r="BX305" s="1">
        <v>500</v>
      </c>
      <c r="BY305" s="1">
        <v>0</v>
      </c>
      <c r="BZ305" s="1">
        <v>0</v>
      </c>
      <c r="CA305" s="1">
        <v>649.89999389648438</v>
      </c>
      <c r="CB305" s="1">
        <v>0</v>
      </c>
      <c r="CC305" s="1">
        <v>0</v>
      </c>
      <c r="CD305" s="1">
        <v>300</v>
      </c>
      <c r="CE305" s="62">
        <v>1839.2469878317227</v>
      </c>
      <c r="CG305" s="115" t="s">
        <v>111</v>
      </c>
    </row>
    <row r="306" spans="1:85" hidden="1" outlineLevel="1">
      <c r="A306" s="52">
        <v>2026</v>
      </c>
      <c r="B306" s="53">
        <v>0</v>
      </c>
      <c r="C306" s="53">
        <v>0</v>
      </c>
      <c r="D306" s="53">
        <v>0</v>
      </c>
      <c r="E306" s="53">
        <v>0</v>
      </c>
      <c r="F306" s="53">
        <v>0</v>
      </c>
      <c r="G306" s="53">
        <v>237</v>
      </c>
      <c r="H306" s="53">
        <v>500</v>
      </c>
      <c r="I306" s="53">
        <v>0</v>
      </c>
      <c r="J306" s="53">
        <v>400</v>
      </c>
      <c r="K306" s="53">
        <v>0</v>
      </c>
      <c r="L306" s="53">
        <v>0</v>
      </c>
      <c r="M306" s="53">
        <v>0</v>
      </c>
      <c r="N306" s="53">
        <v>0</v>
      </c>
      <c r="O306" s="53">
        <v>0</v>
      </c>
      <c r="P306" s="53">
        <v>0</v>
      </c>
      <c r="Q306" s="53">
        <v>0</v>
      </c>
      <c r="R306" s="53">
        <v>0</v>
      </c>
      <c r="S306" s="53">
        <v>0</v>
      </c>
      <c r="T306" s="53">
        <v>0</v>
      </c>
      <c r="U306" s="53">
        <v>100</v>
      </c>
      <c r="V306" s="53">
        <v>0</v>
      </c>
      <c r="W306" s="53">
        <v>0</v>
      </c>
      <c r="X306" s="53">
        <v>400</v>
      </c>
      <c r="Y306" s="53">
        <v>0</v>
      </c>
      <c r="Z306" s="53">
        <v>200</v>
      </c>
      <c r="AA306" s="53">
        <v>200</v>
      </c>
      <c r="AB306" s="53">
        <v>10</v>
      </c>
      <c r="AC306" s="53">
        <v>150</v>
      </c>
      <c r="AD306" s="53">
        <v>149.90000152587891</v>
      </c>
      <c r="AE306" s="53">
        <v>499.84999847412109</v>
      </c>
      <c r="AF306" s="53">
        <v>0</v>
      </c>
      <c r="AG306" s="53">
        <v>0</v>
      </c>
      <c r="AH306" s="53">
        <v>0</v>
      </c>
      <c r="AI306" s="53">
        <v>0</v>
      </c>
      <c r="AJ306" s="53">
        <v>0</v>
      </c>
      <c r="AK306" s="53">
        <v>3.9000000953674321</v>
      </c>
      <c r="AL306" s="53">
        <v>18.110000610351559</v>
      </c>
      <c r="AM306" s="53">
        <v>199.55000007152557</v>
      </c>
      <c r="AN306" s="53">
        <v>3.2801581</v>
      </c>
      <c r="AO306" s="53">
        <v>50.051728099999998</v>
      </c>
      <c r="AP306" s="53">
        <v>80.807221167369093</v>
      </c>
      <c r="AQ306" s="53">
        <v>56.078432300000003</v>
      </c>
      <c r="AR306" s="53">
        <v>79</v>
      </c>
      <c r="AS306" s="53">
        <v>25.60000038146973</v>
      </c>
      <c r="AT306" s="54"/>
      <c r="AU306" s="55">
        <v>2026</v>
      </c>
      <c r="AV306" s="56">
        <v>308.96031857152559</v>
      </c>
      <c r="AW306" s="57">
        <v>109.41031849999999</v>
      </c>
      <c r="AX306" s="57">
        <v>199.55000007152557</v>
      </c>
      <c r="AY306" s="56">
        <v>217.41722225455783</v>
      </c>
      <c r="AZ306" s="57">
        <v>163.70722126273654</v>
      </c>
      <c r="BA306" s="57">
        <v>53.710000991821289</v>
      </c>
      <c r="BB306" s="56">
        <v>2836.75</v>
      </c>
      <c r="BC306" s="57">
        <v>0</v>
      </c>
      <c r="BD306" s="57">
        <v>237</v>
      </c>
      <c r="BE306" s="57">
        <v>900</v>
      </c>
      <c r="BF306" s="57">
        <v>0</v>
      </c>
      <c r="BG306" s="57">
        <v>100</v>
      </c>
      <c r="BH306" s="57">
        <v>799.75</v>
      </c>
      <c r="BI306" s="57">
        <v>0</v>
      </c>
      <c r="BJ306" s="57">
        <v>0</v>
      </c>
      <c r="BK306" s="57">
        <v>800</v>
      </c>
      <c r="BL306" s="56">
        <v>3363.1275408260835</v>
      </c>
      <c r="BN306" s="55">
        <v>2026</v>
      </c>
      <c r="BO306" s="56"/>
      <c r="BP306" s="58"/>
      <c r="BQ306" s="58"/>
      <c r="BR306" s="56"/>
      <c r="BS306" s="58"/>
      <c r="BT306" s="58"/>
      <c r="BU306" s="56"/>
      <c r="BV306" s="58"/>
      <c r="BW306" s="58"/>
      <c r="BX306" s="58"/>
      <c r="BY306" s="58"/>
      <c r="BZ306" s="58"/>
      <c r="CA306" s="58"/>
      <c r="CB306" s="58"/>
      <c r="CC306" s="58"/>
      <c r="CD306" s="58"/>
      <c r="CE306" s="56"/>
      <c r="CG306" s="115" t="s">
        <v>111</v>
      </c>
    </row>
    <row r="307" spans="1:85" hidden="1" outlineLevel="1">
      <c r="A307" s="59">
        <v>2027</v>
      </c>
      <c r="B307" s="60">
        <v>0</v>
      </c>
      <c r="C307" s="60">
        <v>0</v>
      </c>
      <c r="D307" s="60">
        <v>0</v>
      </c>
      <c r="E307" s="60">
        <v>0</v>
      </c>
      <c r="F307" s="60">
        <v>0</v>
      </c>
      <c r="G307" s="60">
        <v>474</v>
      </c>
      <c r="H307" s="60">
        <v>600</v>
      </c>
      <c r="I307" s="60">
        <v>0</v>
      </c>
      <c r="J307" s="60">
        <v>400</v>
      </c>
      <c r="K307" s="60">
        <v>0</v>
      </c>
      <c r="L307" s="60">
        <v>0</v>
      </c>
      <c r="M307" s="60">
        <v>0</v>
      </c>
      <c r="N307" s="60">
        <v>0</v>
      </c>
      <c r="O307" s="60">
        <v>0</v>
      </c>
      <c r="P307" s="60">
        <v>0</v>
      </c>
      <c r="Q307" s="60">
        <v>0</v>
      </c>
      <c r="R307" s="60">
        <v>0</v>
      </c>
      <c r="S307" s="60">
        <v>0</v>
      </c>
      <c r="T307" s="60">
        <v>0</v>
      </c>
      <c r="U307" s="60">
        <v>100</v>
      </c>
      <c r="V307" s="60">
        <v>0</v>
      </c>
      <c r="W307" s="60">
        <v>0</v>
      </c>
      <c r="X307" s="60">
        <v>700</v>
      </c>
      <c r="Y307" s="60">
        <v>0</v>
      </c>
      <c r="Z307" s="60">
        <v>200</v>
      </c>
      <c r="AA307" s="60">
        <v>200</v>
      </c>
      <c r="AB307" s="60">
        <v>10</v>
      </c>
      <c r="AC307" s="60">
        <v>150</v>
      </c>
      <c r="AD307" s="60">
        <v>149.84999847412109</v>
      </c>
      <c r="AE307" s="60">
        <v>499.75</v>
      </c>
      <c r="AF307" s="60">
        <v>0</v>
      </c>
      <c r="AG307" s="60">
        <v>0</v>
      </c>
      <c r="AH307" s="60">
        <v>0</v>
      </c>
      <c r="AI307" s="60">
        <v>0</v>
      </c>
      <c r="AJ307" s="60">
        <v>0</v>
      </c>
      <c r="AK307" s="60">
        <v>3.9000000953674321</v>
      </c>
      <c r="AL307" s="60">
        <v>24.719999313354489</v>
      </c>
      <c r="AM307" s="60">
        <v>242.83999979496002</v>
      </c>
      <c r="AN307" s="60">
        <v>4.4193221999999999</v>
      </c>
      <c r="AO307" s="60">
        <v>64.249858200000006</v>
      </c>
      <c r="AP307" s="60">
        <v>121.26733986062111</v>
      </c>
      <c r="AQ307" s="60">
        <v>76.253737900000004</v>
      </c>
      <c r="AR307" s="60">
        <v>79</v>
      </c>
      <c r="AS307" s="60">
        <v>25.60000038146973</v>
      </c>
      <c r="AT307" s="54"/>
      <c r="AU307" s="61">
        <v>2027</v>
      </c>
      <c r="AV307" s="62">
        <v>387.76291809496001</v>
      </c>
      <c r="AW307" s="63">
        <v>144.92291830000002</v>
      </c>
      <c r="AX307" s="63">
        <v>242.83999979496002</v>
      </c>
      <c r="AY307" s="62">
        <v>264.48733965081277</v>
      </c>
      <c r="AZ307" s="63">
        <v>204.16733995598855</v>
      </c>
      <c r="BA307" s="63">
        <v>60.319999694824219</v>
      </c>
      <c r="BB307" s="62">
        <v>3473.5999984741211</v>
      </c>
      <c r="BC307" s="63">
        <v>0</v>
      </c>
      <c r="BD307" s="63">
        <v>474</v>
      </c>
      <c r="BE307" s="63">
        <v>1000</v>
      </c>
      <c r="BF307" s="63">
        <v>0</v>
      </c>
      <c r="BG307" s="63">
        <v>100</v>
      </c>
      <c r="BH307" s="63">
        <v>799.59999847412109</v>
      </c>
      <c r="BI307" s="63">
        <v>0</v>
      </c>
      <c r="BJ307" s="63">
        <v>0</v>
      </c>
      <c r="BK307" s="63">
        <v>1100</v>
      </c>
      <c r="BL307" s="62">
        <v>4125.8502562198937</v>
      </c>
      <c r="BN307" s="61">
        <v>2027</v>
      </c>
      <c r="BO307" s="62"/>
      <c r="BP307" s="1"/>
      <c r="BQ307" s="1"/>
      <c r="BR307" s="62"/>
      <c r="BS307" s="1"/>
      <c r="BT307" s="1"/>
      <c r="BU307" s="62"/>
      <c r="BV307" s="1"/>
      <c r="BW307" s="1"/>
      <c r="BX307" s="1"/>
      <c r="BY307" s="1"/>
      <c r="BZ307" s="1"/>
      <c r="CA307" s="1"/>
      <c r="CB307" s="1"/>
      <c r="CC307" s="1"/>
      <c r="CD307" s="1"/>
      <c r="CE307" s="62"/>
      <c r="CG307" s="115" t="s">
        <v>111</v>
      </c>
    </row>
    <row r="308" spans="1:85" hidden="1" outlineLevel="1">
      <c r="A308" s="52">
        <v>2028</v>
      </c>
      <c r="B308" s="53">
        <v>0</v>
      </c>
      <c r="C308" s="53">
        <v>0</v>
      </c>
      <c r="D308" s="53">
        <v>0</v>
      </c>
      <c r="E308" s="53">
        <v>0</v>
      </c>
      <c r="F308" s="53">
        <v>0</v>
      </c>
      <c r="G308" s="53">
        <v>474</v>
      </c>
      <c r="H308" s="53">
        <v>700</v>
      </c>
      <c r="I308" s="53">
        <v>0</v>
      </c>
      <c r="J308" s="53">
        <v>400</v>
      </c>
      <c r="K308" s="53">
        <v>0</v>
      </c>
      <c r="L308" s="53">
        <v>0</v>
      </c>
      <c r="M308" s="53">
        <v>0</v>
      </c>
      <c r="N308" s="53">
        <v>0</v>
      </c>
      <c r="O308" s="53">
        <v>0</v>
      </c>
      <c r="P308" s="53">
        <v>100</v>
      </c>
      <c r="Q308" s="53">
        <v>0</v>
      </c>
      <c r="R308" s="53">
        <v>0</v>
      </c>
      <c r="S308" s="53">
        <v>0</v>
      </c>
      <c r="T308" s="53">
        <v>0</v>
      </c>
      <c r="U308" s="53">
        <v>100</v>
      </c>
      <c r="V308" s="53">
        <v>0</v>
      </c>
      <c r="W308" s="53">
        <v>0</v>
      </c>
      <c r="X308" s="53">
        <v>700</v>
      </c>
      <c r="Y308" s="53">
        <v>0</v>
      </c>
      <c r="Z308" s="53">
        <v>200</v>
      </c>
      <c r="AA308" s="53">
        <v>200</v>
      </c>
      <c r="AB308" s="53">
        <v>10</v>
      </c>
      <c r="AC308" s="53">
        <v>450</v>
      </c>
      <c r="AD308" s="53">
        <v>449.80000305175781</v>
      </c>
      <c r="AE308" s="53">
        <v>499.65000152587891</v>
      </c>
      <c r="AF308" s="53">
        <v>0</v>
      </c>
      <c r="AG308" s="53">
        <v>0</v>
      </c>
      <c r="AH308" s="53">
        <v>0</v>
      </c>
      <c r="AI308" s="53">
        <v>0</v>
      </c>
      <c r="AJ308" s="53">
        <v>0</v>
      </c>
      <c r="AK308" s="53">
        <v>6.9000000953674316</v>
      </c>
      <c r="AL308" s="53">
        <v>28.389999389648441</v>
      </c>
      <c r="AM308" s="53">
        <v>286.93000531196594</v>
      </c>
      <c r="AN308" s="53">
        <v>5.575653</v>
      </c>
      <c r="AO308" s="53">
        <v>77.881466000000003</v>
      </c>
      <c r="AP308" s="53">
        <v>161.72745855387299</v>
      </c>
      <c r="AQ308" s="53">
        <v>97.139638000000005</v>
      </c>
      <c r="AR308" s="53">
        <v>79</v>
      </c>
      <c r="AS308" s="53">
        <v>25.60000038146973</v>
      </c>
      <c r="AT308" s="54"/>
      <c r="AU308" s="55">
        <v>2028</v>
      </c>
      <c r="AV308" s="56">
        <v>467.52676231196597</v>
      </c>
      <c r="AW308" s="57">
        <v>180.596757</v>
      </c>
      <c r="AX308" s="57">
        <v>286.93000531196594</v>
      </c>
      <c r="AY308" s="56">
        <v>311.61745842035862</v>
      </c>
      <c r="AZ308" s="57">
        <v>247.62745864924042</v>
      </c>
      <c r="BA308" s="57">
        <v>63.989999771118164</v>
      </c>
      <c r="BB308" s="56">
        <v>4273.4500045776367</v>
      </c>
      <c r="BC308" s="57">
        <v>0</v>
      </c>
      <c r="BD308" s="57">
        <v>474</v>
      </c>
      <c r="BE308" s="57">
        <v>1100</v>
      </c>
      <c r="BF308" s="57">
        <v>100</v>
      </c>
      <c r="BG308" s="57">
        <v>100</v>
      </c>
      <c r="BH308" s="57">
        <v>1399.4500045776367</v>
      </c>
      <c r="BI308" s="57">
        <v>0</v>
      </c>
      <c r="BJ308" s="57">
        <v>0</v>
      </c>
      <c r="BK308" s="57">
        <v>1100</v>
      </c>
      <c r="BL308" s="56">
        <v>5052.5942253099611</v>
      </c>
      <c r="BN308" s="55">
        <v>2028</v>
      </c>
      <c r="BO308" s="56"/>
      <c r="BP308" s="58"/>
      <c r="BQ308" s="58"/>
      <c r="BR308" s="56"/>
      <c r="BS308" s="58"/>
      <c r="BT308" s="58"/>
      <c r="BU308" s="56"/>
      <c r="BV308" s="58"/>
      <c r="BW308" s="58"/>
      <c r="BX308" s="58"/>
      <c r="BY308" s="58"/>
      <c r="BZ308" s="58"/>
      <c r="CA308" s="58"/>
      <c r="CB308" s="58"/>
      <c r="CC308" s="58"/>
      <c r="CD308" s="58"/>
      <c r="CE308" s="56"/>
      <c r="CG308" s="115" t="s">
        <v>111</v>
      </c>
    </row>
    <row r="309" spans="1:85" hidden="1" outlineLevel="1">
      <c r="A309" s="59">
        <v>2029</v>
      </c>
      <c r="B309" s="60">
        <v>0</v>
      </c>
      <c r="C309" s="60">
        <v>0</v>
      </c>
      <c r="D309" s="60">
        <v>0</v>
      </c>
      <c r="E309" s="60">
        <v>237</v>
      </c>
      <c r="F309" s="60">
        <v>0</v>
      </c>
      <c r="G309" s="60">
        <v>474</v>
      </c>
      <c r="H309" s="60">
        <v>700</v>
      </c>
      <c r="I309" s="60">
        <v>0</v>
      </c>
      <c r="J309" s="60">
        <v>400</v>
      </c>
      <c r="K309" s="60">
        <v>0</v>
      </c>
      <c r="L309" s="60">
        <v>0</v>
      </c>
      <c r="M309" s="60">
        <v>0</v>
      </c>
      <c r="N309" s="60">
        <v>0</v>
      </c>
      <c r="O309" s="60">
        <v>0</v>
      </c>
      <c r="P309" s="60">
        <v>399.94999694824219</v>
      </c>
      <c r="Q309" s="60">
        <v>0</v>
      </c>
      <c r="R309" s="60">
        <v>0</v>
      </c>
      <c r="S309" s="60">
        <v>0</v>
      </c>
      <c r="T309" s="60">
        <v>0</v>
      </c>
      <c r="U309" s="60">
        <v>100</v>
      </c>
      <c r="V309" s="60">
        <v>0</v>
      </c>
      <c r="W309" s="60">
        <v>0</v>
      </c>
      <c r="X309" s="60">
        <v>700</v>
      </c>
      <c r="Y309" s="60">
        <v>0</v>
      </c>
      <c r="Z309" s="60">
        <v>200</v>
      </c>
      <c r="AA309" s="60">
        <v>200</v>
      </c>
      <c r="AB309" s="60">
        <v>10</v>
      </c>
      <c r="AC309" s="60">
        <v>450</v>
      </c>
      <c r="AD309" s="60">
        <v>449.64999389648438</v>
      </c>
      <c r="AE309" s="60">
        <v>499.55000305175781</v>
      </c>
      <c r="AF309" s="60">
        <v>0</v>
      </c>
      <c r="AG309" s="60">
        <v>0</v>
      </c>
      <c r="AH309" s="60">
        <v>0</v>
      </c>
      <c r="AI309" s="60">
        <v>0</v>
      </c>
      <c r="AJ309" s="60">
        <v>0</v>
      </c>
      <c r="AK309" s="60">
        <v>8.8999996185302734</v>
      </c>
      <c r="AL309" s="60">
        <v>31.739999771118161</v>
      </c>
      <c r="AM309" s="60">
        <v>300.25000214576721</v>
      </c>
      <c r="AN309" s="60">
        <v>6.9399290000000002</v>
      </c>
      <c r="AO309" s="60">
        <v>115.38244400000001</v>
      </c>
      <c r="AP309" s="60">
        <v>223.04598359990609</v>
      </c>
      <c r="AQ309" s="60">
        <v>118.549328</v>
      </c>
      <c r="AR309" s="60">
        <v>79</v>
      </c>
      <c r="AS309" s="60">
        <v>25.60000038146973</v>
      </c>
      <c r="AT309" s="54"/>
      <c r="AU309" s="61">
        <v>2029</v>
      </c>
      <c r="AV309" s="62">
        <v>541.12170314576724</v>
      </c>
      <c r="AW309" s="63">
        <v>240.87170100000003</v>
      </c>
      <c r="AX309" s="63">
        <v>300.25000214576721</v>
      </c>
      <c r="AY309" s="62">
        <v>378.28598337102426</v>
      </c>
      <c r="AZ309" s="63">
        <v>310.94598321843637</v>
      </c>
      <c r="BA309" s="63">
        <v>67.340000152587891</v>
      </c>
      <c r="BB309" s="62">
        <v>4810.1499938964844</v>
      </c>
      <c r="BC309" s="63">
        <v>0</v>
      </c>
      <c r="BD309" s="63">
        <v>711</v>
      </c>
      <c r="BE309" s="63">
        <v>1100</v>
      </c>
      <c r="BF309" s="63">
        <v>399.94999694824219</v>
      </c>
      <c r="BG309" s="63">
        <v>100</v>
      </c>
      <c r="BH309" s="63">
        <v>1399.1999969482422</v>
      </c>
      <c r="BI309" s="63">
        <v>0</v>
      </c>
      <c r="BJ309" s="63">
        <v>0</v>
      </c>
      <c r="BK309" s="63">
        <v>1100</v>
      </c>
      <c r="BL309" s="62">
        <v>5729.5576804132761</v>
      </c>
      <c r="BN309" s="61">
        <v>2029</v>
      </c>
      <c r="BO309" s="62"/>
      <c r="BP309" s="1"/>
      <c r="BQ309" s="1"/>
      <c r="BR309" s="62"/>
      <c r="BS309" s="1"/>
      <c r="BT309" s="1"/>
      <c r="BU309" s="62"/>
      <c r="BV309" s="1"/>
      <c r="BW309" s="1"/>
      <c r="BX309" s="1"/>
      <c r="BY309" s="1"/>
      <c r="BZ309" s="1"/>
      <c r="CA309" s="1"/>
      <c r="CB309" s="1"/>
      <c r="CC309" s="1"/>
      <c r="CD309" s="1"/>
      <c r="CE309" s="62"/>
      <c r="CG309" s="115" t="s">
        <v>111</v>
      </c>
    </row>
    <row r="310" spans="1:85" hidden="1" outlineLevel="1">
      <c r="A310" s="52">
        <v>2030</v>
      </c>
      <c r="B310" s="53">
        <v>0</v>
      </c>
      <c r="C310" s="53">
        <v>0</v>
      </c>
      <c r="D310" s="53">
        <v>0</v>
      </c>
      <c r="E310" s="53">
        <v>237</v>
      </c>
      <c r="F310" s="53">
        <v>0</v>
      </c>
      <c r="G310" s="53">
        <v>474</v>
      </c>
      <c r="H310" s="53">
        <v>800</v>
      </c>
      <c r="I310" s="53">
        <v>100</v>
      </c>
      <c r="J310" s="53">
        <v>400</v>
      </c>
      <c r="K310" s="53">
        <v>0</v>
      </c>
      <c r="L310" s="53">
        <v>0</v>
      </c>
      <c r="M310" s="53">
        <v>0</v>
      </c>
      <c r="N310" s="53">
        <v>0</v>
      </c>
      <c r="O310" s="53">
        <v>0</v>
      </c>
      <c r="P310" s="53">
        <v>699.74999237060547</v>
      </c>
      <c r="Q310" s="53">
        <v>0</v>
      </c>
      <c r="R310" s="53">
        <v>0</v>
      </c>
      <c r="S310" s="53">
        <v>0</v>
      </c>
      <c r="T310" s="53">
        <v>0</v>
      </c>
      <c r="U310" s="53">
        <v>100</v>
      </c>
      <c r="V310" s="53">
        <v>0</v>
      </c>
      <c r="W310" s="53">
        <v>0</v>
      </c>
      <c r="X310" s="53">
        <v>800</v>
      </c>
      <c r="Y310" s="53">
        <v>0</v>
      </c>
      <c r="Z310" s="53">
        <v>200</v>
      </c>
      <c r="AA310" s="53">
        <v>200</v>
      </c>
      <c r="AB310" s="53">
        <v>10</v>
      </c>
      <c r="AC310" s="53">
        <v>450</v>
      </c>
      <c r="AD310" s="53">
        <v>449.5</v>
      </c>
      <c r="AE310" s="53">
        <v>499.44999694824219</v>
      </c>
      <c r="AF310" s="53">
        <v>0</v>
      </c>
      <c r="AG310" s="53">
        <v>0</v>
      </c>
      <c r="AH310" s="53">
        <v>0</v>
      </c>
      <c r="AI310" s="53">
        <v>0</v>
      </c>
      <c r="AJ310" s="53">
        <v>0</v>
      </c>
      <c r="AK310" s="53">
        <v>8.8999996185302734</v>
      </c>
      <c r="AL310" s="53">
        <v>36.619998931884773</v>
      </c>
      <c r="AM310" s="53">
        <v>313.80000019073486</v>
      </c>
      <c r="AN310" s="53">
        <v>8.3042049999999996</v>
      </c>
      <c r="AO310" s="53">
        <v>131.83969400000001</v>
      </c>
      <c r="AP310" s="53">
        <v>284.36450864593922</v>
      </c>
      <c r="AQ310" s="53">
        <v>141.550771</v>
      </c>
      <c r="AR310" s="53">
        <v>79</v>
      </c>
      <c r="AS310" s="53">
        <v>25.60000038146973</v>
      </c>
      <c r="AT310" s="54"/>
      <c r="AU310" s="55">
        <v>2030</v>
      </c>
      <c r="AV310" s="56">
        <v>595.49467019073495</v>
      </c>
      <c r="AW310" s="57">
        <v>281.69467000000003</v>
      </c>
      <c r="AX310" s="57">
        <v>313.80000019073486</v>
      </c>
      <c r="AY310" s="56">
        <v>444.48450757782399</v>
      </c>
      <c r="AZ310" s="57">
        <v>372.2645082644695</v>
      </c>
      <c r="BA310" s="57">
        <v>72.219999313354506</v>
      </c>
      <c r="BB310" s="56">
        <v>5409.6999893188477</v>
      </c>
      <c r="BC310" s="57">
        <v>0</v>
      </c>
      <c r="BD310" s="57">
        <v>711</v>
      </c>
      <c r="BE310" s="57">
        <v>1300</v>
      </c>
      <c r="BF310" s="57">
        <v>699.74999237060547</v>
      </c>
      <c r="BG310" s="57">
        <v>100</v>
      </c>
      <c r="BH310" s="57">
        <v>1398.9499969482422</v>
      </c>
      <c r="BI310" s="57">
        <v>0</v>
      </c>
      <c r="BJ310" s="57">
        <v>0</v>
      </c>
      <c r="BK310" s="57">
        <v>1200</v>
      </c>
      <c r="BL310" s="56">
        <v>6449.6791670874063</v>
      </c>
      <c r="BN310" s="55">
        <v>2030</v>
      </c>
      <c r="BO310" s="56">
        <v>398.3540733266334</v>
      </c>
      <c r="BP310" s="58">
        <v>216.38407299999997</v>
      </c>
      <c r="BQ310" s="58">
        <v>181.97000032663345</v>
      </c>
      <c r="BR310" s="56">
        <v>252.27811050668709</v>
      </c>
      <c r="BS310" s="58">
        <v>229.93811130777351</v>
      </c>
      <c r="BT310" s="58">
        <v>22.339999198913588</v>
      </c>
      <c r="BU310" s="56">
        <v>3959.7999954223633</v>
      </c>
      <c r="BV310" s="58">
        <v>0</v>
      </c>
      <c r="BW310" s="58">
        <v>711</v>
      </c>
      <c r="BX310" s="58">
        <v>800</v>
      </c>
      <c r="BY310" s="58">
        <v>699.74999237060547</v>
      </c>
      <c r="BZ310" s="58">
        <v>100</v>
      </c>
      <c r="CA310" s="58">
        <v>749.05000305175781</v>
      </c>
      <c r="CB310" s="58">
        <v>0</v>
      </c>
      <c r="CC310" s="58">
        <v>0</v>
      </c>
      <c r="CD310" s="58">
        <v>900</v>
      </c>
      <c r="CE310" s="56">
        <v>4610.4321792556839</v>
      </c>
      <c r="CG310" s="115" t="s">
        <v>111</v>
      </c>
    </row>
    <row r="311" spans="1:85" hidden="1" outlineLevel="1">
      <c r="A311" s="59">
        <v>2031</v>
      </c>
      <c r="B311" s="60">
        <v>0</v>
      </c>
      <c r="C311" s="60">
        <v>0</v>
      </c>
      <c r="D311" s="60">
        <v>0</v>
      </c>
      <c r="E311" s="60">
        <v>237</v>
      </c>
      <c r="F311" s="60">
        <v>0</v>
      </c>
      <c r="G311" s="60">
        <v>474</v>
      </c>
      <c r="H311" s="60">
        <v>900</v>
      </c>
      <c r="I311" s="60">
        <v>100</v>
      </c>
      <c r="J311" s="60">
        <v>400</v>
      </c>
      <c r="K311" s="60">
        <v>0</v>
      </c>
      <c r="L311" s="60">
        <v>0</v>
      </c>
      <c r="M311" s="60">
        <v>100</v>
      </c>
      <c r="N311" s="60">
        <v>0</v>
      </c>
      <c r="O311" s="60">
        <v>0</v>
      </c>
      <c r="P311" s="60">
        <v>999.39999389648438</v>
      </c>
      <c r="Q311" s="60">
        <v>0</v>
      </c>
      <c r="R311" s="60">
        <v>0</v>
      </c>
      <c r="S311" s="60">
        <v>0</v>
      </c>
      <c r="T311" s="60">
        <v>0</v>
      </c>
      <c r="U311" s="60">
        <v>100</v>
      </c>
      <c r="V311" s="60">
        <v>0</v>
      </c>
      <c r="W311" s="60">
        <v>0</v>
      </c>
      <c r="X311" s="60">
        <v>900</v>
      </c>
      <c r="Y311" s="60">
        <v>0</v>
      </c>
      <c r="Z311" s="60">
        <v>200</v>
      </c>
      <c r="AA311" s="60">
        <v>200</v>
      </c>
      <c r="AB311" s="60">
        <v>10</v>
      </c>
      <c r="AC311" s="60">
        <v>450</v>
      </c>
      <c r="AD311" s="60">
        <v>449.34999847412109</v>
      </c>
      <c r="AE311" s="60">
        <v>499.34999847412109</v>
      </c>
      <c r="AF311" s="60">
        <v>0</v>
      </c>
      <c r="AG311" s="60">
        <v>0</v>
      </c>
      <c r="AH311" s="60">
        <v>0</v>
      </c>
      <c r="AI311" s="60">
        <v>0</v>
      </c>
      <c r="AJ311" s="60">
        <v>0</v>
      </c>
      <c r="AK311" s="60">
        <v>9.7200002670288086</v>
      </c>
      <c r="AL311" s="60">
        <v>39.990001678466797</v>
      </c>
      <c r="AM311" s="60">
        <v>327.02000117301941</v>
      </c>
      <c r="AN311" s="60">
        <v>9.6684809999999999</v>
      </c>
      <c r="AO311" s="60">
        <v>148.12393700000001</v>
      </c>
      <c r="AP311" s="60">
        <v>351.50843736546011</v>
      </c>
      <c r="AQ311" s="60">
        <v>165.63264899999999</v>
      </c>
      <c r="AR311" s="60">
        <v>79</v>
      </c>
      <c r="AS311" s="60">
        <v>25.60000038146973</v>
      </c>
      <c r="AT311" s="54"/>
      <c r="AU311" s="61">
        <v>2031</v>
      </c>
      <c r="AV311" s="62">
        <v>650.44506817301931</v>
      </c>
      <c r="AW311" s="63">
        <v>323.42506699999996</v>
      </c>
      <c r="AX311" s="63">
        <v>327.02000117301941</v>
      </c>
      <c r="AY311" s="62">
        <v>515.8184396924255</v>
      </c>
      <c r="AZ311" s="63">
        <v>440.22843763248892</v>
      </c>
      <c r="BA311" s="63">
        <v>75.590002059936523</v>
      </c>
      <c r="BB311" s="62">
        <v>6009.0999908447266</v>
      </c>
      <c r="BC311" s="63">
        <v>0</v>
      </c>
      <c r="BD311" s="63">
        <v>711</v>
      </c>
      <c r="BE311" s="63">
        <v>1500</v>
      </c>
      <c r="BF311" s="63">
        <v>999.39999389648438</v>
      </c>
      <c r="BG311" s="63">
        <v>100</v>
      </c>
      <c r="BH311" s="63">
        <v>1398.6999969482422</v>
      </c>
      <c r="BI311" s="63">
        <v>0</v>
      </c>
      <c r="BJ311" s="63">
        <v>0</v>
      </c>
      <c r="BK311" s="63">
        <v>1300</v>
      </c>
      <c r="BL311" s="62">
        <v>7175.3634987101714</v>
      </c>
      <c r="BN311" s="61">
        <v>2031</v>
      </c>
      <c r="BO311" s="62"/>
      <c r="BP311" s="1"/>
      <c r="BQ311" s="1"/>
      <c r="BR311" s="62"/>
      <c r="BS311" s="1"/>
      <c r="BT311" s="1"/>
      <c r="BU311" s="62"/>
      <c r="BV311" s="1"/>
      <c r="BW311" s="1"/>
      <c r="BX311" s="1"/>
      <c r="BY311" s="1"/>
      <c r="BZ311" s="1"/>
      <c r="CA311" s="1"/>
      <c r="CB311" s="1"/>
      <c r="CC311" s="1"/>
      <c r="CD311" s="1"/>
      <c r="CE311" s="62"/>
      <c r="CG311" s="115" t="s">
        <v>111</v>
      </c>
    </row>
    <row r="312" spans="1:85" hidden="1" outlineLevel="1">
      <c r="A312" s="52">
        <v>2032</v>
      </c>
      <c r="B312" s="53">
        <v>0</v>
      </c>
      <c r="C312" s="53">
        <v>0</v>
      </c>
      <c r="D312" s="53">
        <v>0</v>
      </c>
      <c r="E312" s="53">
        <v>237</v>
      </c>
      <c r="F312" s="53">
        <v>0</v>
      </c>
      <c r="G312" s="53">
        <v>474</v>
      </c>
      <c r="H312" s="53">
        <v>900</v>
      </c>
      <c r="I312" s="53">
        <v>100</v>
      </c>
      <c r="J312" s="53">
        <v>400</v>
      </c>
      <c r="K312" s="53">
        <v>0</v>
      </c>
      <c r="L312" s="53">
        <v>0</v>
      </c>
      <c r="M312" s="53">
        <v>100</v>
      </c>
      <c r="N312" s="53">
        <v>0</v>
      </c>
      <c r="O312" s="53">
        <v>0</v>
      </c>
      <c r="P312" s="53">
        <v>998.89999389648438</v>
      </c>
      <c r="Q312" s="53">
        <v>0</v>
      </c>
      <c r="R312" s="53">
        <v>0</v>
      </c>
      <c r="S312" s="53">
        <v>0</v>
      </c>
      <c r="T312" s="53">
        <v>0</v>
      </c>
      <c r="U312" s="53">
        <v>100</v>
      </c>
      <c r="V312" s="53">
        <v>0</v>
      </c>
      <c r="W312" s="53">
        <v>0</v>
      </c>
      <c r="X312" s="53">
        <v>900</v>
      </c>
      <c r="Y312" s="53">
        <v>0</v>
      </c>
      <c r="Z312" s="53">
        <v>200</v>
      </c>
      <c r="AA312" s="53">
        <v>200</v>
      </c>
      <c r="AB312" s="53">
        <v>10</v>
      </c>
      <c r="AC312" s="53">
        <v>450</v>
      </c>
      <c r="AD312" s="53">
        <v>449.20000457763672</v>
      </c>
      <c r="AE312" s="53">
        <v>499.25</v>
      </c>
      <c r="AF312" s="53">
        <v>0</v>
      </c>
      <c r="AG312" s="53">
        <v>250</v>
      </c>
      <c r="AH312" s="53">
        <v>0</v>
      </c>
      <c r="AI312" s="53">
        <v>0</v>
      </c>
      <c r="AJ312" s="53">
        <v>0</v>
      </c>
      <c r="AK312" s="53">
        <v>10.590000152587891</v>
      </c>
      <c r="AL312" s="53">
        <v>43.580001831054688</v>
      </c>
      <c r="AM312" s="53">
        <v>339.3099992275238</v>
      </c>
      <c r="AN312" s="53">
        <v>10.717923000000001</v>
      </c>
      <c r="AO312" s="53">
        <v>200.929247</v>
      </c>
      <c r="AP312" s="53">
        <v>418.652366084981</v>
      </c>
      <c r="AQ312" s="53">
        <v>189.70532100000003</v>
      </c>
      <c r="AR312" s="53">
        <v>79</v>
      </c>
      <c r="AS312" s="53">
        <v>25.60000038146973</v>
      </c>
      <c r="AT312" s="54"/>
      <c r="AU312" s="55">
        <v>2032</v>
      </c>
      <c r="AV312" s="56">
        <v>740.6624902275239</v>
      </c>
      <c r="AW312" s="57">
        <v>401.35249100000004</v>
      </c>
      <c r="AX312" s="57">
        <v>339.3099992275238</v>
      </c>
      <c r="AY312" s="56">
        <v>587.42236845009324</v>
      </c>
      <c r="AZ312" s="57">
        <v>508.24236623756889</v>
      </c>
      <c r="BA312" s="57">
        <v>79.180002212524414</v>
      </c>
      <c r="BB312" s="56">
        <v>6258.3499984741211</v>
      </c>
      <c r="BC312" s="57">
        <v>0</v>
      </c>
      <c r="BD312" s="57">
        <v>711</v>
      </c>
      <c r="BE312" s="57">
        <v>1500</v>
      </c>
      <c r="BF312" s="57">
        <v>998.89999389648438</v>
      </c>
      <c r="BG312" s="57">
        <v>100</v>
      </c>
      <c r="BH312" s="57">
        <v>1398.4500045776367</v>
      </c>
      <c r="BI312" s="57">
        <v>0</v>
      </c>
      <c r="BJ312" s="57">
        <v>250</v>
      </c>
      <c r="BK312" s="57">
        <v>1300</v>
      </c>
      <c r="BL312" s="56">
        <v>7586.4348571517385</v>
      </c>
      <c r="BN312" s="55">
        <v>2032</v>
      </c>
      <c r="BO312" s="56"/>
      <c r="BP312" s="58"/>
      <c r="BQ312" s="58"/>
      <c r="BR312" s="56"/>
      <c r="BS312" s="58"/>
      <c r="BT312" s="58"/>
      <c r="BU312" s="56"/>
      <c r="BV312" s="58"/>
      <c r="BW312" s="58"/>
      <c r="BX312" s="58"/>
      <c r="BY312" s="58"/>
      <c r="BZ312" s="58"/>
      <c r="CA312" s="58"/>
      <c r="CB312" s="58"/>
      <c r="CC312" s="58"/>
      <c r="CD312" s="58"/>
      <c r="CE312" s="56"/>
      <c r="CG312" s="115" t="s">
        <v>111</v>
      </c>
    </row>
    <row r="313" spans="1:85" hidden="1" outlineLevel="1">
      <c r="A313" s="59">
        <v>2033</v>
      </c>
      <c r="B313" s="60">
        <v>0</v>
      </c>
      <c r="C313" s="60">
        <v>0</v>
      </c>
      <c r="D313" s="60">
        <v>0</v>
      </c>
      <c r="E313" s="60">
        <v>237</v>
      </c>
      <c r="F313" s="60">
        <v>0</v>
      </c>
      <c r="G313" s="60">
        <v>474</v>
      </c>
      <c r="H313" s="60">
        <v>900</v>
      </c>
      <c r="I313" s="60">
        <v>100</v>
      </c>
      <c r="J313" s="60">
        <v>400</v>
      </c>
      <c r="K313" s="60">
        <v>0</v>
      </c>
      <c r="L313" s="60">
        <v>0</v>
      </c>
      <c r="M313" s="60">
        <v>100</v>
      </c>
      <c r="N313" s="60">
        <v>0</v>
      </c>
      <c r="O313" s="60">
        <v>0</v>
      </c>
      <c r="P313" s="60">
        <v>998.40000915527344</v>
      </c>
      <c r="Q313" s="60">
        <v>0</v>
      </c>
      <c r="R313" s="60">
        <v>0</v>
      </c>
      <c r="S313" s="60">
        <v>0</v>
      </c>
      <c r="T313" s="60">
        <v>0</v>
      </c>
      <c r="U313" s="60">
        <v>100</v>
      </c>
      <c r="V313" s="60">
        <v>0</v>
      </c>
      <c r="W313" s="60">
        <v>0</v>
      </c>
      <c r="X313" s="60">
        <v>900</v>
      </c>
      <c r="Y313" s="60">
        <v>0</v>
      </c>
      <c r="Z313" s="60">
        <v>200</v>
      </c>
      <c r="AA313" s="60">
        <v>200</v>
      </c>
      <c r="AB313" s="60">
        <v>10</v>
      </c>
      <c r="AC313" s="60">
        <v>450</v>
      </c>
      <c r="AD313" s="60">
        <v>449.05000305175781</v>
      </c>
      <c r="AE313" s="60">
        <v>499.15000152587891</v>
      </c>
      <c r="AF313" s="60">
        <v>0</v>
      </c>
      <c r="AG313" s="60">
        <v>250</v>
      </c>
      <c r="AH313" s="60">
        <v>0</v>
      </c>
      <c r="AI313" s="60">
        <v>0</v>
      </c>
      <c r="AJ313" s="60">
        <v>0</v>
      </c>
      <c r="AK313" s="60">
        <v>11.47000026702881</v>
      </c>
      <c r="AL313" s="60">
        <v>47.200000762939453</v>
      </c>
      <c r="AM313" s="60">
        <v>349.47999835014343</v>
      </c>
      <c r="AN313" s="60">
        <v>10.717923000000001</v>
      </c>
      <c r="AO313" s="60">
        <v>219.51485700000001</v>
      </c>
      <c r="AP313" s="60">
        <v>489.51080342847717</v>
      </c>
      <c r="AQ313" s="60">
        <v>214.33442700000001</v>
      </c>
      <c r="AR313" s="60">
        <v>79</v>
      </c>
      <c r="AS313" s="60">
        <v>25.60000038146973</v>
      </c>
      <c r="AT313" s="54"/>
      <c r="AU313" s="61">
        <v>2033</v>
      </c>
      <c r="AV313" s="62">
        <v>794.04720535014349</v>
      </c>
      <c r="AW313" s="63">
        <v>444.567207</v>
      </c>
      <c r="AX313" s="63">
        <v>349.47999835014343</v>
      </c>
      <c r="AY313" s="62">
        <v>662.78080483991516</v>
      </c>
      <c r="AZ313" s="63">
        <v>579.98080369550598</v>
      </c>
      <c r="BA313" s="63">
        <v>82.80000114440918</v>
      </c>
      <c r="BB313" s="62">
        <v>6257.6000137329102</v>
      </c>
      <c r="BC313" s="63">
        <v>0</v>
      </c>
      <c r="BD313" s="63">
        <v>711</v>
      </c>
      <c r="BE313" s="63">
        <v>1500</v>
      </c>
      <c r="BF313" s="63">
        <v>998.40000915527344</v>
      </c>
      <c r="BG313" s="63">
        <v>100</v>
      </c>
      <c r="BH313" s="63">
        <v>1398.2000045776367</v>
      </c>
      <c r="BI313" s="63">
        <v>0</v>
      </c>
      <c r="BJ313" s="63">
        <v>250</v>
      </c>
      <c r="BK313" s="63">
        <v>1300</v>
      </c>
      <c r="BL313" s="62">
        <v>7714.4280239229684</v>
      </c>
      <c r="BN313" s="61">
        <v>2033</v>
      </c>
      <c r="BO313" s="62"/>
      <c r="BP313" s="1"/>
      <c r="BQ313" s="1"/>
      <c r="BR313" s="62"/>
      <c r="BS313" s="1"/>
      <c r="BT313" s="1"/>
      <c r="BU313" s="62"/>
      <c r="BV313" s="1"/>
      <c r="BW313" s="1"/>
      <c r="BX313" s="1"/>
      <c r="BY313" s="1"/>
      <c r="BZ313" s="1"/>
      <c r="CA313" s="1"/>
      <c r="CB313" s="1"/>
      <c r="CC313" s="1"/>
      <c r="CD313" s="1"/>
      <c r="CE313" s="62"/>
      <c r="CG313" s="115" t="s">
        <v>111</v>
      </c>
    </row>
    <row r="314" spans="1:85" hidden="1" outlineLevel="1">
      <c r="A314" s="52">
        <v>2034</v>
      </c>
      <c r="B314" s="53">
        <v>0</v>
      </c>
      <c r="C314" s="53">
        <v>0</v>
      </c>
      <c r="D314" s="53">
        <v>0</v>
      </c>
      <c r="E314" s="53">
        <v>237</v>
      </c>
      <c r="F314" s="53">
        <v>0</v>
      </c>
      <c r="G314" s="53">
        <v>474</v>
      </c>
      <c r="H314" s="53">
        <v>900</v>
      </c>
      <c r="I314" s="53">
        <v>100</v>
      </c>
      <c r="J314" s="53">
        <v>400</v>
      </c>
      <c r="K314" s="53">
        <v>0</v>
      </c>
      <c r="L314" s="53">
        <v>0</v>
      </c>
      <c r="M314" s="53">
        <v>100</v>
      </c>
      <c r="N314" s="53">
        <v>0</v>
      </c>
      <c r="O314" s="53">
        <v>0</v>
      </c>
      <c r="P314" s="53">
        <v>997.90000152587891</v>
      </c>
      <c r="Q314" s="53">
        <v>0</v>
      </c>
      <c r="R314" s="53">
        <v>0</v>
      </c>
      <c r="S314" s="53">
        <v>0</v>
      </c>
      <c r="T314" s="53">
        <v>0</v>
      </c>
      <c r="U314" s="53">
        <v>100</v>
      </c>
      <c r="V314" s="53">
        <v>0</v>
      </c>
      <c r="W314" s="53">
        <v>0</v>
      </c>
      <c r="X314" s="53">
        <v>900</v>
      </c>
      <c r="Y314" s="53">
        <v>100</v>
      </c>
      <c r="Z314" s="53">
        <v>200</v>
      </c>
      <c r="AA314" s="53">
        <v>200</v>
      </c>
      <c r="AB314" s="53">
        <v>10</v>
      </c>
      <c r="AC314" s="53">
        <v>450</v>
      </c>
      <c r="AD314" s="53">
        <v>448.89999389648438</v>
      </c>
      <c r="AE314" s="53">
        <v>499.05000305175781</v>
      </c>
      <c r="AF314" s="53">
        <v>0</v>
      </c>
      <c r="AG314" s="53">
        <v>250</v>
      </c>
      <c r="AH314" s="53">
        <v>0</v>
      </c>
      <c r="AI314" s="53">
        <v>0</v>
      </c>
      <c r="AJ314" s="53">
        <v>0</v>
      </c>
      <c r="AK314" s="53">
        <v>12.35000038146973</v>
      </c>
      <c r="AL314" s="53">
        <v>50.830001831054688</v>
      </c>
      <c r="AM314" s="53">
        <v>352.97999513149261</v>
      </c>
      <c r="AN314" s="53">
        <v>10.717923000000001</v>
      </c>
      <c r="AO314" s="53">
        <v>238.569873</v>
      </c>
      <c r="AP314" s="53">
        <v>560.36924077197341</v>
      </c>
      <c r="AQ314" s="53">
        <v>222.661418</v>
      </c>
      <c r="AR314" s="53">
        <v>79</v>
      </c>
      <c r="AS314" s="53">
        <v>25.60000038146973</v>
      </c>
      <c r="AT314" s="54"/>
      <c r="AU314" s="55">
        <v>2034</v>
      </c>
      <c r="AV314" s="56">
        <v>824.9292091314926</v>
      </c>
      <c r="AW314" s="57">
        <v>471.94921399999998</v>
      </c>
      <c r="AX314" s="57">
        <v>352.97999513149261</v>
      </c>
      <c r="AY314" s="56">
        <v>738.14924336596755</v>
      </c>
      <c r="AZ314" s="57">
        <v>651.71924115344314</v>
      </c>
      <c r="BA314" s="57">
        <v>86.430002212524414</v>
      </c>
      <c r="BB314" s="56">
        <v>6356.8499984741211</v>
      </c>
      <c r="BC314" s="57">
        <v>0</v>
      </c>
      <c r="BD314" s="57">
        <v>711</v>
      </c>
      <c r="BE314" s="57">
        <v>1500</v>
      </c>
      <c r="BF314" s="57">
        <v>997.90000152587891</v>
      </c>
      <c r="BG314" s="57">
        <v>100</v>
      </c>
      <c r="BH314" s="57">
        <v>1397.9499969482422</v>
      </c>
      <c r="BI314" s="57">
        <v>0</v>
      </c>
      <c r="BJ314" s="57">
        <v>250</v>
      </c>
      <c r="BK314" s="57">
        <v>1400</v>
      </c>
      <c r="BL314" s="56">
        <v>7919.9284509715817</v>
      </c>
      <c r="BN314" s="55">
        <v>2034</v>
      </c>
      <c r="BO314" s="56"/>
      <c r="BP314" s="58"/>
      <c r="BQ314" s="58"/>
      <c r="BR314" s="56"/>
      <c r="BS314" s="58"/>
      <c r="BT314" s="58"/>
      <c r="BU314" s="56"/>
      <c r="BV314" s="58"/>
      <c r="BW314" s="58"/>
      <c r="BX314" s="58"/>
      <c r="BY314" s="58"/>
      <c r="BZ314" s="58"/>
      <c r="CA314" s="58"/>
      <c r="CB314" s="58"/>
      <c r="CC314" s="58"/>
      <c r="CD314" s="58"/>
      <c r="CE314" s="56"/>
      <c r="CG314" s="115" t="s">
        <v>111</v>
      </c>
    </row>
    <row r="315" spans="1:85" hidden="1" outlineLevel="1">
      <c r="A315" s="59">
        <v>2035</v>
      </c>
      <c r="B315" s="60">
        <v>0</v>
      </c>
      <c r="C315" s="60">
        <v>0</v>
      </c>
      <c r="D315" s="60">
        <v>0</v>
      </c>
      <c r="E315" s="60">
        <v>237</v>
      </c>
      <c r="F315" s="60">
        <v>0</v>
      </c>
      <c r="G315" s="60">
        <v>474</v>
      </c>
      <c r="H315" s="60">
        <v>900</v>
      </c>
      <c r="I315" s="60">
        <v>100</v>
      </c>
      <c r="J315" s="60">
        <v>400</v>
      </c>
      <c r="K315" s="60">
        <v>0</v>
      </c>
      <c r="L315" s="60">
        <v>0</v>
      </c>
      <c r="M315" s="60">
        <v>100</v>
      </c>
      <c r="N315" s="60">
        <v>0</v>
      </c>
      <c r="O315" s="60">
        <v>0</v>
      </c>
      <c r="P315" s="60">
        <v>1397.4000015258789</v>
      </c>
      <c r="Q315" s="60">
        <v>0</v>
      </c>
      <c r="R315" s="60">
        <v>0</v>
      </c>
      <c r="S315" s="60">
        <v>0</v>
      </c>
      <c r="T315" s="60">
        <v>0</v>
      </c>
      <c r="U315" s="60">
        <v>100</v>
      </c>
      <c r="V315" s="60">
        <v>0</v>
      </c>
      <c r="W315" s="60">
        <v>0</v>
      </c>
      <c r="X315" s="60">
        <v>900</v>
      </c>
      <c r="Y315" s="60">
        <v>100</v>
      </c>
      <c r="Z315" s="60">
        <v>200</v>
      </c>
      <c r="AA315" s="60">
        <v>200</v>
      </c>
      <c r="AB315" s="60">
        <v>10</v>
      </c>
      <c r="AC315" s="60">
        <v>450</v>
      </c>
      <c r="AD315" s="60">
        <v>448.75</v>
      </c>
      <c r="AE315" s="60">
        <v>498.94999694824219</v>
      </c>
      <c r="AF315" s="60">
        <v>0</v>
      </c>
      <c r="AG315" s="60">
        <v>250</v>
      </c>
      <c r="AH315" s="60">
        <v>0</v>
      </c>
      <c r="AI315" s="60">
        <v>0</v>
      </c>
      <c r="AJ315" s="60">
        <v>0</v>
      </c>
      <c r="AK315" s="60">
        <v>13.239999771118161</v>
      </c>
      <c r="AL315" s="60">
        <v>54.470001220703118</v>
      </c>
      <c r="AM315" s="60">
        <v>357.13999903202057</v>
      </c>
      <c r="AN315" s="60">
        <v>10.717923000000001</v>
      </c>
      <c r="AO315" s="60">
        <v>258.28604999999999</v>
      </c>
      <c r="AP315" s="60">
        <v>631.33850343142001</v>
      </c>
      <c r="AQ315" s="60">
        <v>231.85621</v>
      </c>
      <c r="AR315" s="60">
        <v>79</v>
      </c>
      <c r="AS315" s="60">
        <v>25.60000038146973</v>
      </c>
      <c r="AT315" s="54"/>
      <c r="AU315" s="61">
        <v>2035</v>
      </c>
      <c r="AV315" s="62">
        <v>858.00018203202058</v>
      </c>
      <c r="AW315" s="63">
        <v>500.86018299999995</v>
      </c>
      <c r="AX315" s="63">
        <v>357.13999903202057</v>
      </c>
      <c r="AY315" s="62">
        <v>813.64850480471102</v>
      </c>
      <c r="AZ315" s="63">
        <v>723.57850320253817</v>
      </c>
      <c r="BA315" s="63">
        <v>90.070001602172852</v>
      </c>
      <c r="BB315" s="62">
        <v>6756.0999984741211</v>
      </c>
      <c r="BC315" s="63">
        <v>0</v>
      </c>
      <c r="BD315" s="63">
        <v>711</v>
      </c>
      <c r="BE315" s="63">
        <v>1500</v>
      </c>
      <c r="BF315" s="63">
        <v>1397.4000015258789</v>
      </c>
      <c r="BG315" s="63">
        <v>100</v>
      </c>
      <c r="BH315" s="63">
        <v>1397.6999969482422</v>
      </c>
      <c r="BI315" s="63">
        <v>0</v>
      </c>
      <c r="BJ315" s="63">
        <v>250</v>
      </c>
      <c r="BK315" s="63">
        <v>1400</v>
      </c>
      <c r="BL315" s="62">
        <v>8427.748685310853</v>
      </c>
      <c r="BN315" s="61">
        <v>2035</v>
      </c>
      <c r="BO315" s="62"/>
      <c r="BP315" s="1"/>
      <c r="BQ315" s="1"/>
      <c r="BR315" s="62"/>
      <c r="BS315" s="1"/>
      <c r="BT315" s="1"/>
      <c r="BU315" s="62"/>
      <c r="BV315" s="1"/>
      <c r="BW315" s="1"/>
      <c r="BX315" s="1"/>
      <c r="BY315" s="1"/>
      <c r="BZ315" s="1"/>
      <c r="CA315" s="1"/>
      <c r="CB315" s="1"/>
      <c r="CC315" s="1"/>
      <c r="CD315" s="1"/>
      <c r="CE315" s="62"/>
      <c r="CG315" s="115" t="s">
        <v>111</v>
      </c>
    </row>
    <row r="316" spans="1:85" hidden="1" outlineLevel="1">
      <c r="A316" s="52">
        <v>2036</v>
      </c>
      <c r="B316" s="53">
        <v>0</v>
      </c>
      <c r="C316" s="53">
        <v>0</v>
      </c>
      <c r="D316" s="53">
        <v>0</v>
      </c>
      <c r="E316" s="53">
        <v>237</v>
      </c>
      <c r="F316" s="53">
        <v>0</v>
      </c>
      <c r="G316" s="53">
        <v>474</v>
      </c>
      <c r="H316" s="53">
        <v>900</v>
      </c>
      <c r="I316" s="53">
        <v>100</v>
      </c>
      <c r="J316" s="53">
        <v>400</v>
      </c>
      <c r="K316" s="53">
        <v>0</v>
      </c>
      <c r="L316" s="53">
        <v>0</v>
      </c>
      <c r="M316" s="53">
        <v>100</v>
      </c>
      <c r="N316" s="53">
        <v>0</v>
      </c>
      <c r="O316" s="53">
        <v>0</v>
      </c>
      <c r="P316" s="53">
        <v>1396.6999816894531</v>
      </c>
      <c r="Q316" s="53">
        <v>0</v>
      </c>
      <c r="R316" s="53">
        <v>0</v>
      </c>
      <c r="S316" s="53">
        <v>0</v>
      </c>
      <c r="T316" s="53">
        <v>0</v>
      </c>
      <c r="U316" s="53">
        <v>100</v>
      </c>
      <c r="V316" s="53">
        <v>0</v>
      </c>
      <c r="W316" s="53">
        <v>0</v>
      </c>
      <c r="X316" s="53">
        <v>900</v>
      </c>
      <c r="Y316" s="53">
        <v>100</v>
      </c>
      <c r="Z316" s="53">
        <v>200</v>
      </c>
      <c r="AA316" s="53">
        <v>200</v>
      </c>
      <c r="AB316" s="53">
        <v>10</v>
      </c>
      <c r="AC316" s="53">
        <v>450</v>
      </c>
      <c r="AD316" s="53">
        <v>448.59999847412109</v>
      </c>
      <c r="AE316" s="53">
        <v>498.84999847412109</v>
      </c>
      <c r="AF316" s="53">
        <v>0</v>
      </c>
      <c r="AG316" s="53">
        <v>250</v>
      </c>
      <c r="AH316" s="53">
        <v>0</v>
      </c>
      <c r="AI316" s="53">
        <v>0</v>
      </c>
      <c r="AJ316" s="53">
        <v>0</v>
      </c>
      <c r="AK316" s="53">
        <v>14.11999988555908</v>
      </c>
      <c r="AL316" s="53">
        <v>58.099998474121087</v>
      </c>
      <c r="AM316" s="53">
        <v>360.68000280857086</v>
      </c>
      <c r="AN316" s="53">
        <v>10.717923000000001</v>
      </c>
      <c r="AO316" s="53">
        <v>277.04538300000002</v>
      </c>
      <c r="AP316" s="53">
        <v>702.30776609086661</v>
      </c>
      <c r="AQ316" s="53">
        <v>242.38394099999999</v>
      </c>
      <c r="AR316" s="53">
        <v>79</v>
      </c>
      <c r="AS316" s="53">
        <v>25.60000038146973</v>
      </c>
      <c r="AT316" s="54"/>
      <c r="AU316" s="55">
        <v>2036</v>
      </c>
      <c r="AV316" s="56">
        <v>890.82724980857085</v>
      </c>
      <c r="AW316" s="57">
        <v>530.14724699999999</v>
      </c>
      <c r="AX316" s="57">
        <v>360.68000280857086</v>
      </c>
      <c r="AY316" s="56">
        <v>889.12776483201651</v>
      </c>
      <c r="AZ316" s="57">
        <v>795.42776597642569</v>
      </c>
      <c r="BA316" s="57">
        <v>93.69999885559082</v>
      </c>
      <c r="BB316" s="56">
        <v>6755.1499786376953</v>
      </c>
      <c r="BC316" s="57">
        <v>0</v>
      </c>
      <c r="BD316" s="57">
        <v>711</v>
      </c>
      <c r="BE316" s="57">
        <v>1500</v>
      </c>
      <c r="BF316" s="57">
        <v>1396.6999816894531</v>
      </c>
      <c r="BG316" s="57">
        <v>100</v>
      </c>
      <c r="BH316" s="57">
        <v>1397.4499969482422</v>
      </c>
      <c r="BI316" s="57">
        <v>0</v>
      </c>
      <c r="BJ316" s="57">
        <v>250</v>
      </c>
      <c r="BK316" s="57">
        <v>1400</v>
      </c>
      <c r="BL316" s="56">
        <v>8535.1049932782826</v>
      </c>
      <c r="BN316" s="55">
        <v>2036</v>
      </c>
      <c r="BO316" s="56"/>
      <c r="BP316" s="58"/>
      <c r="BQ316" s="58"/>
      <c r="BR316" s="56"/>
      <c r="BS316" s="58"/>
      <c r="BT316" s="58"/>
      <c r="BU316" s="56"/>
      <c r="BV316" s="58"/>
      <c r="BW316" s="58"/>
      <c r="BX316" s="58"/>
      <c r="BY316" s="58"/>
      <c r="BZ316" s="58"/>
      <c r="CA316" s="58"/>
      <c r="CB316" s="58"/>
      <c r="CC316" s="58"/>
      <c r="CD316" s="58"/>
      <c r="CE316" s="56"/>
      <c r="CG316" s="115" t="s">
        <v>111</v>
      </c>
    </row>
    <row r="317" spans="1:85" hidden="1" outlineLevel="1">
      <c r="A317" s="59">
        <v>2037</v>
      </c>
      <c r="B317" s="60">
        <v>0</v>
      </c>
      <c r="C317" s="60">
        <v>0</v>
      </c>
      <c r="D317" s="60">
        <v>0</v>
      </c>
      <c r="E317" s="60">
        <v>237</v>
      </c>
      <c r="F317" s="60">
        <v>0</v>
      </c>
      <c r="G317" s="60">
        <v>474</v>
      </c>
      <c r="H317" s="60">
        <v>900</v>
      </c>
      <c r="I317" s="60">
        <v>100</v>
      </c>
      <c r="J317" s="60">
        <v>700</v>
      </c>
      <c r="K317" s="60">
        <v>0</v>
      </c>
      <c r="L317" s="60">
        <v>0</v>
      </c>
      <c r="M317" s="60">
        <v>100</v>
      </c>
      <c r="N317" s="60">
        <v>0</v>
      </c>
      <c r="O317" s="60">
        <v>0</v>
      </c>
      <c r="P317" s="60">
        <v>1396</v>
      </c>
      <c r="Q317" s="60">
        <v>0</v>
      </c>
      <c r="R317" s="60">
        <v>0</v>
      </c>
      <c r="S317" s="60">
        <v>0</v>
      </c>
      <c r="T317" s="60">
        <v>0</v>
      </c>
      <c r="U317" s="60">
        <v>100</v>
      </c>
      <c r="V317" s="60">
        <v>0</v>
      </c>
      <c r="W317" s="60">
        <v>0</v>
      </c>
      <c r="X317" s="60">
        <v>1000</v>
      </c>
      <c r="Y317" s="60">
        <v>100</v>
      </c>
      <c r="Z317" s="60">
        <v>200</v>
      </c>
      <c r="AA317" s="60">
        <v>200</v>
      </c>
      <c r="AB317" s="60">
        <v>10</v>
      </c>
      <c r="AC317" s="60">
        <v>450</v>
      </c>
      <c r="AD317" s="60">
        <v>448.45000457763672</v>
      </c>
      <c r="AE317" s="60">
        <v>498.75</v>
      </c>
      <c r="AF317" s="60">
        <v>0</v>
      </c>
      <c r="AG317" s="60">
        <v>250</v>
      </c>
      <c r="AH317" s="60">
        <v>0</v>
      </c>
      <c r="AI317" s="60">
        <v>0</v>
      </c>
      <c r="AJ317" s="60">
        <v>0</v>
      </c>
      <c r="AK317" s="60">
        <v>15.010000228881839</v>
      </c>
      <c r="AL317" s="60">
        <v>61.759998321533203</v>
      </c>
      <c r="AM317" s="60">
        <v>363.08000195026398</v>
      </c>
      <c r="AN317" s="60">
        <v>10.717923000000001</v>
      </c>
      <c r="AO317" s="60">
        <v>294.53497199999998</v>
      </c>
      <c r="AP317" s="60">
        <v>773.53780368399657</v>
      </c>
      <c r="AQ317" s="60">
        <v>256.62610000000001</v>
      </c>
      <c r="AR317" s="60">
        <v>79</v>
      </c>
      <c r="AS317" s="60">
        <v>25.60000038146973</v>
      </c>
      <c r="AT317" s="54"/>
      <c r="AU317" s="61">
        <v>2037</v>
      </c>
      <c r="AV317" s="62">
        <v>924.95899695026401</v>
      </c>
      <c r="AW317" s="63">
        <v>561.87899500000003</v>
      </c>
      <c r="AX317" s="63">
        <v>363.08000195026398</v>
      </c>
      <c r="AY317" s="62">
        <v>964.90780261588134</v>
      </c>
      <c r="AZ317" s="63">
        <v>867.54780391287841</v>
      </c>
      <c r="BA317" s="63">
        <v>97.35999870300293</v>
      </c>
      <c r="BB317" s="62">
        <v>7154.2000045776367</v>
      </c>
      <c r="BC317" s="63">
        <v>0</v>
      </c>
      <c r="BD317" s="63">
        <v>711</v>
      </c>
      <c r="BE317" s="63">
        <v>1800</v>
      </c>
      <c r="BF317" s="63">
        <v>1396</v>
      </c>
      <c r="BG317" s="63">
        <v>100</v>
      </c>
      <c r="BH317" s="63">
        <v>1397.2000045776367</v>
      </c>
      <c r="BI317" s="63">
        <v>0</v>
      </c>
      <c r="BJ317" s="63">
        <v>250</v>
      </c>
      <c r="BK317" s="63">
        <v>1500</v>
      </c>
      <c r="BL317" s="62">
        <v>9044.0668041437821</v>
      </c>
      <c r="BN317" s="61">
        <v>2037</v>
      </c>
      <c r="BO317" s="62"/>
      <c r="BP317" s="1"/>
      <c r="BQ317" s="1"/>
      <c r="BR317" s="62"/>
      <c r="BS317" s="1"/>
      <c r="BT317" s="1"/>
      <c r="BU317" s="62"/>
      <c r="BV317" s="1"/>
      <c r="BW317" s="1"/>
      <c r="BX317" s="1"/>
      <c r="BY317" s="1"/>
      <c r="BZ317" s="1"/>
      <c r="CA317" s="1"/>
      <c r="CB317" s="1"/>
      <c r="CC317" s="1"/>
      <c r="CD317" s="1"/>
      <c r="CE317" s="62"/>
      <c r="CG317" s="115" t="s">
        <v>111</v>
      </c>
    </row>
    <row r="318" spans="1:85" hidden="1" outlineLevel="1">
      <c r="A318" s="52">
        <v>2038</v>
      </c>
      <c r="B318" s="53">
        <v>0</v>
      </c>
      <c r="C318" s="53">
        <v>0</v>
      </c>
      <c r="D318" s="53">
        <v>0</v>
      </c>
      <c r="E318" s="53">
        <v>237</v>
      </c>
      <c r="F318" s="53">
        <v>0</v>
      </c>
      <c r="G318" s="53">
        <v>474</v>
      </c>
      <c r="H318" s="53">
        <v>1200</v>
      </c>
      <c r="I318" s="53">
        <v>100</v>
      </c>
      <c r="J318" s="53">
        <v>1000</v>
      </c>
      <c r="K318" s="53">
        <v>0</v>
      </c>
      <c r="L318" s="53">
        <v>0</v>
      </c>
      <c r="M318" s="53">
        <v>300</v>
      </c>
      <c r="N318" s="53">
        <v>0</v>
      </c>
      <c r="O318" s="53">
        <v>0</v>
      </c>
      <c r="P318" s="53">
        <v>1495.3000030517578</v>
      </c>
      <c r="Q318" s="53">
        <v>0</v>
      </c>
      <c r="R318" s="53">
        <v>0</v>
      </c>
      <c r="S318" s="53">
        <v>0</v>
      </c>
      <c r="T318" s="53">
        <v>0</v>
      </c>
      <c r="U318" s="53">
        <v>100</v>
      </c>
      <c r="V318" s="53">
        <v>0</v>
      </c>
      <c r="W318" s="53">
        <v>0</v>
      </c>
      <c r="X318" s="53">
        <v>1000</v>
      </c>
      <c r="Y318" s="53">
        <v>100</v>
      </c>
      <c r="Z318" s="53">
        <v>200</v>
      </c>
      <c r="AA318" s="53">
        <v>200</v>
      </c>
      <c r="AB318" s="53">
        <v>10</v>
      </c>
      <c r="AC318" s="53">
        <v>450</v>
      </c>
      <c r="AD318" s="53">
        <v>448.30000305175781</v>
      </c>
      <c r="AE318" s="53">
        <v>498.65000152587891</v>
      </c>
      <c r="AF318" s="53">
        <v>0</v>
      </c>
      <c r="AG318" s="53">
        <v>250</v>
      </c>
      <c r="AH318" s="53">
        <v>0</v>
      </c>
      <c r="AI318" s="53">
        <v>0</v>
      </c>
      <c r="AJ318" s="53">
        <v>0</v>
      </c>
      <c r="AK318" s="53">
        <v>15.88000011444092</v>
      </c>
      <c r="AL318" s="53">
        <v>65.339996337890625</v>
      </c>
      <c r="AM318" s="53">
        <v>369.13000309467316</v>
      </c>
      <c r="AN318" s="53">
        <v>10.717923000000001</v>
      </c>
      <c r="AO318" s="53">
        <v>312.89791300000002</v>
      </c>
      <c r="AP318" s="53">
        <v>844.76784127712642</v>
      </c>
      <c r="AQ318" s="53">
        <v>270.08933500000001</v>
      </c>
      <c r="AR318" s="53">
        <v>79</v>
      </c>
      <c r="AS318" s="53">
        <v>25.60000038146973</v>
      </c>
      <c r="AT318" s="54"/>
      <c r="AU318" s="55">
        <v>2038</v>
      </c>
      <c r="AV318" s="56">
        <v>962.83517409467322</v>
      </c>
      <c r="AW318" s="57">
        <v>593.70517100000006</v>
      </c>
      <c r="AX318" s="57">
        <v>369.13000309467316</v>
      </c>
      <c r="AY318" s="56">
        <v>1040.5878381109278</v>
      </c>
      <c r="AZ318" s="57">
        <v>939.64784139156734</v>
      </c>
      <c r="BA318" s="57">
        <v>100.93999671936035</v>
      </c>
      <c r="BB318" s="56">
        <v>8053.2500076293945</v>
      </c>
      <c r="BC318" s="57">
        <v>0</v>
      </c>
      <c r="BD318" s="57">
        <v>711</v>
      </c>
      <c r="BE318" s="57">
        <v>2600</v>
      </c>
      <c r="BF318" s="57">
        <v>1495.3000030517578</v>
      </c>
      <c r="BG318" s="57">
        <v>100</v>
      </c>
      <c r="BH318" s="57">
        <v>1396.9500045776367</v>
      </c>
      <c r="BI318" s="57">
        <v>0</v>
      </c>
      <c r="BJ318" s="57">
        <v>250</v>
      </c>
      <c r="BK318" s="57">
        <v>1500</v>
      </c>
      <c r="BL318" s="56">
        <v>10056.673019834996</v>
      </c>
      <c r="BN318" s="55">
        <v>2038</v>
      </c>
      <c r="BO318" s="56"/>
      <c r="BP318" s="58"/>
      <c r="BQ318" s="58"/>
      <c r="BR318" s="56"/>
      <c r="BS318" s="58"/>
      <c r="BT318" s="58"/>
      <c r="BU318" s="56"/>
      <c r="BV318" s="58"/>
      <c r="BW318" s="58"/>
      <c r="BX318" s="58"/>
      <c r="BY318" s="58"/>
      <c r="BZ318" s="58"/>
      <c r="CA318" s="58"/>
      <c r="CB318" s="58"/>
      <c r="CC318" s="58"/>
      <c r="CD318" s="58"/>
      <c r="CE318" s="56"/>
      <c r="CG318" s="115" t="s">
        <v>111</v>
      </c>
    </row>
    <row r="319" spans="1:85" hidden="1" outlineLevel="1">
      <c r="A319" s="59">
        <v>2039</v>
      </c>
      <c r="B319" s="60">
        <v>0</v>
      </c>
      <c r="C319" s="60">
        <v>0</v>
      </c>
      <c r="D319" s="60">
        <v>0</v>
      </c>
      <c r="E319" s="60">
        <v>237</v>
      </c>
      <c r="F319" s="60">
        <v>36.599998474121101</v>
      </c>
      <c r="G319" s="60">
        <v>474</v>
      </c>
      <c r="H319" s="60">
        <v>1200</v>
      </c>
      <c r="I319" s="60">
        <v>100</v>
      </c>
      <c r="J319" s="60">
        <v>1000</v>
      </c>
      <c r="K319" s="60">
        <v>0</v>
      </c>
      <c r="L319" s="60">
        <v>0</v>
      </c>
      <c r="M319" s="60">
        <v>400</v>
      </c>
      <c r="N319" s="60">
        <v>0</v>
      </c>
      <c r="O319" s="60">
        <v>0</v>
      </c>
      <c r="P319" s="60">
        <v>1494.5500106811523</v>
      </c>
      <c r="Q319" s="60">
        <v>0</v>
      </c>
      <c r="R319" s="60">
        <v>0</v>
      </c>
      <c r="S319" s="60">
        <v>0</v>
      </c>
      <c r="T319" s="60">
        <v>0</v>
      </c>
      <c r="U319" s="60">
        <v>100</v>
      </c>
      <c r="V319" s="60">
        <v>0</v>
      </c>
      <c r="W319" s="60">
        <v>0</v>
      </c>
      <c r="X319" s="60">
        <v>1000</v>
      </c>
      <c r="Y319" s="60">
        <v>100</v>
      </c>
      <c r="Z319" s="60">
        <v>200</v>
      </c>
      <c r="AA319" s="60">
        <v>200</v>
      </c>
      <c r="AB319" s="60">
        <v>10</v>
      </c>
      <c r="AC319" s="60">
        <v>450</v>
      </c>
      <c r="AD319" s="60">
        <v>448.14999389648438</v>
      </c>
      <c r="AE319" s="60">
        <v>498.55000305175781</v>
      </c>
      <c r="AF319" s="60">
        <v>0</v>
      </c>
      <c r="AG319" s="60">
        <v>250</v>
      </c>
      <c r="AH319" s="60">
        <v>0</v>
      </c>
      <c r="AI319" s="60">
        <v>0</v>
      </c>
      <c r="AJ319" s="60">
        <v>0</v>
      </c>
      <c r="AK319" s="60">
        <v>16.760000228881839</v>
      </c>
      <c r="AL319" s="60">
        <v>68.959999084472656</v>
      </c>
      <c r="AM319" s="60">
        <v>368.62000072002411</v>
      </c>
      <c r="AN319" s="60">
        <v>10.717923000000001</v>
      </c>
      <c r="AO319" s="60">
        <v>331.41053299999999</v>
      </c>
      <c r="AP319" s="60">
        <v>917.56433527798572</v>
      </c>
      <c r="AQ319" s="60">
        <v>283.89166899999998</v>
      </c>
      <c r="AR319" s="60">
        <v>79</v>
      </c>
      <c r="AS319" s="60">
        <v>25.60000038146973</v>
      </c>
      <c r="AT319" s="54"/>
      <c r="AU319" s="61">
        <v>2039</v>
      </c>
      <c r="AV319" s="62">
        <v>994.64012572002412</v>
      </c>
      <c r="AW319" s="63">
        <v>626.02012500000001</v>
      </c>
      <c r="AX319" s="63">
        <v>368.62000072002411</v>
      </c>
      <c r="AY319" s="62">
        <v>1117.8843349728099</v>
      </c>
      <c r="AZ319" s="63">
        <v>1013.3243355068676</v>
      </c>
      <c r="BA319" s="63">
        <v>104.55999946594238</v>
      </c>
      <c r="BB319" s="62">
        <v>8188.8500061035156</v>
      </c>
      <c r="BC319" s="63">
        <v>0</v>
      </c>
      <c r="BD319" s="63">
        <v>747.59999847412109</v>
      </c>
      <c r="BE319" s="63">
        <v>2700</v>
      </c>
      <c r="BF319" s="63">
        <v>1494.5500106811523</v>
      </c>
      <c r="BG319" s="63">
        <v>100</v>
      </c>
      <c r="BH319" s="63">
        <v>1396.6999969482422</v>
      </c>
      <c r="BI319" s="63">
        <v>0</v>
      </c>
      <c r="BJ319" s="63">
        <v>250</v>
      </c>
      <c r="BK319" s="63">
        <v>1500</v>
      </c>
      <c r="BL319" s="62">
        <v>10301.374466796349</v>
      </c>
      <c r="BN319" s="61">
        <v>2039</v>
      </c>
      <c r="BO319" s="62"/>
      <c r="BP319" s="1"/>
      <c r="BQ319" s="1"/>
      <c r="BR319" s="62"/>
      <c r="BS319" s="1"/>
      <c r="BT319" s="1"/>
      <c r="BU319" s="62"/>
      <c r="BV319" s="1"/>
      <c r="BW319" s="1"/>
      <c r="BX319" s="1"/>
      <c r="BY319" s="1"/>
      <c r="BZ319" s="1"/>
      <c r="CA319" s="1"/>
      <c r="CB319" s="1"/>
      <c r="CC319" s="1"/>
      <c r="CD319" s="1"/>
      <c r="CE319" s="62"/>
      <c r="CG319" s="115" t="s">
        <v>111</v>
      </c>
    </row>
    <row r="320" spans="1:85" hidden="1" outlineLevel="1">
      <c r="A320" s="52">
        <v>2040</v>
      </c>
      <c r="B320" s="53">
        <v>0</v>
      </c>
      <c r="C320" s="53">
        <v>0</v>
      </c>
      <c r="D320" s="53">
        <v>0</v>
      </c>
      <c r="E320" s="53">
        <v>474</v>
      </c>
      <c r="F320" s="53">
        <v>91.499996185302749</v>
      </c>
      <c r="G320" s="53">
        <v>474</v>
      </c>
      <c r="H320" s="53">
        <v>1400</v>
      </c>
      <c r="I320" s="53">
        <v>100</v>
      </c>
      <c r="J320" s="53">
        <v>1000</v>
      </c>
      <c r="K320" s="53">
        <v>0</v>
      </c>
      <c r="L320" s="53">
        <v>0</v>
      </c>
      <c r="M320" s="53">
        <v>400</v>
      </c>
      <c r="N320" s="53">
        <v>0</v>
      </c>
      <c r="O320" s="53">
        <v>0</v>
      </c>
      <c r="P320" s="53">
        <v>1993.8000030517578</v>
      </c>
      <c r="Q320" s="53">
        <v>0</v>
      </c>
      <c r="R320" s="53">
        <v>0</v>
      </c>
      <c r="S320" s="53">
        <v>0</v>
      </c>
      <c r="T320" s="53">
        <v>0</v>
      </c>
      <c r="U320" s="53">
        <v>100</v>
      </c>
      <c r="V320" s="53">
        <v>0</v>
      </c>
      <c r="W320" s="53">
        <v>0</v>
      </c>
      <c r="X320" s="53">
        <v>1000</v>
      </c>
      <c r="Y320" s="53">
        <v>100</v>
      </c>
      <c r="Z320" s="53">
        <v>200</v>
      </c>
      <c r="AA320" s="53">
        <v>200</v>
      </c>
      <c r="AB320" s="53">
        <v>10</v>
      </c>
      <c r="AC320" s="53">
        <v>450</v>
      </c>
      <c r="AD320" s="53">
        <v>448</v>
      </c>
      <c r="AE320" s="53">
        <v>498.44999694824219</v>
      </c>
      <c r="AF320" s="53">
        <v>0</v>
      </c>
      <c r="AG320" s="53">
        <v>250</v>
      </c>
      <c r="AH320" s="53">
        <v>0</v>
      </c>
      <c r="AI320" s="53">
        <v>0</v>
      </c>
      <c r="AJ320" s="53">
        <v>0</v>
      </c>
      <c r="AK320" s="53">
        <v>17.64999961853027</v>
      </c>
      <c r="AL320" s="53">
        <v>72.610000610351563</v>
      </c>
      <c r="AM320" s="53">
        <v>368.24999916553497</v>
      </c>
      <c r="AN320" s="53">
        <v>10.717923000000001</v>
      </c>
      <c r="AO320" s="53">
        <v>350.07590800000003</v>
      </c>
      <c r="AP320" s="53">
        <v>990.36082927884513</v>
      </c>
      <c r="AQ320" s="53">
        <v>296.558898</v>
      </c>
      <c r="AR320" s="53">
        <v>79</v>
      </c>
      <c r="AS320" s="53">
        <v>25.60000038146973</v>
      </c>
      <c r="AT320" s="54"/>
      <c r="AU320" s="55">
        <v>2040</v>
      </c>
      <c r="AV320" s="56">
        <v>1025.6027281655352</v>
      </c>
      <c r="AW320" s="57">
        <v>657.35272900000007</v>
      </c>
      <c r="AX320" s="57">
        <v>368.24999916553497</v>
      </c>
      <c r="AY320" s="56">
        <v>1195.2208298891967</v>
      </c>
      <c r="AZ320" s="57">
        <v>1087.0108288973754</v>
      </c>
      <c r="BA320" s="57">
        <v>108.21000099182129</v>
      </c>
      <c r="BB320" s="56">
        <v>9179.7499961853027</v>
      </c>
      <c r="BC320" s="57">
        <v>0</v>
      </c>
      <c r="BD320" s="57">
        <v>1039.4999961853027</v>
      </c>
      <c r="BE320" s="57">
        <v>2900</v>
      </c>
      <c r="BF320" s="57">
        <v>1993.8000030517578</v>
      </c>
      <c r="BG320" s="57">
        <v>100</v>
      </c>
      <c r="BH320" s="57">
        <v>1396.4499969482422</v>
      </c>
      <c r="BI320" s="57">
        <v>0</v>
      </c>
      <c r="BJ320" s="57">
        <v>250</v>
      </c>
      <c r="BK320" s="57">
        <v>1500</v>
      </c>
      <c r="BL320" s="56">
        <v>11400.573554240034</v>
      </c>
      <c r="BN320" s="55">
        <v>2040</v>
      </c>
      <c r="BO320" s="56"/>
      <c r="BP320" s="58"/>
      <c r="BQ320" s="58"/>
      <c r="BR320" s="56"/>
      <c r="BS320" s="58"/>
      <c r="BT320" s="58"/>
      <c r="BU320" s="56"/>
      <c r="BV320" s="58"/>
      <c r="BW320" s="58"/>
      <c r="BX320" s="58"/>
      <c r="BY320" s="58"/>
      <c r="BZ320" s="58"/>
      <c r="CA320" s="58"/>
      <c r="CB320" s="58"/>
      <c r="CC320" s="58"/>
      <c r="CD320" s="58"/>
      <c r="CE320" s="56"/>
      <c r="CG320" s="115" t="s">
        <v>111</v>
      </c>
    </row>
    <row r="321" spans="1:85" hidden="1" outlineLevel="1">
      <c r="A321" s="59">
        <v>2041</v>
      </c>
      <c r="B321" s="60">
        <v>0</v>
      </c>
      <c r="C321" s="60">
        <v>0</v>
      </c>
      <c r="D321" s="60">
        <v>0</v>
      </c>
      <c r="E321" s="60">
        <v>474</v>
      </c>
      <c r="F321" s="60">
        <v>128.09999465942386</v>
      </c>
      <c r="G321" s="60">
        <v>474</v>
      </c>
      <c r="H321" s="60">
        <v>1400</v>
      </c>
      <c r="I321" s="60">
        <v>100</v>
      </c>
      <c r="J321" s="60">
        <v>1000</v>
      </c>
      <c r="K321" s="60">
        <v>0</v>
      </c>
      <c r="L321" s="60">
        <v>0</v>
      </c>
      <c r="M321" s="60">
        <v>400</v>
      </c>
      <c r="N321" s="60">
        <v>0</v>
      </c>
      <c r="O321" s="60">
        <v>0</v>
      </c>
      <c r="P321" s="60">
        <v>1992.7999649047852</v>
      </c>
      <c r="Q321" s="60">
        <v>0</v>
      </c>
      <c r="R321" s="60">
        <v>0</v>
      </c>
      <c r="S321" s="60">
        <v>0</v>
      </c>
      <c r="T321" s="60">
        <v>0</v>
      </c>
      <c r="U321" s="60">
        <v>100</v>
      </c>
      <c r="V321" s="60">
        <v>0</v>
      </c>
      <c r="W321" s="60">
        <v>0</v>
      </c>
      <c r="X321" s="60">
        <v>1100</v>
      </c>
      <c r="Y321" s="60">
        <v>100</v>
      </c>
      <c r="Z321" s="60">
        <v>200</v>
      </c>
      <c r="AA321" s="60">
        <v>200</v>
      </c>
      <c r="AB321" s="60">
        <v>10</v>
      </c>
      <c r="AC321" s="60">
        <v>450</v>
      </c>
      <c r="AD321" s="60">
        <v>447.84999847412109</v>
      </c>
      <c r="AE321" s="60">
        <v>498.34999847412109</v>
      </c>
      <c r="AF321" s="60">
        <v>0</v>
      </c>
      <c r="AG321" s="60">
        <v>250</v>
      </c>
      <c r="AH321" s="60">
        <v>0</v>
      </c>
      <c r="AI321" s="60">
        <v>0</v>
      </c>
      <c r="AJ321" s="60">
        <v>0</v>
      </c>
      <c r="AK321" s="60">
        <v>18.54999923706055</v>
      </c>
      <c r="AL321" s="60">
        <v>76.30999755859375</v>
      </c>
      <c r="AM321" s="60">
        <v>367.28999602794647</v>
      </c>
      <c r="AN321" s="60">
        <v>10.717923000000001</v>
      </c>
      <c r="AO321" s="60">
        <v>366.544757</v>
      </c>
      <c r="AP321" s="60">
        <v>1066.338277034426</v>
      </c>
      <c r="AQ321" s="60">
        <v>306.24352599999997</v>
      </c>
      <c r="AR321" s="60">
        <v>79</v>
      </c>
      <c r="AS321" s="60">
        <v>25.60000038146973</v>
      </c>
      <c r="AT321" s="54"/>
      <c r="AU321" s="61">
        <v>2041</v>
      </c>
      <c r="AV321" s="62">
        <v>1050.7962020279465</v>
      </c>
      <c r="AW321" s="63">
        <v>683.50620600000002</v>
      </c>
      <c r="AX321" s="63">
        <v>367.28999602794647</v>
      </c>
      <c r="AY321" s="62">
        <v>1275.7982742115501</v>
      </c>
      <c r="AZ321" s="63">
        <v>1163.8882762714866</v>
      </c>
      <c r="BA321" s="63">
        <v>111.90999794006348</v>
      </c>
      <c r="BB321" s="62">
        <v>9315.0999565124512</v>
      </c>
      <c r="BC321" s="63">
        <v>0</v>
      </c>
      <c r="BD321" s="63">
        <v>1076.0999946594238</v>
      </c>
      <c r="BE321" s="63">
        <v>2900</v>
      </c>
      <c r="BF321" s="63">
        <v>1992.7999649047852</v>
      </c>
      <c r="BG321" s="63">
        <v>100</v>
      </c>
      <c r="BH321" s="63">
        <v>1396.1999969482422</v>
      </c>
      <c r="BI321" s="63">
        <v>0</v>
      </c>
      <c r="BJ321" s="63">
        <v>250</v>
      </c>
      <c r="BK321" s="63">
        <v>1600</v>
      </c>
      <c r="BL321" s="62">
        <v>11641.694432751949</v>
      </c>
      <c r="BN321" s="61">
        <v>2041</v>
      </c>
      <c r="BO321" s="62"/>
      <c r="BP321" s="1"/>
      <c r="BQ321" s="1"/>
      <c r="BR321" s="62"/>
      <c r="BS321" s="1"/>
      <c r="BT321" s="1"/>
      <c r="BU321" s="62"/>
      <c r="BV321" s="1"/>
      <c r="BW321" s="1"/>
      <c r="BX321" s="1"/>
      <c r="BY321" s="1"/>
      <c r="BZ321" s="1"/>
      <c r="CA321" s="1"/>
      <c r="CB321" s="1"/>
      <c r="CC321" s="1"/>
      <c r="CD321" s="1"/>
      <c r="CE321" s="62"/>
      <c r="CG321" s="115" t="s">
        <v>111</v>
      </c>
    </row>
    <row r="322" spans="1:85" hidden="1" outlineLevel="1">
      <c r="A322" s="52">
        <v>2042</v>
      </c>
      <c r="B322" s="53">
        <v>0</v>
      </c>
      <c r="C322" s="53">
        <v>0</v>
      </c>
      <c r="D322" s="53">
        <v>0</v>
      </c>
      <c r="E322" s="53">
        <v>474</v>
      </c>
      <c r="F322" s="53">
        <v>311.09998703002935</v>
      </c>
      <c r="G322" s="53">
        <v>474</v>
      </c>
      <c r="H322" s="53">
        <v>1400</v>
      </c>
      <c r="I322" s="53">
        <v>100</v>
      </c>
      <c r="J322" s="53">
        <v>1000</v>
      </c>
      <c r="K322" s="53">
        <v>0</v>
      </c>
      <c r="L322" s="53">
        <v>0</v>
      </c>
      <c r="M322" s="53">
        <v>500</v>
      </c>
      <c r="N322" s="53">
        <v>0</v>
      </c>
      <c r="O322" s="53">
        <v>0</v>
      </c>
      <c r="P322" s="53">
        <v>1991.8000106811523</v>
      </c>
      <c r="Q322" s="53">
        <v>0</v>
      </c>
      <c r="R322" s="53">
        <v>0</v>
      </c>
      <c r="S322" s="53">
        <v>0</v>
      </c>
      <c r="T322" s="53">
        <v>0</v>
      </c>
      <c r="U322" s="53">
        <v>100</v>
      </c>
      <c r="V322" s="53">
        <v>0</v>
      </c>
      <c r="W322" s="53">
        <v>0</v>
      </c>
      <c r="X322" s="53">
        <v>1100</v>
      </c>
      <c r="Y322" s="53">
        <v>100</v>
      </c>
      <c r="Z322" s="53">
        <v>200</v>
      </c>
      <c r="AA322" s="53">
        <v>200</v>
      </c>
      <c r="AB322" s="53">
        <v>10</v>
      </c>
      <c r="AC322" s="53">
        <v>450</v>
      </c>
      <c r="AD322" s="53">
        <v>447.70000457763672</v>
      </c>
      <c r="AE322" s="53">
        <v>498.25</v>
      </c>
      <c r="AF322" s="53">
        <v>0</v>
      </c>
      <c r="AG322" s="53">
        <v>250</v>
      </c>
      <c r="AH322" s="53">
        <v>0</v>
      </c>
      <c r="AI322" s="53">
        <v>0</v>
      </c>
      <c r="AJ322" s="53">
        <v>0</v>
      </c>
      <c r="AK322" s="53">
        <v>19.440000534057621</v>
      </c>
      <c r="AL322" s="53">
        <v>79.980003356933594</v>
      </c>
      <c r="AM322" s="53">
        <v>366.23999917507172</v>
      </c>
      <c r="AN322" s="53">
        <v>10.717923000000001</v>
      </c>
      <c r="AO322" s="53">
        <v>381.38044400000001</v>
      </c>
      <c r="AP322" s="53">
        <v>1142.315724790006</v>
      </c>
      <c r="AQ322" s="53">
        <v>325.10719200000005</v>
      </c>
      <c r="AR322" s="53">
        <v>79</v>
      </c>
      <c r="AS322" s="53">
        <v>25.60000038146973</v>
      </c>
      <c r="AT322" s="54"/>
      <c r="AU322" s="55">
        <v>2042</v>
      </c>
      <c r="AV322" s="56">
        <v>1083.4455581750717</v>
      </c>
      <c r="AW322" s="57">
        <v>717.20555900000011</v>
      </c>
      <c r="AX322" s="57">
        <v>366.23999917507172</v>
      </c>
      <c r="AY322" s="56">
        <v>1356.335729062467</v>
      </c>
      <c r="AZ322" s="57">
        <v>1240.7557253240636</v>
      </c>
      <c r="BA322" s="57">
        <v>115.58000373840332</v>
      </c>
      <c r="BB322" s="56">
        <v>9596.8500022888184</v>
      </c>
      <c r="BC322" s="57">
        <v>0</v>
      </c>
      <c r="BD322" s="57">
        <v>1259.0999870300293</v>
      </c>
      <c r="BE322" s="57">
        <v>3000</v>
      </c>
      <c r="BF322" s="57">
        <v>1991.8000106811523</v>
      </c>
      <c r="BG322" s="57">
        <v>100</v>
      </c>
      <c r="BH322" s="57">
        <v>1395.9500045776367</v>
      </c>
      <c r="BI322" s="57">
        <v>0</v>
      </c>
      <c r="BJ322" s="57">
        <v>250</v>
      </c>
      <c r="BK322" s="57">
        <v>1600</v>
      </c>
      <c r="BL322" s="56">
        <v>12036.631289526358</v>
      </c>
      <c r="BN322" s="55">
        <v>2042</v>
      </c>
      <c r="BO322" s="56"/>
      <c r="BP322" s="58"/>
      <c r="BQ322" s="58"/>
      <c r="BR322" s="56"/>
      <c r="BS322" s="58"/>
      <c r="BT322" s="58"/>
      <c r="BU322" s="56"/>
      <c r="BV322" s="58"/>
      <c r="BW322" s="58"/>
      <c r="BX322" s="58"/>
      <c r="BY322" s="58"/>
      <c r="BZ322" s="58"/>
      <c r="CA322" s="58"/>
      <c r="CB322" s="58"/>
      <c r="CC322" s="58"/>
      <c r="CD322" s="58"/>
      <c r="CE322" s="56"/>
      <c r="CG322" s="115" t="s">
        <v>111</v>
      </c>
    </row>
    <row r="323" spans="1:85" hidden="1" outlineLevel="1">
      <c r="A323" s="59">
        <v>2043</v>
      </c>
      <c r="B323" s="60">
        <v>0</v>
      </c>
      <c r="C323" s="60">
        <v>0</v>
      </c>
      <c r="D323" s="60">
        <v>0</v>
      </c>
      <c r="E323" s="60">
        <v>474</v>
      </c>
      <c r="F323" s="60">
        <v>329.3999862670899</v>
      </c>
      <c r="G323" s="60">
        <v>474</v>
      </c>
      <c r="H323" s="60">
        <v>1400</v>
      </c>
      <c r="I323" s="60">
        <v>100</v>
      </c>
      <c r="J323" s="60">
        <v>1350</v>
      </c>
      <c r="K323" s="60">
        <v>0</v>
      </c>
      <c r="L323" s="60">
        <v>0</v>
      </c>
      <c r="M323" s="60">
        <v>500</v>
      </c>
      <c r="N323" s="60">
        <v>0</v>
      </c>
      <c r="O323" s="60">
        <v>0</v>
      </c>
      <c r="P323" s="60">
        <v>1990.7999954223633</v>
      </c>
      <c r="Q323" s="60">
        <v>0</v>
      </c>
      <c r="R323" s="60">
        <v>0</v>
      </c>
      <c r="S323" s="60">
        <v>0</v>
      </c>
      <c r="T323" s="60">
        <v>0</v>
      </c>
      <c r="U323" s="60">
        <v>100</v>
      </c>
      <c r="V323" s="60">
        <v>0</v>
      </c>
      <c r="W323" s="60">
        <v>0</v>
      </c>
      <c r="X323" s="60">
        <v>1100</v>
      </c>
      <c r="Y323" s="60">
        <v>100</v>
      </c>
      <c r="Z323" s="60">
        <v>200</v>
      </c>
      <c r="AA323" s="60">
        <v>200</v>
      </c>
      <c r="AB323" s="60">
        <v>10</v>
      </c>
      <c r="AC323" s="60">
        <v>450</v>
      </c>
      <c r="AD323" s="60">
        <v>447.55000305175781</v>
      </c>
      <c r="AE323" s="60">
        <v>498.15000152587891</v>
      </c>
      <c r="AF323" s="60">
        <v>0</v>
      </c>
      <c r="AG323" s="60">
        <v>250</v>
      </c>
      <c r="AH323" s="60">
        <v>0</v>
      </c>
      <c r="AI323" s="60">
        <v>0</v>
      </c>
      <c r="AJ323" s="60">
        <v>0</v>
      </c>
      <c r="AK323" s="60">
        <v>20.340000152587891</v>
      </c>
      <c r="AL323" s="60">
        <v>83.680000305175781</v>
      </c>
      <c r="AM323" s="60">
        <v>365.52999627590179</v>
      </c>
      <c r="AN323" s="60">
        <v>10.717923000000001</v>
      </c>
      <c r="AO323" s="60">
        <v>401.17813699999999</v>
      </c>
      <c r="AP323" s="60">
        <v>1224.0605660882529</v>
      </c>
      <c r="AQ323" s="60">
        <v>343.10828400000003</v>
      </c>
      <c r="AR323" s="60">
        <v>79</v>
      </c>
      <c r="AS323" s="60">
        <v>25.60000038146973</v>
      </c>
      <c r="AT323" s="54"/>
      <c r="AU323" s="61">
        <v>2043</v>
      </c>
      <c r="AV323" s="62">
        <v>1120.5343402759017</v>
      </c>
      <c r="AW323" s="63">
        <v>755.00434400000006</v>
      </c>
      <c r="AX323" s="63">
        <v>365.52999627590179</v>
      </c>
      <c r="AY323" s="62">
        <v>1442.6805669274863</v>
      </c>
      <c r="AZ323" s="63">
        <v>1323.4005662408408</v>
      </c>
      <c r="BA323" s="63">
        <v>119.28000068664551</v>
      </c>
      <c r="BB323" s="62">
        <v>9963.8999862670898</v>
      </c>
      <c r="BC323" s="63">
        <v>0</v>
      </c>
      <c r="BD323" s="63">
        <v>1277.3999862670898</v>
      </c>
      <c r="BE323" s="63">
        <v>3350</v>
      </c>
      <c r="BF323" s="63">
        <v>1990.7999954223633</v>
      </c>
      <c r="BG323" s="63">
        <v>100</v>
      </c>
      <c r="BH323" s="63">
        <v>1395.7000045776367</v>
      </c>
      <c r="BI323" s="63">
        <v>0</v>
      </c>
      <c r="BJ323" s="63">
        <v>250</v>
      </c>
      <c r="BK323" s="63">
        <v>1600</v>
      </c>
      <c r="BL323" s="62">
        <v>12527.114893470478</v>
      </c>
      <c r="BN323" s="61">
        <v>2043</v>
      </c>
      <c r="BO323" s="62"/>
      <c r="BP323" s="1"/>
      <c r="BQ323" s="1"/>
      <c r="BR323" s="62"/>
      <c r="BS323" s="1"/>
      <c r="BT323" s="1"/>
      <c r="BU323" s="62"/>
      <c r="BV323" s="1"/>
      <c r="BW323" s="1"/>
      <c r="BX323" s="1"/>
      <c r="BY323" s="1"/>
      <c r="BZ323" s="1"/>
      <c r="CA323" s="1"/>
      <c r="CB323" s="1"/>
      <c r="CC323" s="1"/>
      <c r="CD323" s="1"/>
      <c r="CE323" s="62"/>
      <c r="CG323" s="115" t="s">
        <v>111</v>
      </c>
    </row>
    <row r="324" spans="1:85" hidden="1" outlineLevel="1">
      <c r="A324" s="52">
        <v>2044</v>
      </c>
      <c r="B324" s="53">
        <v>0</v>
      </c>
      <c r="C324" s="53">
        <v>0</v>
      </c>
      <c r="D324" s="53">
        <v>0</v>
      </c>
      <c r="E324" s="53">
        <v>474</v>
      </c>
      <c r="F324" s="53">
        <v>347.69998550415045</v>
      </c>
      <c r="G324" s="53">
        <v>474</v>
      </c>
      <c r="H324" s="53">
        <v>1500</v>
      </c>
      <c r="I324" s="53">
        <v>100</v>
      </c>
      <c r="J324" s="53">
        <v>1350</v>
      </c>
      <c r="K324" s="53">
        <v>0</v>
      </c>
      <c r="L324" s="53">
        <v>0</v>
      </c>
      <c r="M324" s="53">
        <v>500</v>
      </c>
      <c r="N324" s="53">
        <v>0</v>
      </c>
      <c r="O324" s="53">
        <v>0</v>
      </c>
      <c r="P324" s="53">
        <v>1989.8000259399414</v>
      </c>
      <c r="Q324" s="53">
        <v>0</v>
      </c>
      <c r="R324" s="53">
        <v>0</v>
      </c>
      <c r="S324" s="53">
        <v>0</v>
      </c>
      <c r="T324" s="53">
        <v>0</v>
      </c>
      <c r="U324" s="53">
        <v>100</v>
      </c>
      <c r="V324" s="53">
        <v>0</v>
      </c>
      <c r="W324" s="53">
        <v>0</v>
      </c>
      <c r="X324" s="53">
        <v>1100</v>
      </c>
      <c r="Y324" s="53">
        <v>100</v>
      </c>
      <c r="Z324" s="53">
        <v>200</v>
      </c>
      <c r="AA324" s="53">
        <v>200</v>
      </c>
      <c r="AB324" s="53">
        <v>10</v>
      </c>
      <c r="AC324" s="53">
        <v>450</v>
      </c>
      <c r="AD324" s="53">
        <v>447.39999389648438</v>
      </c>
      <c r="AE324" s="53">
        <v>498.05000305175781</v>
      </c>
      <c r="AF324" s="53">
        <v>0</v>
      </c>
      <c r="AG324" s="53">
        <v>250</v>
      </c>
      <c r="AH324" s="53">
        <v>0</v>
      </c>
      <c r="AI324" s="53">
        <v>0</v>
      </c>
      <c r="AJ324" s="53">
        <v>0</v>
      </c>
      <c r="AK324" s="53">
        <v>21.280000686645511</v>
      </c>
      <c r="AL324" s="53">
        <v>87.550003051757813</v>
      </c>
      <c r="AM324" s="53">
        <v>364.73000133037567</v>
      </c>
      <c r="AN324" s="53">
        <v>10.717923000000001</v>
      </c>
      <c r="AO324" s="53">
        <v>419.93942299999998</v>
      </c>
      <c r="AP324" s="53">
        <v>1305.8054073864989</v>
      </c>
      <c r="AQ324" s="53">
        <v>358.72374899999994</v>
      </c>
      <c r="AR324" s="53">
        <v>79</v>
      </c>
      <c r="AS324" s="53">
        <v>25.60000038146973</v>
      </c>
      <c r="AT324" s="54"/>
      <c r="AU324" s="55">
        <v>2044</v>
      </c>
      <c r="AV324" s="56">
        <v>1154.1110963303756</v>
      </c>
      <c r="AW324" s="57">
        <v>789.38109499999996</v>
      </c>
      <c r="AX324" s="57">
        <v>364.73000133037567</v>
      </c>
      <c r="AY324" s="56">
        <v>1529.235411506372</v>
      </c>
      <c r="AZ324" s="57">
        <v>1406.0854080731444</v>
      </c>
      <c r="BA324" s="57">
        <v>123.15000343322754</v>
      </c>
      <c r="BB324" s="56">
        <v>10080.950008392334</v>
      </c>
      <c r="BC324" s="57">
        <v>0</v>
      </c>
      <c r="BD324" s="57">
        <v>1295.6999855041504</v>
      </c>
      <c r="BE324" s="57">
        <v>3450</v>
      </c>
      <c r="BF324" s="57">
        <v>1989.8000259399414</v>
      </c>
      <c r="BG324" s="57">
        <v>100</v>
      </c>
      <c r="BH324" s="57">
        <v>1395.4499969482422</v>
      </c>
      <c r="BI324" s="57">
        <v>0</v>
      </c>
      <c r="BJ324" s="57">
        <v>250</v>
      </c>
      <c r="BK324" s="57">
        <v>1600</v>
      </c>
      <c r="BL324" s="56">
        <v>12764.296516229082</v>
      </c>
      <c r="BN324" s="55">
        <v>2044</v>
      </c>
      <c r="BO324" s="56"/>
      <c r="BP324" s="58"/>
      <c r="BQ324" s="58"/>
      <c r="BR324" s="56"/>
      <c r="BS324" s="58"/>
      <c r="BT324" s="58"/>
      <c r="BU324" s="56"/>
      <c r="BV324" s="58"/>
      <c r="BW324" s="58"/>
      <c r="BX324" s="58"/>
      <c r="BY324" s="58"/>
      <c r="BZ324" s="58"/>
      <c r="CA324" s="58"/>
      <c r="CB324" s="58"/>
      <c r="CC324" s="58"/>
      <c r="CD324" s="58"/>
      <c r="CE324" s="56"/>
      <c r="CG324" s="115" t="s">
        <v>111</v>
      </c>
    </row>
    <row r="325" spans="1:85" hidden="1" outlineLevel="1">
      <c r="A325" s="59">
        <v>2045</v>
      </c>
      <c r="B325" s="60">
        <v>0</v>
      </c>
      <c r="C325" s="60">
        <v>0</v>
      </c>
      <c r="D325" s="60">
        <v>0</v>
      </c>
      <c r="E325" s="60">
        <v>711</v>
      </c>
      <c r="F325" s="60">
        <v>494.09997940063482</v>
      </c>
      <c r="G325" s="60">
        <v>474</v>
      </c>
      <c r="H325" s="60">
        <v>1500</v>
      </c>
      <c r="I325" s="60">
        <v>100</v>
      </c>
      <c r="J325" s="60">
        <v>1350</v>
      </c>
      <c r="K325" s="60">
        <v>0</v>
      </c>
      <c r="L325" s="60">
        <v>0</v>
      </c>
      <c r="M325" s="60">
        <v>500</v>
      </c>
      <c r="N325" s="60">
        <v>0</v>
      </c>
      <c r="O325" s="60">
        <v>0</v>
      </c>
      <c r="P325" s="60">
        <v>1988.8000030517578</v>
      </c>
      <c r="Q325" s="60">
        <v>0</v>
      </c>
      <c r="R325" s="60">
        <v>0</v>
      </c>
      <c r="S325" s="60">
        <v>0</v>
      </c>
      <c r="T325" s="60">
        <v>0</v>
      </c>
      <c r="U325" s="60">
        <v>100</v>
      </c>
      <c r="V325" s="60">
        <v>0</v>
      </c>
      <c r="W325" s="60">
        <v>0</v>
      </c>
      <c r="X325" s="60">
        <v>1100</v>
      </c>
      <c r="Y325" s="60">
        <v>100</v>
      </c>
      <c r="Z325" s="60">
        <v>200</v>
      </c>
      <c r="AA325" s="60">
        <v>200</v>
      </c>
      <c r="AB325" s="60">
        <v>10</v>
      </c>
      <c r="AC325" s="60">
        <v>450</v>
      </c>
      <c r="AD325" s="60">
        <v>447.26000213623047</v>
      </c>
      <c r="AE325" s="60">
        <v>497.95999908447266</v>
      </c>
      <c r="AF325" s="60">
        <v>0</v>
      </c>
      <c r="AG325" s="60">
        <v>250</v>
      </c>
      <c r="AH325" s="60">
        <v>0</v>
      </c>
      <c r="AI325" s="60">
        <v>0</v>
      </c>
      <c r="AJ325" s="60">
        <v>0</v>
      </c>
      <c r="AK325" s="60">
        <v>22.260000228881839</v>
      </c>
      <c r="AL325" s="60">
        <v>91.599998474121094</v>
      </c>
      <c r="AM325" s="60">
        <v>363.45999872684479</v>
      </c>
      <c r="AN325" s="60">
        <v>10.717923000000001</v>
      </c>
      <c r="AO325" s="60">
        <v>436.93978399999997</v>
      </c>
      <c r="AP325" s="60">
        <v>1393.1203194741331</v>
      </c>
      <c r="AQ325" s="60">
        <v>370.66724999999997</v>
      </c>
      <c r="AR325" s="60">
        <v>79</v>
      </c>
      <c r="AS325" s="60">
        <v>25.60000038146973</v>
      </c>
      <c r="AT325" s="54"/>
      <c r="AU325" s="61">
        <v>2045</v>
      </c>
      <c r="AV325" s="62">
        <v>1181.7849557268446</v>
      </c>
      <c r="AW325" s="63">
        <v>818.32495699999993</v>
      </c>
      <c r="AX325" s="63">
        <v>363.45999872684479</v>
      </c>
      <c r="AY325" s="62">
        <v>1621.5803185586058</v>
      </c>
      <c r="AZ325" s="63">
        <v>1494.3803197030149</v>
      </c>
      <c r="BA325" s="63">
        <v>127.19999885559082</v>
      </c>
      <c r="BB325" s="62">
        <v>10463.119983673096</v>
      </c>
      <c r="BC325" s="63">
        <v>0</v>
      </c>
      <c r="BD325" s="63">
        <v>1679.0999794006348</v>
      </c>
      <c r="BE325" s="63">
        <v>3450</v>
      </c>
      <c r="BF325" s="63">
        <v>1988.8000030517578</v>
      </c>
      <c r="BG325" s="63">
        <v>100</v>
      </c>
      <c r="BH325" s="63">
        <v>1395.2200012207031</v>
      </c>
      <c r="BI325" s="63">
        <v>0</v>
      </c>
      <c r="BJ325" s="63">
        <v>250</v>
      </c>
      <c r="BK325" s="63">
        <v>1600</v>
      </c>
      <c r="BL325" s="62">
        <v>13266.485257958546</v>
      </c>
      <c r="BN325" s="61">
        <v>2045</v>
      </c>
      <c r="BO325" s="62">
        <v>586.29028553610976</v>
      </c>
      <c r="BP325" s="1">
        <v>536.63028699999995</v>
      </c>
      <c r="BQ325" s="1">
        <v>49.659998536109924</v>
      </c>
      <c r="BR325" s="62">
        <v>1177.0958109807818</v>
      </c>
      <c r="BS325" s="1">
        <v>1122.1158114385455</v>
      </c>
      <c r="BT325" s="1">
        <v>54.979999542236314</v>
      </c>
      <c r="BU325" s="62">
        <v>5053.419994354248</v>
      </c>
      <c r="BV325" s="1">
        <v>0</v>
      </c>
      <c r="BW325" s="1">
        <v>968.09997940063477</v>
      </c>
      <c r="BX325" s="1">
        <v>2150</v>
      </c>
      <c r="BY325" s="1">
        <v>1289.0500106811523</v>
      </c>
      <c r="BZ325" s="1">
        <v>0</v>
      </c>
      <c r="CA325" s="1">
        <v>-3.7299957275390625</v>
      </c>
      <c r="CB325" s="1">
        <v>0</v>
      </c>
      <c r="CC325" s="1">
        <v>250</v>
      </c>
      <c r="CD325" s="1">
        <v>400</v>
      </c>
      <c r="CE325" s="62">
        <v>6816.8060908711395</v>
      </c>
      <c r="CG325" s="115" t="s">
        <v>111</v>
      </c>
    </row>
    <row r="326" spans="1:85" hidden="1" outlineLevel="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N326" s="64" t="s">
        <v>144</v>
      </c>
      <c r="BO326" s="65">
        <v>1181.7849557268446</v>
      </c>
      <c r="BP326" s="65">
        <v>818.32495699999993</v>
      </c>
      <c r="BQ326" s="65">
        <v>363.45999872684479</v>
      </c>
      <c r="BR326" s="65">
        <v>1621.5803185586058</v>
      </c>
      <c r="BS326" s="65">
        <v>1494.3803197030149</v>
      </c>
      <c r="BT326" s="65">
        <v>127.19999885559082</v>
      </c>
      <c r="BU326" s="65">
        <v>10463.119983673096</v>
      </c>
      <c r="BV326" s="65">
        <v>0</v>
      </c>
      <c r="BW326" s="65">
        <v>1679.0999794006348</v>
      </c>
      <c r="BX326" s="65">
        <v>3450</v>
      </c>
      <c r="BY326" s="65">
        <v>1988.8000030517578</v>
      </c>
      <c r="BZ326" s="65">
        <v>100</v>
      </c>
      <c r="CA326" s="65">
        <v>1395.2200012207031</v>
      </c>
      <c r="CB326" s="65">
        <v>0</v>
      </c>
      <c r="CC326" s="65">
        <v>250</v>
      </c>
      <c r="CD326" s="65">
        <v>1600</v>
      </c>
      <c r="CE326" s="65">
        <v>13266.485257958546</v>
      </c>
      <c r="CG326" s="115" t="s">
        <v>111</v>
      </c>
    </row>
    <row r="327" spans="1:85" collapsed="1"/>
    <row r="329" spans="1:85">
      <c r="A329" s="31" t="s">
        <v>112</v>
      </c>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3" t="s">
        <v>112</v>
      </c>
      <c r="AV329" s="33" t="s">
        <v>147</v>
      </c>
      <c r="AW329" s="32"/>
      <c r="AX329" s="32"/>
      <c r="AY329" s="32"/>
      <c r="AZ329" s="32"/>
      <c r="BA329" s="32"/>
      <c r="BB329" s="32"/>
      <c r="BC329" s="32"/>
      <c r="BD329" s="32"/>
      <c r="BE329" s="32"/>
      <c r="BF329" s="32"/>
      <c r="BG329" s="32"/>
      <c r="BH329" s="32"/>
      <c r="BI329" s="32"/>
      <c r="BJ329" s="32"/>
      <c r="BK329" s="32"/>
      <c r="BL329" s="32"/>
      <c r="BN329" s="33" t="s">
        <v>112</v>
      </c>
      <c r="BO329" s="33" t="s">
        <v>148</v>
      </c>
      <c r="BP329" s="32"/>
      <c r="BQ329" s="32"/>
      <c r="BR329" s="32"/>
      <c r="BS329" s="32"/>
      <c r="BT329" s="32"/>
      <c r="BU329" s="32"/>
      <c r="BV329" s="32"/>
      <c r="BW329" s="32"/>
      <c r="BX329" s="32"/>
      <c r="BY329" s="32"/>
      <c r="BZ329" s="32"/>
      <c r="CA329" s="32"/>
      <c r="CB329" s="32"/>
      <c r="CC329" s="32"/>
      <c r="CD329" s="32"/>
      <c r="CE329" s="32"/>
    </row>
    <row r="330" spans="1:85" ht="52.9" hidden="1" outlineLevel="1">
      <c r="A330" s="34" t="s">
        <v>150</v>
      </c>
      <c r="B330" s="35" t="s">
        <v>151</v>
      </c>
      <c r="C330" s="35" t="s">
        <v>152</v>
      </c>
      <c r="D330" s="35" t="s">
        <v>153</v>
      </c>
      <c r="E330" s="35" t="s">
        <v>154</v>
      </c>
      <c r="F330" s="35" t="s">
        <v>155</v>
      </c>
      <c r="G330" s="35" t="s">
        <v>156</v>
      </c>
      <c r="H330" s="36" t="s">
        <v>157</v>
      </c>
      <c r="I330" s="36" t="s">
        <v>158</v>
      </c>
      <c r="J330" s="36" t="s">
        <v>159</v>
      </c>
      <c r="K330" s="36" t="s">
        <v>160</v>
      </c>
      <c r="L330" s="36" t="s">
        <v>161</v>
      </c>
      <c r="M330" s="36" t="s">
        <v>162</v>
      </c>
      <c r="N330" s="36" t="s">
        <v>163</v>
      </c>
      <c r="O330" s="36" t="s">
        <v>164</v>
      </c>
      <c r="P330" s="37" t="s">
        <v>165</v>
      </c>
      <c r="Q330" s="37" t="s">
        <v>166</v>
      </c>
      <c r="R330" s="37" t="s">
        <v>167</v>
      </c>
      <c r="S330" s="37" t="s">
        <v>168</v>
      </c>
      <c r="T330" s="37" t="s">
        <v>169</v>
      </c>
      <c r="U330" s="38" t="s">
        <v>170</v>
      </c>
      <c r="V330" s="38" t="s">
        <v>171</v>
      </c>
      <c r="W330" s="39" t="s">
        <v>172</v>
      </c>
      <c r="X330" s="39" t="s">
        <v>173</v>
      </c>
      <c r="Y330" s="39" t="s">
        <v>174</v>
      </c>
      <c r="Z330" s="39" t="s">
        <v>175</v>
      </c>
      <c r="AA330" s="39" t="s">
        <v>176</v>
      </c>
      <c r="AB330" s="39" t="s">
        <v>135</v>
      </c>
      <c r="AC330" s="40" t="s">
        <v>177</v>
      </c>
      <c r="AD330" s="40" t="s">
        <v>178</v>
      </c>
      <c r="AE330" s="40" t="s">
        <v>179</v>
      </c>
      <c r="AF330" s="34" t="s">
        <v>142</v>
      </c>
      <c r="AG330" s="34" t="s">
        <v>58</v>
      </c>
      <c r="AH330" s="34" t="s">
        <v>180</v>
      </c>
      <c r="AI330" s="34" t="s">
        <v>181</v>
      </c>
      <c r="AJ330" s="34" t="s">
        <v>182</v>
      </c>
      <c r="AK330" s="34" t="s">
        <v>183</v>
      </c>
      <c r="AL330" s="34" t="s">
        <v>184</v>
      </c>
      <c r="AM330" s="41" t="s">
        <v>134</v>
      </c>
      <c r="AN330" s="41" t="s">
        <v>185</v>
      </c>
      <c r="AO330" s="41" t="s">
        <v>186</v>
      </c>
      <c r="AP330" s="41" t="s">
        <v>187</v>
      </c>
      <c r="AQ330" s="41" t="s">
        <v>188</v>
      </c>
      <c r="AR330" s="42" t="s">
        <v>189</v>
      </c>
      <c r="AS330" s="42" t="s">
        <v>190</v>
      </c>
      <c r="AT330" s="43"/>
      <c r="AU330" s="44" t="s">
        <v>191</v>
      </c>
      <c r="AV330" s="45" t="s">
        <v>192</v>
      </c>
      <c r="AW330" s="46" t="s">
        <v>133</v>
      </c>
      <c r="AX330" s="46" t="s">
        <v>134</v>
      </c>
      <c r="AY330" s="45" t="s">
        <v>193</v>
      </c>
      <c r="AZ330" s="44" t="s">
        <v>48</v>
      </c>
      <c r="BA330" s="44" t="s">
        <v>135</v>
      </c>
      <c r="BB330" s="47" t="s">
        <v>194</v>
      </c>
      <c r="BC330" s="44" t="s">
        <v>136</v>
      </c>
      <c r="BD330" s="44" t="s">
        <v>137</v>
      </c>
      <c r="BE330" s="44" t="s">
        <v>138</v>
      </c>
      <c r="BF330" s="44" t="s">
        <v>139</v>
      </c>
      <c r="BG330" s="44" t="s">
        <v>140</v>
      </c>
      <c r="BH330" s="44" t="s">
        <v>141</v>
      </c>
      <c r="BI330" s="44" t="s">
        <v>142</v>
      </c>
      <c r="BJ330" s="44" t="s">
        <v>58</v>
      </c>
      <c r="BK330" s="44" t="s">
        <v>143</v>
      </c>
      <c r="BL330" s="47" t="s">
        <v>144</v>
      </c>
      <c r="BN330" s="48" t="s">
        <v>191</v>
      </c>
      <c r="BO330" s="49" t="s">
        <v>192</v>
      </c>
      <c r="BP330" s="48" t="s">
        <v>133</v>
      </c>
      <c r="BQ330" s="48" t="s">
        <v>134</v>
      </c>
      <c r="BR330" s="49" t="s">
        <v>193</v>
      </c>
      <c r="BS330" s="50" t="s">
        <v>48</v>
      </c>
      <c r="BT330" s="50" t="s">
        <v>135</v>
      </c>
      <c r="BU330" s="51" t="s">
        <v>194</v>
      </c>
      <c r="BV330" s="50" t="s">
        <v>136</v>
      </c>
      <c r="BW330" s="50" t="s">
        <v>137</v>
      </c>
      <c r="BX330" s="50" t="s">
        <v>138</v>
      </c>
      <c r="BY330" s="50" t="s">
        <v>139</v>
      </c>
      <c r="BZ330" s="50" t="s">
        <v>140</v>
      </c>
      <c r="CA330" s="50" t="s">
        <v>141</v>
      </c>
      <c r="CB330" s="50" t="s">
        <v>142</v>
      </c>
      <c r="CC330" s="50" t="s">
        <v>58</v>
      </c>
      <c r="CD330" s="50" t="s">
        <v>143</v>
      </c>
      <c r="CE330" s="51" t="s">
        <v>144</v>
      </c>
    </row>
    <row r="331" spans="1:85" hidden="1" outlineLevel="1">
      <c r="A331" s="52">
        <v>2024</v>
      </c>
      <c r="B331" s="53">
        <v>0</v>
      </c>
      <c r="C331" s="53">
        <v>0</v>
      </c>
      <c r="D331" s="53">
        <v>0</v>
      </c>
      <c r="E331" s="53">
        <v>0</v>
      </c>
      <c r="F331" s="53">
        <v>0</v>
      </c>
      <c r="G331" s="53">
        <v>0</v>
      </c>
      <c r="H331" s="53">
        <v>100</v>
      </c>
      <c r="I331" s="53">
        <v>0</v>
      </c>
      <c r="J331" s="53">
        <v>0</v>
      </c>
      <c r="K331" s="53">
        <v>0</v>
      </c>
      <c r="L331" s="53">
        <v>0</v>
      </c>
      <c r="M331" s="53">
        <v>0</v>
      </c>
      <c r="N331" s="53">
        <v>0</v>
      </c>
      <c r="O331" s="53">
        <v>0</v>
      </c>
      <c r="P331" s="53">
        <v>100</v>
      </c>
      <c r="Q331" s="53">
        <v>0</v>
      </c>
      <c r="R331" s="53">
        <v>0</v>
      </c>
      <c r="S331" s="53">
        <v>0</v>
      </c>
      <c r="T331" s="53">
        <v>0</v>
      </c>
      <c r="U331" s="53">
        <v>0</v>
      </c>
      <c r="V331" s="53">
        <v>0</v>
      </c>
      <c r="W331" s="53">
        <v>0</v>
      </c>
      <c r="X331" s="53">
        <v>0</v>
      </c>
      <c r="Y331" s="53">
        <v>0</v>
      </c>
      <c r="Z331" s="53">
        <v>0</v>
      </c>
      <c r="AA331" s="53">
        <v>0</v>
      </c>
      <c r="AB331" s="53">
        <v>0</v>
      </c>
      <c r="AC331" s="53">
        <v>150</v>
      </c>
      <c r="AD331" s="53">
        <v>0</v>
      </c>
      <c r="AE331" s="53">
        <v>250</v>
      </c>
      <c r="AF331" s="53">
        <v>0</v>
      </c>
      <c r="AG331" s="53">
        <v>0</v>
      </c>
      <c r="AH331" s="53">
        <v>0</v>
      </c>
      <c r="AI331" s="53">
        <v>0</v>
      </c>
      <c r="AJ331" s="53">
        <v>0</v>
      </c>
      <c r="AK331" s="53">
        <v>3.9000000953674321</v>
      </c>
      <c r="AL331" s="53">
        <v>9.4099998474121094</v>
      </c>
      <c r="AM331" s="53">
        <v>69.989999562501907</v>
      </c>
      <c r="AN331" s="53">
        <v>1.0533302</v>
      </c>
      <c r="AO331" s="53">
        <v>14.2410956</v>
      </c>
      <c r="AP331" s="53">
        <v>38.045572555287997</v>
      </c>
      <c r="AQ331" s="53">
        <v>18.0493247</v>
      </c>
      <c r="AR331" s="53">
        <v>55</v>
      </c>
      <c r="AS331" s="53">
        <v>12</v>
      </c>
      <c r="AT331" s="54"/>
      <c r="AU331" s="61">
        <v>2024</v>
      </c>
      <c r="AV331" s="56">
        <v>103.33375006250191</v>
      </c>
      <c r="AW331" s="57">
        <v>33.343750499999999</v>
      </c>
      <c r="AX331" s="57">
        <v>69.989999562501907</v>
      </c>
      <c r="AY331" s="56">
        <v>118.35557249806754</v>
      </c>
      <c r="AZ331" s="57">
        <v>96.945572650655436</v>
      </c>
      <c r="BA331" s="57">
        <v>21.409999847412109</v>
      </c>
      <c r="BB331" s="56">
        <v>600</v>
      </c>
      <c r="BC331" s="57">
        <v>0</v>
      </c>
      <c r="BD331" s="57">
        <v>0</v>
      </c>
      <c r="BE331" s="57">
        <v>100</v>
      </c>
      <c r="BF331" s="57">
        <v>100</v>
      </c>
      <c r="BG331" s="57">
        <v>0</v>
      </c>
      <c r="BH331" s="57">
        <v>400</v>
      </c>
      <c r="BI331" s="57">
        <v>0</v>
      </c>
      <c r="BJ331" s="57">
        <v>0</v>
      </c>
      <c r="BK331" s="57">
        <v>0</v>
      </c>
      <c r="BL331" s="56">
        <v>821.68932256056951</v>
      </c>
      <c r="BN331" s="55">
        <v>2024</v>
      </c>
      <c r="BO331" s="56"/>
      <c r="BP331" s="58"/>
      <c r="BQ331" s="58"/>
      <c r="BR331" s="56"/>
      <c r="BS331" s="58"/>
      <c r="BT331" s="58"/>
      <c r="BU331" s="56"/>
      <c r="BV331" s="58"/>
      <c r="BW331" s="58"/>
      <c r="BX331" s="58"/>
      <c r="BY331" s="58"/>
      <c r="BZ331" s="58"/>
      <c r="CA331" s="58"/>
      <c r="CB331" s="58"/>
      <c r="CC331" s="58"/>
      <c r="CD331" s="58"/>
      <c r="CE331" s="56"/>
      <c r="CG331" s="115" t="s">
        <v>112</v>
      </c>
    </row>
    <row r="332" spans="1:85" hidden="1" outlineLevel="1">
      <c r="A332" s="59">
        <v>2025</v>
      </c>
      <c r="B332" s="60">
        <v>0</v>
      </c>
      <c r="C332" s="60">
        <v>0</v>
      </c>
      <c r="D332" s="60">
        <v>0</v>
      </c>
      <c r="E332" s="60">
        <v>0</v>
      </c>
      <c r="F332" s="60">
        <v>0</v>
      </c>
      <c r="G332" s="60">
        <v>237</v>
      </c>
      <c r="H332" s="60">
        <v>700</v>
      </c>
      <c r="I332" s="60">
        <v>0</v>
      </c>
      <c r="J332" s="60">
        <v>0</v>
      </c>
      <c r="K332" s="60">
        <v>0</v>
      </c>
      <c r="L332" s="60">
        <v>0</v>
      </c>
      <c r="M332" s="60">
        <v>0</v>
      </c>
      <c r="N332" s="60">
        <v>0</v>
      </c>
      <c r="O332" s="60">
        <v>0</v>
      </c>
      <c r="P332" s="60">
        <v>99.949996948242188</v>
      </c>
      <c r="Q332" s="60">
        <v>0</v>
      </c>
      <c r="R332" s="60">
        <v>0</v>
      </c>
      <c r="S332" s="60">
        <v>0</v>
      </c>
      <c r="T332" s="60">
        <v>0</v>
      </c>
      <c r="U332" s="60">
        <v>0</v>
      </c>
      <c r="V332" s="60">
        <v>0</v>
      </c>
      <c r="W332" s="60">
        <v>0</v>
      </c>
      <c r="X332" s="60">
        <v>100</v>
      </c>
      <c r="Y332" s="60">
        <v>0</v>
      </c>
      <c r="Z332" s="60">
        <v>0</v>
      </c>
      <c r="AA332" s="60">
        <v>0</v>
      </c>
      <c r="AB332" s="60">
        <v>0</v>
      </c>
      <c r="AC332" s="60">
        <v>150</v>
      </c>
      <c r="AD332" s="60">
        <v>0</v>
      </c>
      <c r="AE332" s="60">
        <v>249.94999694824219</v>
      </c>
      <c r="AF332" s="60">
        <v>0</v>
      </c>
      <c r="AG332" s="60">
        <v>0</v>
      </c>
      <c r="AH332" s="60">
        <v>0</v>
      </c>
      <c r="AI332" s="60">
        <v>0</v>
      </c>
      <c r="AJ332" s="60">
        <v>0</v>
      </c>
      <c r="AK332" s="60">
        <v>3.9000000953674321</v>
      </c>
      <c r="AL332" s="60">
        <v>14.27999973297119</v>
      </c>
      <c r="AM332" s="60">
        <v>132.40999984741211</v>
      </c>
      <c r="AN332" s="60">
        <v>2.1409940000000001</v>
      </c>
      <c r="AO332" s="60">
        <v>26.374985599999999</v>
      </c>
      <c r="AP332" s="60">
        <v>59.426396861328548</v>
      </c>
      <c r="AQ332" s="60">
        <v>36.7946174</v>
      </c>
      <c r="AR332" s="60">
        <v>79</v>
      </c>
      <c r="AS332" s="60">
        <v>25.60000038146973</v>
      </c>
      <c r="AT332" s="54"/>
      <c r="AU332" s="61">
        <v>2025</v>
      </c>
      <c r="AV332" s="62">
        <v>197.72059684741211</v>
      </c>
      <c r="AW332" s="63">
        <v>65.310597000000001</v>
      </c>
      <c r="AX332" s="63">
        <v>132.40999984741211</v>
      </c>
      <c r="AY332" s="62">
        <v>182.20639707113691</v>
      </c>
      <c r="AZ332" s="63">
        <v>142.32639695669599</v>
      </c>
      <c r="BA332" s="63">
        <v>39.880000114440918</v>
      </c>
      <c r="BB332" s="62">
        <v>1536.8999938964844</v>
      </c>
      <c r="BC332" s="63">
        <v>0</v>
      </c>
      <c r="BD332" s="63">
        <v>237</v>
      </c>
      <c r="BE332" s="63">
        <v>700</v>
      </c>
      <c r="BF332" s="63">
        <v>99.949996948242188</v>
      </c>
      <c r="BG332" s="63">
        <v>0</v>
      </c>
      <c r="BH332" s="63">
        <v>399.94999694824219</v>
      </c>
      <c r="BI332" s="63">
        <v>0</v>
      </c>
      <c r="BJ332" s="63">
        <v>0</v>
      </c>
      <c r="BK332" s="63">
        <v>100</v>
      </c>
      <c r="BL332" s="62">
        <v>1916.8269878150334</v>
      </c>
      <c r="BN332" s="61">
        <v>2025</v>
      </c>
      <c r="BO332" s="62">
        <v>197.72059684741211</v>
      </c>
      <c r="BP332" s="1">
        <v>65.310597000000001</v>
      </c>
      <c r="BQ332" s="1">
        <v>132.40999984741211</v>
      </c>
      <c r="BR332" s="62">
        <v>182.20639707113691</v>
      </c>
      <c r="BS332" s="1">
        <v>142.32639695669599</v>
      </c>
      <c r="BT332" s="1">
        <v>39.880000114440918</v>
      </c>
      <c r="BU332" s="62">
        <v>1536.8999938964844</v>
      </c>
      <c r="BV332" s="1">
        <v>0</v>
      </c>
      <c r="BW332" s="1">
        <v>237</v>
      </c>
      <c r="BX332" s="1">
        <v>700</v>
      </c>
      <c r="BY332" s="1">
        <v>99.949996948242188</v>
      </c>
      <c r="BZ332" s="1">
        <v>0</v>
      </c>
      <c r="CA332" s="1">
        <v>399.94999694824219</v>
      </c>
      <c r="CB332" s="1">
        <v>0</v>
      </c>
      <c r="CC332" s="1">
        <v>0</v>
      </c>
      <c r="CD332" s="1">
        <v>100</v>
      </c>
      <c r="CE332" s="62">
        <v>1916.8269878150334</v>
      </c>
      <c r="CG332" s="115" t="s">
        <v>112</v>
      </c>
    </row>
    <row r="333" spans="1:85" hidden="1" outlineLevel="1">
      <c r="A333" s="52">
        <v>2026</v>
      </c>
      <c r="B333" s="53">
        <v>0</v>
      </c>
      <c r="C333" s="53">
        <v>0</v>
      </c>
      <c r="D333" s="53">
        <v>0</v>
      </c>
      <c r="E333" s="53">
        <v>0</v>
      </c>
      <c r="F333" s="53">
        <v>0</v>
      </c>
      <c r="G333" s="53">
        <v>237</v>
      </c>
      <c r="H333" s="53">
        <v>700</v>
      </c>
      <c r="I333" s="53">
        <v>0</v>
      </c>
      <c r="J333" s="53">
        <v>400</v>
      </c>
      <c r="K333" s="53">
        <v>0</v>
      </c>
      <c r="L333" s="53">
        <v>0</v>
      </c>
      <c r="M333" s="53">
        <v>0</v>
      </c>
      <c r="N333" s="53">
        <v>0</v>
      </c>
      <c r="O333" s="53">
        <v>0</v>
      </c>
      <c r="P333" s="53">
        <v>99.900001525878906</v>
      </c>
      <c r="Q333" s="53">
        <v>0</v>
      </c>
      <c r="R333" s="53">
        <v>0</v>
      </c>
      <c r="S333" s="53">
        <v>0</v>
      </c>
      <c r="T333" s="53">
        <v>0</v>
      </c>
      <c r="U333" s="53">
        <v>100</v>
      </c>
      <c r="V333" s="53">
        <v>0</v>
      </c>
      <c r="W333" s="53">
        <v>0</v>
      </c>
      <c r="X333" s="53">
        <v>400</v>
      </c>
      <c r="Y333" s="53">
        <v>0</v>
      </c>
      <c r="Z333" s="53">
        <v>200</v>
      </c>
      <c r="AA333" s="53">
        <v>200</v>
      </c>
      <c r="AB333" s="53">
        <v>0</v>
      </c>
      <c r="AC333" s="53">
        <v>150</v>
      </c>
      <c r="AD333" s="53">
        <v>0</v>
      </c>
      <c r="AE333" s="53">
        <v>249.90000152587891</v>
      </c>
      <c r="AF333" s="53">
        <v>0</v>
      </c>
      <c r="AG333" s="53">
        <v>0</v>
      </c>
      <c r="AH333" s="53">
        <v>0</v>
      </c>
      <c r="AI333" s="53">
        <v>0</v>
      </c>
      <c r="AJ333" s="53">
        <v>30</v>
      </c>
      <c r="AK333" s="53">
        <v>3.9000000953674321</v>
      </c>
      <c r="AL333" s="53">
        <v>18.110000610351559</v>
      </c>
      <c r="AM333" s="53">
        <v>200.14000010490417</v>
      </c>
      <c r="AN333" s="53">
        <v>3.2801581</v>
      </c>
      <c r="AO333" s="53">
        <v>50.051728099999998</v>
      </c>
      <c r="AP333" s="53">
        <v>80.807221167369093</v>
      </c>
      <c r="AQ333" s="53">
        <v>56.078432300000003</v>
      </c>
      <c r="AR333" s="53">
        <v>79</v>
      </c>
      <c r="AS333" s="53">
        <v>25.60000038146973</v>
      </c>
      <c r="AT333" s="54"/>
      <c r="AU333" s="55">
        <v>2026</v>
      </c>
      <c r="AV333" s="56">
        <v>309.55031860490419</v>
      </c>
      <c r="AW333" s="57">
        <v>109.4103185</v>
      </c>
      <c r="AX333" s="57">
        <v>200.14000010490417</v>
      </c>
      <c r="AY333" s="56">
        <v>237.41722225455783</v>
      </c>
      <c r="AZ333" s="57">
        <v>193.70722126273654</v>
      </c>
      <c r="BA333" s="57">
        <v>43.710000991821289</v>
      </c>
      <c r="BB333" s="56">
        <v>2736.8000030517578</v>
      </c>
      <c r="BC333" s="57">
        <v>0</v>
      </c>
      <c r="BD333" s="57">
        <v>237</v>
      </c>
      <c r="BE333" s="57">
        <v>1100</v>
      </c>
      <c r="BF333" s="57">
        <v>99.900001525878906</v>
      </c>
      <c r="BG333" s="57">
        <v>100</v>
      </c>
      <c r="BH333" s="57">
        <v>399.90000152587891</v>
      </c>
      <c r="BI333" s="57">
        <v>0</v>
      </c>
      <c r="BJ333" s="57">
        <v>0</v>
      </c>
      <c r="BK333" s="57">
        <v>800</v>
      </c>
      <c r="BL333" s="56">
        <v>3283.7675439112199</v>
      </c>
      <c r="BN333" s="55">
        <v>2026</v>
      </c>
      <c r="BO333" s="56"/>
      <c r="BP333" s="58"/>
      <c r="BQ333" s="58"/>
      <c r="BR333" s="56"/>
      <c r="BS333" s="58"/>
      <c r="BT333" s="58"/>
      <c r="BU333" s="56"/>
      <c r="BV333" s="58"/>
      <c r="BW333" s="58"/>
      <c r="BX333" s="58"/>
      <c r="BY333" s="58"/>
      <c r="BZ333" s="58"/>
      <c r="CA333" s="58"/>
      <c r="CB333" s="58"/>
      <c r="CC333" s="58"/>
      <c r="CD333" s="58"/>
      <c r="CE333" s="56"/>
      <c r="CG333" s="115" t="s">
        <v>112</v>
      </c>
    </row>
    <row r="334" spans="1:85" hidden="1" outlineLevel="1">
      <c r="A334" s="59">
        <v>2027</v>
      </c>
      <c r="B334" s="60">
        <v>0</v>
      </c>
      <c r="C334" s="60">
        <v>0</v>
      </c>
      <c r="D334" s="60">
        <v>0</v>
      </c>
      <c r="E334" s="60">
        <v>0</v>
      </c>
      <c r="F334" s="60">
        <v>0</v>
      </c>
      <c r="G334" s="60">
        <v>237</v>
      </c>
      <c r="H334" s="60">
        <v>700</v>
      </c>
      <c r="I334" s="60">
        <v>0</v>
      </c>
      <c r="J334" s="60">
        <v>400</v>
      </c>
      <c r="K334" s="60">
        <v>0</v>
      </c>
      <c r="L334" s="60">
        <v>0</v>
      </c>
      <c r="M334" s="60">
        <v>0</v>
      </c>
      <c r="N334" s="60">
        <v>0</v>
      </c>
      <c r="O334" s="60">
        <v>0</v>
      </c>
      <c r="P334" s="60">
        <v>99.849998474121094</v>
      </c>
      <c r="Q334" s="60">
        <v>0</v>
      </c>
      <c r="R334" s="60">
        <v>0</v>
      </c>
      <c r="S334" s="60">
        <v>0</v>
      </c>
      <c r="T334" s="60">
        <v>0</v>
      </c>
      <c r="U334" s="60">
        <v>100</v>
      </c>
      <c r="V334" s="60">
        <v>0</v>
      </c>
      <c r="W334" s="60">
        <v>0</v>
      </c>
      <c r="X334" s="60">
        <v>600</v>
      </c>
      <c r="Y334" s="60">
        <v>0</v>
      </c>
      <c r="Z334" s="60">
        <v>200</v>
      </c>
      <c r="AA334" s="60">
        <v>200</v>
      </c>
      <c r="AB334" s="60">
        <v>0</v>
      </c>
      <c r="AC334" s="60">
        <v>1050</v>
      </c>
      <c r="AD334" s="60">
        <v>0</v>
      </c>
      <c r="AE334" s="60">
        <v>249.84999847412109</v>
      </c>
      <c r="AF334" s="60">
        <v>0</v>
      </c>
      <c r="AG334" s="60">
        <v>0</v>
      </c>
      <c r="AH334" s="60">
        <v>0</v>
      </c>
      <c r="AI334" s="60">
        <v>0</v>
      </c>
      <c r="AJ334" s="60">
        <v>60</v>
      </c>
      <c r="AK334" s="60">
        <v>3.9000000953674321</v>
      </c>
      <c r="AL334" s="60">
        <v>24.719999313354489</v>
      </c>
      <c r="AM334" s="60">
        <v>243.47999969869852</v>
      </c>
      <c r="AN334" s="60">
        <v>4.4193221999999999</v>
      </c>
      <c r="AO334" s="60">
        <v>64.249858200000006</v>
      </c>
      <c r="AP334" s="60">
        <v>121.26733986062111</v>
      </c>
      <c r="AQ334" s="60">
        <v>76.253737900000004</v>
      </c>
      <c r="AR334" s="60">
        <v>79</v>
      </c>
      <c r="AS334" s="60">
        <v>25.60000038146973</v>
      </c>
      <c r="AT334" s="54"/>
      <c r="AU334" s="61">
        <v>2027</v>
      </c>
      <c r="AV334" s="62">
        <v>388.40291799869851</v>
      </c>
      <c r="AW334" s="63">
        <v>144.92291829999999</v>
      </c>
      <c r="AX334" s="63">
        <v>243.47999969869852</v>
      </c>
      <c r="AY334" s="62">
        <v>314.48733965081277</v>
      </c>
      <c r="AZ334" s="63">
        <v>264.16733995598855</v>
      </c>
      <c r="BA334" s="63">
        <v>50.319999694824219</v>
      </c>
      <c r="BB334" s="62">
        <v>3836.6999969482422</v>
      </c>
      <c r="BC334" s="63">
        <v>0</v>
      </c>
      <c r="BD334" s="63">
        <v>237</v>
      </c>
      <c r="BE334" s="63">
        <v>1100</v>
      </c>
      <c r="BF334" s="63">
        <v>99.849998474121094</v>
      </c>
      <c r="BG334" s="63">
        <v>100</v>
      </c>
      <c r="BH334" s="63">
        <v>1299.8499984741211</v>
      </c>
      <c r="BI334" s="63">
        <v>0</v>
      </c>
      <c r="BJ334" s="63">
        <v>0</v>
      </c>
      <c r="BK334" s="63">
        <v>1000</v>
      </c>
      <c r="BL334" s="62">
        <v>4539.5902545977533</v>
      </c>
      <c r="BN334" s="61">
        <v>2027</v>
      </c>
      <c r="BO334" s="62"/>
      <c r="BP334" s="1"/>
      <c r="BQ334" s="1"/>
      <c r="BR334" s="62"/>
      <c r="BS334" s="1"/>
      <c r="BT334" s="1"/>
      <c r="BU334" s="62"/>
      <c r="BV334" s="1"/>
      <c r="BW334" s="1"/>
      <c r="BX334" s="1"/>
      <c r="BY334" s="1"/>
      <c r="BZ334" s="1"/>
      <c r="CA334" s="1"/>
      <c r="CB334" s="1"/>
      <c r="CC334" s="1"/>
      <c r="CD334" s="1"/>
      <c r="CE334" s="62"/>
      <c r="CG334" s="115" t="s">
        <v>112</v>
      </c>
    </row>
    <row r="335" spans="1:85" hidden="1" outlineLevel="1">
      <c r="A335" s="52">
        <v>2028</v>
      </c>
      <c r="B335" s="53">
        <v>0</v>
      </c>
      <c r="C335" s="53">
        <v>0</v>
      </c>
      <c r="D335" s="53">
        <v>0</v>
      </c>
      <c r="E335" s="53">
        <v>237</v>
      </c>
      <c r="F335" s="53">
        <v>0</v>
      </c>
      <c r="G335" s="53">
        <v>237</v>
      </c>
      <c r="H335" s="53">
        <v>700</v>
      </c>
      <c r="I335" s="53">
        <v>0</v>
      </c>
      <c r="J335" s="53">
        <v>400</v>
      </c>
      <c r="K335" s="53">
        <v>0</v>
      </c>
      <c r="L335" s="53">
        <v>0</v>
      </c>
      <c r="M335" s="53">
        <v>0</v>
      </c>
      <c r="N335" s="53">
        <v>0</v>
      </c>
      <c r="O335" s="53">
        <v>0</v>
      </c>
      <c r="P335" s="53">
        <v>299.80000305175781</v>
      </c>
      <c r="Q335" s="53">
        <v>0</v>
      </c>
      <c r="R335" s="53">
        <v>0</v>
      </c>
      <c r="S335" s="53">
        <v>0</v>
      </c>
      <c r="T335" s="53">
        <v>0</v>
      </c>
      <c r="U335" s="53">
        <v>100</v>
      </c>
      <c r="V335" s="53">
        <v>0</v>
      </c>
      <c r="W335" s="53">
        <v>0</v>
      </c>
      <c r="X335" s="53">
        <v>600</v>
      </c>
      <c r="Y335" s="53">
        <v>0</v>
      </c>
      <c r="Z335" s="53">
        <v>200</v>
      </c>
      <c r="AA335" s="53">
        <v>200</v>
      </c>
      <c r="AB335" s="53">
        <v>0</v>
      </c>
      <c r="AC335" s="53">
        <v>1050</v>
      </c>
      <c r="AD335" s="53">
        <v>0</v>
      </c>
      <c r="AE335" s="53">
        <v>249.80000305175781</v>
      </c>
      <c r="AF335" s="53">
        <v>0</v>
      </c>
      <c r="AG335" s="53">
        <v>0</v>
      </c>
      <c r="AH335" s="53">
        <v>0</v>
      </c>
      <c r="AI335" s="53">
        <v>0</v>
      </c>
      <c r="AJ335" s="53">
        <v>90</v>
      </c>
      <c r="AK335" s="53">
        <v>6.9000000953674316</v>
      </c>
      <c r="AL335" s="53">
        <v>28.389999389648441</v>
      </c>
      <c r="AM335" s="53">
        <v>287.71000546216965</v>
      </c>
      <c r="AN335" s="53">
        <v>5.575653</v>
      </c>
      <c r="AO335" s="53">
        <v>77.881466000000003</v>
      </c>
      <c r="AP335" s="53">
        <v>161.72745855387299</v>
      </c>
      <c r="AQ335" s="53">
        <v>97.139638000000005</v>
      </c>
      <c r="AR335" s="53">
        <v>79</v>
      </c>
      <c r="AS335" s="53">
        <v>25.60000038146973</v>
      </c>
      <c r="AT335" s="54"/>
      <c r="AU335" s="55">
        <v>2028</v>
      </c>
      <c r="AV335" s="56">
        <v>468.30676246216967</v>
      </c>
      <c r="AW335" s="57">
        <v>180.59675700000003</v>
      </c>
      <c r="AX335" s="57">
        <v>287.71000546216965</v>
      </c>
      <c r="AY335" s="56">
        <v>391.61745842035862</v>
      </c>
      <c r="AZ335" s="57">
        <v>337.62745864924045</v>
      </c>
      <c r="BA335" s="57">
        <v>53.989999771118171</v>
      </c>
      <c r="BB335" s="56">
        <v>4273.6000061035156</v>
      </c>
      <c r="BC335" s="57">
        <v>0</v>
      </c>
      <c r="BD335" s="57">
        <v>474</v>
      </c>
      <c r="BE335" s="57">
        <v>1100</v>
      </c>
      <c r="BF335" s="57">
        <v>299.80000305175781</v>
      </c>
      <c r="BG335" s="57">
        <v>100</v>
      </c>
      <c r="BH335" s="57">
        <v>1299.8000030517578</v>
      </c>
      <c r="BI335" s="57">
        <v>0</v>
      </c>
      <c r="BJ335" s="57">
        <v>0</v>
      </c>
      <c r="BK335" s="57">
        <v>1000</v>
      </c>
      <c r="BL335" s="56">
        <v>5133.5242269860437</v>
      </c>
      <c r="BN335" s="55">
        <v>2028</v>
      </c>
      <c r="BO335" s="56"/>
      <c r="BP335" s="58"/>
      <c r="BQ335" s="58"/>
      <c r="BR335" s="56"/>
      <c r="BS335" s="58"/>
      <c r="BT335" s="58"/>
      <c r="BU335" s="56"/>
      <c r="BV335" s="58"/>
      <c r="BW335" s="58"/>
      <c r="BX335" s="58"/>
      <c r="BY335" s="58"/>
      <c r="BZ335" s="58"/>
      <c r="CA335" s="58"/>
      <c r="CB335" s="58"/>
      <c r="CC335" s="58"/>
      <c r="CD335" s="58"/>
      <c r="CE335" s="56"/>
      <c r="CG335" s="115" t="s">
        <v>112</v>
      </c>
    </row>
    <row r="336" spans="1:85" hidden="1" outlineLevel="1">
      <c r="A336" s="59">
        <v>2029</v>
      </c>
      <c r="B336" s="60">
        <v>0</v>
      </c>
      <c r="C336" s="60">
        <v>0</v>
      </c>
      <c r="D336" s="60">
        <v>0</v>
      </c>
      <c r="E336" s="60">
        <v>474</v>
      </c>
      <c r="F336" s="60">
        <v>0</v>
      </c>
      <c r="G336" s="60">
        <v>237</v>
      </c>
      <c r="H336" s="60">
        <v>700</v>
      </c>
      <c r="I336" s="60">
        <v>0</v>
      </c>
      <c r="J336" s="60">
        <v>400</v>
      </c>
      <c r="K336" s="60">
        <v>0</v>
      </c>
      <c r="L336" s="60">
        <v>0</v>
      </c>
      <c r="M336" s="60">
        <v>0</v>
      </c>
      <c r="N336" s="60">
        <v>0</v>
      </c>
      <c r="O336" s="60">
        <v>0</v>
      </c>
      <c r="P336" s="60">
        <v>599.64999389648438</v>
      </c>
      <c r="Q336" s="60">
        <v>0</v>
      </c>
      <c r="R336" s="60">
        <v>0</v>
      </c>
      <c r="S336" s="60">
        <v>0</v>
      </c>
      <c r="T336" s="60">
        <v>0</v>
      </c>
      <c r="U336" s="60">
        <v>100</v>
      </c>
      <c r="V336" s="60">
        <v>0</v>
      </c>
      <c r="W336" s="60">
        <v>0</v>
      </c>
      <c r="X336" s="60">
        <v>600</v>
      </c>
      <c r="Y336" s="60">
        <v>0</v>
      </c>
      <c r="Z336" s="60">
        <v>200</v>
      </c>
      <c r="AA336" s="60">
        <v>200</v>
      </c>
      <c r="AB336" s="60">
        <v>0</v>
      </c>
      <c r="AC336" s="60">
        <v>1200</v>
      </c>
      <c r="AD336" s="60">
        <v>0</v>
      </c>
      <c r="AE336" s="60">
        <v>249.75</v>
      </c>
      <c r="AF336" s="60">
        <v>0</v>
      </c>
      <c r="AG336" s="60">
        <v>0</v>
      </c>
      <c r="AH336" s="60">
        <v>0</v>
      </c>
      <c r="AI336" s="60">
        <v>0</v>
      </c>
      <c r="AJ336" s="60">
        <v>120</v>
      </c>
      <c r="AK336" s="60">
        <v>8.8999996185302734</v>
      </c>
      <c r="AL336" s="60">
        <v>31.739999771118161</v>
      </c>
      <c r="AM336" s="60">
        <v>300.7200021147728</v>
      </c>
      <c r="AN336" s="60">
        <v>6.9399290000000002</v>
      </c>
      <c r="AO336" s="60">
        <v>115.38244400000001</v>
      </c>
      <c r="AP336" s="60">
        <v>223.04598359990609</v>
      </c>
      <c r="AQ336" s="60">
        <v>118.549328</v>
      </c>
      <c r="AR336" s="60">
        <v>79</v>
      </c>
      <c r="AS336" s="60">
        <v>25.60000038146973</v>
      </c>
      <c r="AT336" s="54"/>
      <c r="AU336" s="61">
        <v>2029</v>
      </c>
      <c r="AV336" s="62">
        <v>541.59170311477283</v>
      </c>
      <c r="AW336" s="63">
        <v>240.87170100000003</v>
      </c>
      <c r="AX336" s="63">
        <v>300.7200021147728</v>
      </c>
      <c r="AY336" s="62">
        <v>488.28598337102426</v>
      </c>
      <c r="AZ336" s="63">
        <v>430.94598321843637</v>
      </c>
      <c r="BA336" s="63">
        <v>57.340000152587891</v>
      </c>
      <c r="BB336" s="62">
        <v>4960.3999938964844</v>
      </c>
      <c r="BC336" s="63">
        <v>0</v>
      </c>
      <c r="BD336" s="63">
        <v>711</v>
      </c>
      <c r="BE336" s="63">
        <v>1100</v>
      </c>
      <c r="BF336" s="63">
        <v>599.64999389648438</v>
      </c>
      <c r="BG336" s="63">
        <v>100</v>
      </c>
      <c r="BH336" s="63">
        <v>1449.75</v>
      </c>
      <c r="BI336" s="63">
        <v>0</v>
      </c>
      <c r="BJ336" s="63">
        <v>0</v>
      </c>
      <c r="BK336" s="63">
        <v>1000</v>
      </c>
      <c r="BL336" s="62">
        <v>5990.2776803822817</v>
      </c>
      <c r="BN336" s="61">
        <v>2029</v>
      </c>
      <c r="BO336" s="62"/>
      <c r="BP336" s="1"/>
      <c r="BQ336" s="1"/>
      <c r="BR336" s="62"/>
      <c r="BS336" s="1"/>
      <c r="BT336" s="1"/>
      <c r="BU336" s="62"/>
      <c r="BV336" s="1"/>
      <c r="BW336" s="1"/>
      <c r="BX336" s="1"/>
      <c r="BY336" s="1"/>
      <c r="BZ336" s="1"/>
      <c r="CA336" s="1"/>
      <c r="CB336" s="1"/>
      <c r="CC336" s="1"/>
      <c r="CD336" s="1"/>
      <c r="CE336" s="62"/>
      <c r="CG336" s="115" t="s">
        <v>112</v>
      </c>
    </row>
    <row r="337" spans="1:85" hidden="1" outlineLevel="1">
      <c r="A337" s="52">
        <v>2030</v>
      </c>
      <c r="B337" s="53">
        <v>0</v>
      </c>
      <c r="C337" s="53">
        <v>0</v>
      </c>
      <c r="D337" s="53">
        <v>0</v>
      </c>
      <c r="E337" s="53">
        <v>474</v>
      </c>
      <c r="F337" s="53">
        <v>0</v>
      </c>
      <c r="G337" s="53">
        <v>237</v>
      </c>
      <c r="H337" s="53">
        <v>900</v>
      </c>
      <c r="I337" s="53">
        <v>0</v>
      </c>
      <c r="J337" s="53">
        <v>400</v>
      </c>
      <c r="K337" s="53">
        <v>0</v>
      </c>
      <c r="L337" s="53">
        <v>0</v>
      </c>
      <c r="M337" s="53">
        <v>0</v>
      </c>
      <c r="N337" s="53">
        <v>0</v>
      </c>
      <c r="O337" s="53">
        <v>0</v>
      </c>
      <c r="P337" s="53">
        <v>799.34999084472656</v>
      </c>
      <c r="Q337" s="53">
        <v>0</v>
      </c>
      <c r="R337" s="53">
        <v>0</v>
      </c>
      <c r="S337" s="53">
        <v>0</v>
      </c>
      <c r="T337" s="53">
        <v>0</v>
      </c>
      <c r="U337" s="53">
        <v>100</v>
      </c>
      <c r="V337" s="53">
        <v>0</v>
      </c>
      <c r="W337" s="53">
        <v>0</v>
      </c>
      <c r="X337" s="53">
        <v>700</v>
      </c>
      <c r="Y337" s="53">
        <v>0</v>
      </c>
      <c r="Z337" s="53">
        <v>200</v>
      </c>
      <c r="AA337" s="53">
        <v>200</v>
      </c>
      <c r="AB337" s="53">
        <v>0</v>
      </c>
      <c r="AC337" s="53">
        <v>1200</v>
      </c>
      <c r="AD337" s="53">
        <v>0</v>
      </c>
      <c r="AE337" s="53">
        <v>249.69999694824219</v>
      </c>
      <c r="AF337" s="53">
        <v>0</v>
      </c>
      <c r="AG337" s="53">
        <v>0</v>
      </c>
      <c r="AH337" s="53">
        <v>0</v>
      </c>
      <c r="AI337" s="53">
        <v>0</v>
      </c>
      <c r="AJ337" s="53">
        <v>150</v>
      </c>
      <c r="AK337" s="53">
        <v>8.8999996185302734</v>
      </c>
      <c r="AL337" s="53">
        <v>36.619998931884773</v>
      </c>
      <c r="AM337" s="53">
        <v>314.72000014781952</v>
      </c>
      <c r="AN337" s="53">
        <v>8.3042049999999996</v>
      </c>
      <c r="AO337" s="53">
        <v>131.83969400000001</v>
      </c>
      <c r="AP337" s="53">
        <v>284.36450864593922</v>
      </c>
      <c r="AQ337" s="53">
        <v>141.550771</v>
      </c>
      <c r="AR337" s="53">
        <v>79</v>
      </c>
      <c r="AS337" s="53">
        <v>25.60000038146973</v>
      </c>
      <c r="AT337" s="54"/>
      <c r="AU337" s="55">
        <v>2030</v>
      </c>
      <c r="AV337" s="56">
        <v>596.41467014781949</v>
      </c>
      <c r="AW337" s="57">
        <v>281.69466999999997</v>
      </c>
      <c r="AX337" s="57">
        <v>314.72000014781952</v>
      </c>
      <c r="AY337" s="56">
        <v>584.48450757782393</v>
      </c>
      <c r="AZ337" s="57">
        <v>522.26450826446944</v>
      </c>
      <c r="BA337" s="57">
        <v>62.219999313354506</v>
      </c>
      <c r="BB337" s="56">
        <v>5460.0499877929688</v>
      </c>
      <c r="BC337" s="57">
        <v>0</v>
      </c>
      <c r="BD337" s="57">
        <v>711</v>
      </c>
      <c r="BE337" s="57">
        <v>1300</v>
      </c>
      <c r="BF337" s="57">
        <v>799.34999084472656</v>
      </c>
      <c r="BG337" s="57">
        <v>100</v>
      </c>
      <c r="BH337" s="57">
        <v>1449.6999969482422</v>
      </c>
      <c r="BI337" s="57">
        <v>0</v>
      </c>
      <c r="BJ337" s="57">
        <v>0</v>
      </c>
      <c r="BK337" s="57">
        <v>1100</v>
      </c>
      <c r="BL337" s="56">
        <v>6640.9491655186121</v>
      </c>
      <c r="BN337" s="55">
        <v>2030</v>
      </c>
      <c r="BO337" s="56">
        <v>398.69407330040735</v>
      </c>
      <c r="BP337" s="58">
        <v>216.38407299999997</v>
      </c>
      <c r="BQ337" s="58">
        <v>182.31000030040741</v>
      </c>
      <c r="BR337" s="56">
        <v>402.27811050668703</v>
      </c>
      <c r="BS337" s="58">
        <v>379.93811130777345</v>
      </c>
      <c r="BT337" s="58">
        <v>22.339999198913588</v>
      </c>
      <c r="BU337" s="56">
        <v>3923.1499938964844</v>
      </c>
      <c r="BV337" s="58">
        <v>0</v>
      </c>
      <c r="BW337" s="58">
        <v>474</v>
      </c>
      <c r="BX337" s="58">
        <v>600</v>
      </c>
      <c r="BY337" s="58">
        <v>699.39999389648438</v>
      </c>
      <c r="BZ337" s="58">
        <v>100</v>
      </c>
      <c r="CA337" s="58">
        <v>1049.75</v>
      </c>
      <c r="CB337" s="58">
        <v>0</v>
      </c>
      <c r="CC337" s="58">
        <v>0</v>
      </c>
      <c r="CD337" s="58">
        <v>1000</v>
      </c>
      <c r="CE337" s="56">
        <v>4724.1221777035789</v>
      </c>
      <c r="CG337" s="115" t="s">
        <v>112</v>
      </c>
    </row>
    <row r="338" spans="1:85" hidden="1" outlineLevel="1">
      <c r="A338" s="59">
        <v>2031</v>
      </c>
      <c r="B338" s="60">
        <v>0</v>
      </c>
      <c r="C338" s="60">
        <v>0</v>
      </c>
      <c r="D338" s="60">
        <v>0</v>
      </c>
      <c r="E338" s="60">
        <v>474</v>
      </c>
      <c r="F338" s="60">
        <v>0</v>
      </c>
      <c r="G338" s="60">
        <v>237</v>
      </c>
      <c r="H338" s="60">
        <v>900</v>
      </c>
      <c r="I338" s="60">
        <v>0</v>
      </c>
      <c r="J338" s="60">
        <v>400</v>
      </c>
      <c r="K338" s="60">
        <v>0</v>
      </c>
      <c r="L338" s="60">
        <v>0</v>
      </c>
      <c r="M338" s="60">
        <v>0</v>
      </c>
      <c r="N338" s="60">
        <v>0</v>
      </c>
      <c r="O338" s="60">
        <v>0</v>
      </c>
      <c r="P338" s="60">
        <v>798.94999694824219</v>
      </c>
      <c r="Q338" s="60">
        <v>0</v>
      </c>
      <c r="R338" s="60">
        <v>0</v>
      </c>
      <c r="S338" s="60">
        <v>0</v>
      </c>
      <c r="T338" s="60">
        <v>0</v>
      </c>
      <c r="U338" s="60">
        <v>100</v>
      </c>
      <c r="V338" s="60">
        <v>0</v>
      </c>
      <c r="W338" s="60">
        <v>0</v>
      </c>
      <c r="X338" s="60">
        <v>800</v>
      </c>
      <c r="Y338" s="60">
        <v>0</v>
      </c>
      <c r="Z338" s="60">
        <v>200</v>
      </c>
      <c r="AA338" s="60">
        <v>200</v>
      </c>
      <c r="AB338" s="60">
        <v>0</v>
      </c>
      <c r="AC338" s="60">
        <v>1200</v>
      </c>
      <c r="AD338" s="60">
        <v>0</v>
      </c>
      <c r="AE338" s="60">
        <v>249.65000152587891</v>
      </c>
      <c r="AF338" s="60">
        <v>0</v>
      </c>
      <c r="AG338" s="60">
        <v>0</v>
      </c>
      <c r="AH338" s="60">
        <v>0</v>
      </c>
      <c r="AI338" s="60">
        <v>0</v>
      </c>
      <c r="AJ338" s="60">
        <v>180</v>
      </c>
      <c r="AK338" s="60">
        <v>9.7200002670288086</v>
      </c>
      <c r="AL338" s="60">
        <v>39.990001678466797</v>
      </c>
      <c r="AM338" s="60">
        <v>328.61000120639801</v>
      </c>
      <c r="AN338" s="60">
        <v>9.6684809999999999</v>
      </c>
      <c r="AO338" s="60">
        <v>148.12393700000001</v>
      </c>
      <c r="AP338" s="60">
        <v>351.50843736546011</v>
      </c>
      <c r="AQ338" s="60">
        <v>165.63264899999999</v>
      </c>
      <c r="AR338" s="60">
        <v>79</v>
      </c>
      <c r="AS338" s="60">
        <v>25.60000038146973</v>
      </c>
      <c r="AT338" s="54"/>
      <c r="AU338" s="61">
        <v>2031</v>
      </c>
      <c r="AV338" s="62">
        <v>652.03506820639802</v>
      </c>
      <c r="AW338" s="63">
        <v>323.42506700000001</v>
      </c>
      <c r="AX338" s="63">
        <v>328.61000120639801</v>
      </c>
      <c r="AY338" s="62">
        <v>685.8184396924255</v>
      </c>
      <c r="AZ338" s="63">
        <v>620.22843763248898</v>
      </c>
      <c r="BA338" s="63">
        <v>65.590002059936523</v>
      </c>
      <c r="BB338" s="62">
        <v>5559.5999984741211</v>
      </c>
      <c r="BC338" s="63">
        <v>0</v>
      </c>
      <c r="BD338" s="63">
        <v>711</v>
      </c>
      <c r="BE338" s="63">
        <v>1300</v>
      </c>
      <c r="BF338" s="63">
        <v>798.94999694824219</v>
      </c>
      <c r="BG338" s="63">
        <v>100</v>
      </c>
      <c r="BH338" s="63">
        <v>1449.6500015258789</v>
      </c>
      <c r="BI338" s="63">
        <v>0</v>
      </c>
      <c r="BJ338" s="63">
        <v>0</v>
      </c>
      <c r="BK338" s="63">
        <v>1200</v>
      </c>
      <c r="BL338" s="62">
        <v>6897.4535063729445</v>
      </c>
      <c r="BN338" s="61">
        <v>2031</v>
      </c>
      <c r="BO338" s="62"/>
      <c r="BP338" s="1"/>
      <c r="BQ338" s="1"/>
      <c r="BR338" s="62"/>
      <c r="BS338" s="1"/>
      <c r="BT338" s="1"/>
      <c r="BU338" s="62"/>
      <c r="BV338" s="1"/>
      <c r="BW338" s="1"/>
      <c r="BX338" s="1"/>
      <c r="BY338" s="1"/>
      <c r="BZ338" s="1"/>
      <c r="CA338" s="1"/>
      <c r="CB338" s="1"/>
      <c r="CC338" s="1"/>
      <c r="CD338" s="1"/>
      <c r="CE338" s="62"/>
      <c r="CG338" s="115" t="s">
        <v>112</v>
      </c>
    </row>
    <row r="339" spans="1:85" hidden="1" outlineLevel="1">
      <c r="A339" s="52">
        <v>2032</v>
      </c>
      <c r="B339" s="53">
        <v>0</v>
      </c>
      <c r="C339" s="53">
        <v>0</v>
      </c>
      <c r="D339" s="53">
        <v>0</v>
      </c>
      <c r="E339" s="53">
        <v>474</v>
      </c>
      <c r="F339" s="53">
        <v>0</v>
      </c>
      <c r="G339" s="53">
        <v>237</v>
      </c>
      <c r="H339" s="53">
        <v>900</v>
      </c>
      <c r="I339" s="53">
        <v>0</v>
      </c>
      <c r="J339" s="53">
        <v>400</v>
      </c>
      <c r="K339" s="53">
        <v>0</v>
      </c>
      <c r="L339" s="53">
        <v>0</v>
      </c>
      <c r="M339" s="53">
        <v>0</v>
      </c>
      <c r="N339" s="53">
        <v>0</v>
      </c>
      <c r="O339" s="53">
        <v>0</v>
      </c>
      <c r="P339" s="53">
        <v>898.55000305175781</v>
      </c>
      <c r="Q339" s="53">
        <v>0</v>
      </c>
      <c r="R339" s="53">
        <v>0</v>
      </c>
      <c r="S339" s="53">
        <v>0</v>
      </c>
      <c r="T339" s="53">
        <v>0</v>
      </c>
      <c r="U339" s="53">
        <v>100</v>
      </c>
      <c r="V339" s="53">
        <v>0</v>
      </c>
      <c r="W339" s="53">
        <v>0</v>
      </c>
      <c r="X339" s="53">
        <v>800</v>
      </c>
      <c r="Y339" s="53">
        <v>0</v>
      </c>
      <c r="Z339" s="53">
        <v>200</v>
      </c>
      <c r="AA339" s="53">
        <v>200</v>
      </c>
      <c r="AB339" s="53">
        <v>0</v>
      </c>
      <c r="AC339" s="53">
        <v>1200</v>
      </c>
      <c r="AD339" s="53">
        <v>0</v>
      </c>
      <c r="AE339" s="53">
        <v>249.59999847412109</v>
      </c>
      <c r="AF339" s="53">
        <v>0</v>
      </c>
      <c r="AG339" s="53">
        <v>250</v>
      </c>
      <c r="AH339" s="53">
        <v>0</v>
      </c>
      <c r="AI339" s="53">
        <v>0</v>
      </c>
      <c r="AJ339" s="53">
        <v>210</v>
      </c>
      <c r="AK339" s="53">
        <v>10.590000152587891</v>
      </c>
      <c r="AL339" s="53">
        <v>43.580001831054688</v>
      </c>
      <c r="AM339" s="53">
        <v>341.90999913215637</v>
      </c>
      <c r="AN339" s="53">
        <v>10.717923000000001</v>
      </c>
      <c r="AO339" s="53">
        <v>200.929247</v>
      </c>
      <c r="AP339" s="53">
        <v>418.652366084981</v>
      </c>
      <c r="AQ339" s="53">
        <v>189.70532100000003</v>
      </c>
      <c r="AR339" s="53">
        <v>79</v>
      </c>
      <c r="AS339" s="53">
        <v>25.60000038146973</v>
      </c>
      <c r="AT339" s="54"/>
      <c r="AU339" s="55">
        <v>2032</v>
      </c>
      <c r="AV339" s="56">
        <v>743.26249013215647</v>
      </c>
      <c r="AW339" s="57">
        <v>401.35249100000004</v>
      </c>
      <c r="AX339" s="57">
        <v>341.90999913215637</v>
      </c>
      <c r="AY339" s="56">
        <v>787.42236845009324</v>
      </c>
      <c r="AZ339" s="57">
        <v>718.24236623756883</v>
      </c>
      <c r="BA339" s="57">
        <v>69.180002212524414</v>
      </c>
      <c r="BB339" s="56">
        <v>5909.1500015258789</v>
      </c>
      <c r="BC339" s="57">
        <v>0</v>
      </c>
      <c r="BD339" s="57">
        <v>711</v>
      </c>
      <c r="BE339" s="57">
        <v>1300</v>
      </c>
      <c r="BF339" s="57">
        <v>898.55000305175781</v>
      </c>
      <c r="BG339" s="57">
        <v>100</v>
      </c>
      <c r="BH339" s="57">
        <v>1449.5999984741211</v>
      </c>
      <c r="BI339" s="57">
        <v>0</v>
      </c>
      <c r="BJ339" s="57">
        <v>250</v>
      </c>
      <c r="BK339" s="57">
        <v>1200</v>
      </c>
      <c r="BL339" s="56">
        <v>7439.8348601081289</v>
      </c>
      <c r="BN339" s="55">
        <v>2032</v>
      </c>
      <c r="BO339" s="56"/>
      <c r="BP339" s="58"/>
      <c r="BQ339" s="58"/>
      <c r="BR339" s="56"/>
      <c r="BS339" s="58"/>
      <c r="BT339" s="58"/>
      <c r="BU339" s="56"/>
      <c r="BV339" s="58"/>
      <c r="BW339" s="58"/>
      <c r="BX339" s="58"/>
      <c r="BY339" s="58"/>
      <c r="BZ339" s="58"/>
      <c r="CA339" s="58"/>
      <c r="CB339" s="58"/>
      <c r="CC339" s="58"/>
      <c r="CD339" s="58"/>
      <c r="CE339" s="56"/>
      <c r="CG339" s="115" t="s">
        <v>112</v>
      </c>
    </row>
    <row r="340" spans="1:85" hidden="1" outlineLevel="1">
      <c r="A340" s="59">
        <v>2033</v>
      </c>
      <c r="B340" s="60">
        <v>0</v>
      </c>
      <c r="C340" s="60">
        <v>0</v>
      </c>
      <c r="D340" s="60">
        <v>0</v>
      </c>
      <c r="E340" s="60">
        <v>474</v>
      </c>
      <c r="F340" s="60">
        <v>0</v>
      </c>
      <c r="G340" s="60">
        <v>237</v>
      </c>
      <c r="H340" s="60">
        <v>900</v>
      </c>
      <c r="I340" s="60">
        <v>0</v>
      </c>
      <c r="J340" s="60">
        <v>400</v>
      </c>
      <c r="K340" s="60">
        <v>0</v>
      </c>
      <c r="L340" s="60">
        <v>0</v>
      </c>
      <c r="M340" s="60">
        <v>0</v>
      </c>
      <c r="N340" s="60">
        <v>0</v>
      </c>
      <c r="O340" s="60">
        <v>0</v>
      </c>
      <c r="P340" s="60">
        <v>898.10000610351563</v>
      </c>
      <c r="Q340" s="60">
        <v>0</v>
      </c>
      <c r="R340" s="60">
        <v>0</v>
      </c>
      <c r="S340" s="60">
        <v>0</v>
      </c>
      <c r="T340" s="60">
        <v>0</v>
      </c>
      <c r="U340" s="60">
        <v>100</v>
      </c>
      <c r="V340" s="60">
        <v>0</v>
      </c>
      <c r="W340" s="60">
        <v>0</v>
      </c>
      <c r="X340" s="60">
        <v>800</v>
      </c>
      <c r="Y340" s="60">
        <v>0</v>
      </c>
      <c r="Z340" s="60">
        <v>200</v>
      </c>
      <c r="AA340" s="60">
        <v>200</v>
      </c>
      <c r="AB340" s="60">
        <v>0</v>
      </c>
      <c r="AC340" s="60">
        <v>1200</v>
      </c>
      <c r="AD340" s="60">
        <v>0</v>
      </c>
      <c r="AE340" s="60">
        <v>249.55000305175781</v>
      </c>
      <c r="AF340" s="60">
        <v>0</v>
      </c>
      <c r="AG340" s="60">
        <v>250</v>
      </c>
      <c r="AH340" s="60">
        <v>0</v>
      </c>
      <c r="AI340" s="60">
        <v>0</v>
      </c>
      <c r="AJ340" s="60">
        <v>240</v>
      </c>
      <c r="AK340" s="60">
        <v>11.47000026702881</v>
      </c>
      <c r="AL340" s="60">
        <v>47.200000762939453</v>
      </c>
      <c r="AM340" s="60">
        <v>353.49999833106995</v>
      </c>
      <c r="AN340" s="60">
        <v>10.717923000000001</v>
      </c>
      <c r="AO340" s="60">
        <v>219.51485700000001</v>
      </c>
      <c r="AP340" s="60">
        <v>489.51080342847717</v>
      </c>
      <c r="AQ340" s="60">
        <v>214.33442700000001</v>
      </c>
      <c r="AR340" s="60">
        <v>79</v>
      </c>
      <c r="AS340" s="60">
        <v>25.60000038146973</v>
      </c>
      <c r="AT340" s="54"/>
      <c r="AU340" s="61">
        <v>2033</v>
      </c>
      <c r="AV340" s="62">
        <v>798.06720533107</v>
      </c>
      <c r="AW340" s="63">
        <v>444.56720700000005</v>
      </c>
      <c r="AX340" s="63">
        <v>353.49999833106995</v>
      </c>
      <c r="AY340" s="62">
        <v>892.78080483991516</v>
      </c>
      <c r="AZ340" s="63">
        <v>819.98080369550598</v>
      </c>
      <c r="BA340" s="63">
        <v>72.80000114440918</v>
      </c>
      <c r="BB340" s="62">
        <v>5908.6500091552734</v>
      </c>
      <c r="BC340" s="63">
        <v>0</v>
      </c>
      <c r="BD340" s="63">
        <v>711</v>
      </c>
      <c r="BE340" s="63">
        <v>1300</v>
      </c>
      <c r="BF340" s="63">
        <v>898.10000610351563</v>
      </c>
      <c r="BG340" s="63">
        <v>100</v>
      </c>
      <c r="BH340" s="63">
        <v>1449.5500030517578</v>
      </c>
      <c r="BI340" s="63">
        <v>0</v>
      </c>
      <c r="BJ340" s="63">
        <v>250</v>
      </c>
      <c r="BK340" s="63">
        <v>1200</v>
      </c>
      <c r="BL340" s="62">
        <v>7599.4980193262581</v>
      </c>
      <c r="BN340" s="61">
        <v>2033</v>
      </c>
      <c r="BO340" s="62"/>
      <c r="BP340" s="1"/>
      <c r="BQ340" s="1"/>
      <c r="BR340" s="62"/>
      <c r="BS340" s="1"/>
      <c r="BT340" s="1"/>
      <c r="BU340" s="62"/>
      <c r="BV340" s="1"/>
      <c r="BW340" s="1"/>
      <c r="BX340" s="1"/>
      <c r="BY340" s="1"/>
      <c r="BZ340" s="1"/>
      <c r="CA340" s="1"/>
      <c r="CB340" s="1"/>
      <c r="CC340" s="1"/>
      <c r="CD340" s="1"/>
      <c r="CE340" s="62"/>
      <c r="CG340" s="115" t="s">
        <v>112</v>
      </c>
    </row>
    <row r="341" spans="1:85" hidden="1" outlineLevel="1">
      <c r="A341" s="52">
        <v>2034</v>
      </c>
      <c r="B341" s="53">
        <v>0</v>
      </c>
      <c r="C341" s="53">
        <v>0</v>
      </c>
      <c r="D341" s="53">
        <v>0</v>
      </c>
      <c r="E341" s="53">
        <v>474</v>
      </c>
      <c r="F341" s="53">
        <v>0</v>
      </c>
      <c r="G341" s="53">
        <v>237</v>
      </c>
      <c r="H341" s="53">
        <v>900</v>
      </c>
      <c r="I341" s="53">
        <v>0</v>
      </c>
      <c r="J341" s="53">
        <v>400</v>
      </c>
      <c r="K341" s="53">
        <v>0</v>
      </c>
      <c r="L341" s="53">
        <v>0</v>
      </c>
      <c r="M341" s="53">
        <v>0</v>
      </c>
      <c r="N341" s="53">
        <v>0</v>
      </c>
      <c r="O341" s="53">
        <v>0</v>
      </c>
      <c r="P341" s="53">
        <v>1097.6500015258789</v>
      </c>
      <c r="Q341" s="53">
        <v>0</v>
      </c>
      <c r="R341" s="53">
        <v>0</v>
      </c>
      <c r="S341" s="53">
        <v>0</v>
      </c>
      <c r="T341" s="53">
        <v>0</v>
      </c>
      <c r="U341" s="53">
        <v>100</v>
      </c>
      <c r="V341" s="53">
        <v>0</v>
      </c>
      <c r="W341" s="53">
        <v>0</v>
      </c>
      <c r="X341" s="53">
        <v>1000</v>
      </c>
      <c r="Y341" s="53">
        <v>0</v>
      </c>
      <c r="Z341" s="53">
        <v>200</v>
      </c>
      <c r="AA341" s="53">
        <v>200</v>
      </c>
      <c r="AB341" s="53">
        <v>0</v>
      </c>
      <c r="AC341" s="53">
        <v>1200</v>
      </c>
      <c r="AD341" s="53">
        <v>0</v>
      </c>
      <c r="AE341" s="53">
        <v>249.5</v>
      </c>
      <c r="AF341" s="53">
        <v>0</v>
      </c>
      <c r="AG341" s="53">
        <v>250</v>
      </c>
      <c r="AH341" s="53">
        <v>0</v>
      </c>
      <c r="AI341" s="53">
        <v>0</v>
      </c>
      <c r="AJ341" s="53">
        <v>270</v>
      </c>
      <c r="AK341" s="53">
        <v>12.35000038146973</v>
      </c>
      <c r="AL341" s="53">
        <v>50.830001831054688</v>
      </c>
      <c r="AM341" s="53">
        <v>358.93999516963959</v>
      </c>
      <c r="AN341" s="53">
        <v>10.717923000000001</v>
      </c>
      <c r="AO341" s="53">
        <v>238.569873</v>
      </c>
      <c r="AP341" s="53">
        <v>560.36924077197341</v>
      </c>
      <c r="AQ341" s="53">
        <v>222.661418</v>
      </c>
      <c r="AR341" s="53">
        <v>79</v>
      </c>
      <c r="AS341" s="53">
        <v>25.60000038146973</v>
      </c>
      <c r="AT341" s="54"/>
      <c r="AU341" s="55">
        <v>2034</v>
      </c>
      <c r="AV341" s="56">
        <v>830.88920916963957</v>
      </c>
      <c r="AW341" s="57">
        <v>471.94921399999998</v>
      </c>
      <c r="AX341" s="57">
        <v>358.93999516963959</v>
      </c>
      <c r="AY341" s="56">
        <v>998.14924336596755</v>
      </c>
      <c r="AZ341" s="57">
        <v>921.71924115344314</v>
      </c>
      <c r="BA341" s="57">
        <v>76.430002212524414</v>
      </c>
      <c r="BB341" s="56">
        <v>6308.1500015258789</v>
      </c>
      <c r="BC341" s="57">
        <v>0</v>
      </c>
      <c r="BD341" s="57">
        <v>711</v>
      </c>
      <c r="BE341" s="57">
        <v>1300</v>
      </c>
      <c r="BF341" s="57">
        <v>1097.6500015258789</v>
      </c>
      <c r="BG341" s="57">
        <v>100</v>
      </c>
      <c r="BH341" s="57">
        <v>1449.5</v>
      </c>
      <c r="BI341" s="57">
        <v>0</v>
      </c>
      <c r="BJ341" s="57">
        <v>250</v>
      </c>
      <c r="BK341" s="57">
        <v>1400</v>
      </c>
      <c r="BL341" s="56">
        <v>8137.1884540614865</v>
      </c>
      <c r="BN341" s="55">
        <v>2034</v>
      </c>
      <c r="BO341" s="56"/>
      <c r="BP341" s="58"/>
      <c r="BQ341" s="58"/>
      <c r="BR341" s="56"/>
      <c r="BS341" s="58"/>
      <c r="BT341" s="58"/>
      <c r="BU341" s="56"/>
      <c r="BV341" s="58"/>
      <c r="BW341" s="58"/>
      <c r="BX341" s="58"/>
      <c r="BY341" s="58"/>
      <c r="BZ341" s="58"/>
      <c r="CA341" s="58"/>
      <c r="CB341" s="58"/>
      <c r="CC341" s="58"/>
      <c r="CD341" s="58"/>
      <c r="CE341" s="56"/>
      <c r="CG341" s="115" t="s">
        <v>112</v>
      </c>
    </row>
    <row r="342" spans="1:85" hidden="1" outlineLevel="1">
      <c r="A342" s="59">
        <v>2035</v>
      </c>
      <c r="B342" s="60">
        <v>0</v>
      </c>
      <c r="C342" s="60">
        <v>0</v>
      </c>
      <c r="D342" s="60">
        <v>0</v>
      </c>
      <c r="E342" s="60">
        <v>474</v>
      </c>
      <c r="F342" s="60">
        <v>0</v>
      </c>
      <c r="G342" s="60">
        <v>237</v>
      </c>
      <c r="H342" s="60">
        <v>1300</v>
      </c>
      <c r="I342" s="60">
        <v>0</v>
      </c>
      <c r="J342" s="60">
        <v>400</v>
      </c>
      <c r="K342" s="60">
        <v>0</v>
      </c>
      <c r="L342" s="60">
        <v>0</v>
      </c>
      <c r="M342" s="60">
        <v>0</v>
      </c>
      <c r="N342" s="60">
        <v>0</v>
      </c>
      <c r="O342" s="60">
        <v>0</v>
      </c>
      <c r="P342" s="60">
        <v>1697.099983215332</v>
      </c>
      <c r="Q342" s="60">
        <v>100</v>
      </c>
      <c r="R342" s="60">
        <v>0</v>
      </c>
      <c r="S342" s="60">
        <v>0</v>
      </c>
      <c r="T342" s="60">
        <v>0</v>
      </c>
      <c r="U342" s="60">
        <v>100</v>
      </c>
      <c r="V342" s="60">
        <v>0</v>
      </c>
      <c r="W342" s="60">
        <v>0</v>
      </c>
      <c r="X342" s="60">
        <v>1000</v>
      </c>
      <c r="Y342" s="60">
        <v>0</v>
      </c>
      <c r="Z342" s="60">
        <v>200</v>
      </c>
      <c r="AA342" s="60">
        <v>200</v>
      </c>
      <c r="AB342" s="60">
        <v>0</v>
      </c>
      <c r="AC342" s="60">
        <v>1200</v>
      </c>
      <c r="AD342" s="60">
        <v>0</v>
      </c>
      <c r="AE342" s="60">
        <v>249.44999694824219</v>
      </c>
      <c r="AF342" s="60">
        <v>0</v>
      </c>
      <c r="AG342" s="60">
        <v>250</v>
      </c>
      <c r="AH342" s="60">
        <v>0</v>
      </c>
      <c r="AI342" s="60">
        <v>0</v>
      </c>
      <c r="AJ342" s="60">
        <v>300</v>
      </c>
      <c r="AK342" s="60">
        <v>13.239999771118161</v>
      </c>
      <c r="AL342" s="60">
        <v>54.470001220703118</v>
      </c>
      <c r="AM342" s="60">
        <v>365.68999946117401</v>
      </c>
      <c r="AN342" s="60">
        <v>10.717923000000001</v>
      </c>
      <c r="AO342" s="60">
        <v>258.28604999999999</v>
      </c>
      <c r="AP342" s="60">
        <v>631.33850343142001</v>
      </c>
      <c r="AQ342" s="60">
        <v>231.85621</v>
      </c>
      <c r="AR342" s="60">
        <v>79</v>
      </c>
      <c r="AS342" s="60">
        <v>25.60000038146973</v>
      </c>
      <c r="AT342" s="54"/>
      <c r="AU342" s="61">
        <v>2035</v>
      </c>
      <c r="AV342" s="62">
        <v>866.55018246117402</v>
      </c>
      <c r="AW342" s="63">
        <v>500.86018300000001</v>
      </c>
      <c r="AX342" s="63">
        <v>365.68999946117401</v>
      </c>
      <c r="AY342" s="62">
        <v>1103.6485048047111</v>
      </c>
      <c r="AZ342" s="63">
        <v>1023.5785032025382</v>
      </c>
      <c r="BA342" s="63">
        <v>80.070001602172852</v>
      </c>
      <c r="BB342" s="62">
        <v>7407.5499801635742</v>
      </c>
      <c r="BC342" s="63">
        <v>0</v>
      </c>
      <c r="BD342" s="63">
        <v>711</v>
      </c>
      <c r="BE342" s="63">
        <v>1700</v>
      </c>
      <c r="BF342" s="63">
        <v>1797.099983215332</v>
      </c>
      <c r="BG342" s="63">
        <v>100</v>
      </c>
      <c r="BH342" s="63">
        <v>1449.4499969482422</v>
      </c>
      <c r="BI342" s="63">
        <v>0</v>
      </c>
      <c r="BJ342" s="63">
        <v>250</v>
      </c>
      <c r="BK342" s="63">
        <v>1400</v>
      </c>
      <c r="BL342" s="62">
        <v>9377.7486674294596</v>
      </c>
      <c r="BN342" s="61">
        <v>2035</v>
      </c>
      <c r="BO342" s="62"/>
      <c r="BP342" s="1"/>
      <c r="BQ342" s="1"/>
      <c r="BR342" s="62"/>
      <c r="BS342" s="1"/>
      <c r="BT342" s="1"/>
      <c r="BU342" s="62"/>
      <c r="BV342" s="1"/>
      <c r="BW342" s="1"/>
      <c r="BX342" s="1"/>
      <c r="BY342" s="1"/>
      <c r="BZ342" s="1"/>
      <c r="CA342" s="1"/>
      <c r="CB342" s="1"/>
      <c r="CC342" s="1"/>
      <c r="CD342" s="1"/>
      <c r="CE342" s="62"/>
      <c r="CG342" s="115" t="s">
        <v>112</v>
      </c>
    </row>
    <row r="343" spans="1:85" hidden="1" outlineLevel="1">
      <c r="A343" s="52">
        <v>2036</v>
      </c>
      <c r="B343" s="53">
        <v>0</v>
      </c>
      <c r="C343" s="53">
        <v>0</v>
      </c>
      <c r="D343" s="53">
        <v>0</v>
      </c>
      <c r="E343" s="53">
        <v>474</v>
      </c>
      <c r="F343" s="53">
        <v>0</v>
      </c>
      <c r="G343" s="53">
        <v>237</v>
      </c>
      <c r="H343" s="53">
        <v>1300</v>
      </c>
      <c r="I343" s="53">
        <v>0</v>
      </c>
      <c r="J343" s="53">
        <v>400</v>
      </c>
      <c r="K343" s="53">
        <v>0</v>
      </c>
      <c r="L343" s="53">
        <v>0</v>
      </c>
      <c r="M343" s="53">
        <v>0</v>
      </c>
      <c r="N343" s="53">
        <v>0</v>
      </c>
      <c r="O343" s="53">
        <v>0</v>
      </c>
      <c r="P343" s="53">
        <v>1696.2499847412109</v>
      </c>
      <c r="Q343" s="53">
        <v>99.949996948242188</v>
      </c>
      <c r="R343" s="53">
        <v>0</v>
      </c>
      <c r="S343" s="53">
        <v>0</v>
      </c>
      <c r="T343" s="53">
        <v>0</v>
      </c>
      <c r="U343" s="53">
        <v>100</v>
      </c>
      <c r="V343" s="53">
        <v>0</v>
      </c>
      <c r="W343" s="53">
        <v>0</v>
      </c>
      <c r="X343" s="53">
        <v>1000</v>
      </c>
      <c r="Y343" s="53">
        <v>0</v>
      </c>
      <c r="Z343" s="53">
        <v>200</v>
      </c>
      <c r="AA343" s="53">
        <v>200</v>
      </c>
      <c r="AB343" s="53">
        <v>0</v>
      </c>
      <c r="AC343" s="53">
        <v>1200</v>
      </c>
      <c r="AD343" s="53">
        <v>0</v>
      </c>
      <c r="AE343" s="53">
        <v>249.40000152587891</v>
      </c>
      <c r="AF343" s="53">
        <v>0</v>
      </c>
      <c r="AG343" s="53">
        <v>250</v>
      </c>
      <c r="AH343" s="53">
        <v>0</v>
      </c>
      <c r="AI343" s="53">
        <v>0</v>
      </c>
      <c r="AJ343" s="53">
        <v>330</v>
      </c>
      <c r="AK343" s="53">
        <v>14.11999988555908</v>
      </c>
      <c r="AL343" s="53">
        <v>58.099998474121087</v>
      </c>
      <c r="AM343" s="53">
        <v>372.5500031709671</v>
      </c>
      <c r="AN343" s="53">
        <v>10.717923000000001</v>
      </c>
      <c r="AO343" s="53">
        <v>277.04538300000002</v>
      </c>
      <c r="AP343" s="53">
        <v>702.30776609086661</v>
      </c>
      <c r="AQ343" s="53">
        <v>242.38394099999999</v>
      </c>
      <c r="AR343" s="53">
        <v>79</v>
      </c>
      <c r="AS343" s="53">
        <v>25.60000038146973</v>
      </c>
      <c r="AT343" s="54"/>
      <c r="AU343" s="55">
        <v>2036</v>
      </c>
      <c r="AV343" s="56">
        <v>902.6972501709671</v>
      </c>
      <c r="AW343" s="57">
        <v>530.14724699999999</v>
      </c>
      <c r="AX343" s="57">
        <v>372.5500031709671</v>
      </c>
      <c r="AY343" s="56">
        <v>1209.1277648320165</v>
      </c>
      <c r="AZ343" s="57">
        <v>1125.4277659764257</v>
      </c>
      <c r="BA343" s="57">
        <v>83.69999885559082</v>
      </c>
      <c r="BB343" s="56">
        <v>7406.599983215332</v>
      </c>
      <c r="BC343" s="57">
        <v>0</v>
      </c>
      <c r="BD343" s="57">
        <v>711</v>
      </c>
      <c r="BE343" s="57">
        <v>1700</v>
      </c>
      <c r="BF343" s="57">
        <v>1796.1999816894531</v>
      </c>
      <c r="BG343" s="57">
        <v>100</v>
      </c>
      <c r="BH343" s="57">
        <v>1449.4000015258789</v>
      </c>
      <c r="BI343" s="57">
        <v>0</v>
      </c>
      <c r="BJ343" s="57">
        <v>250</v>
      </c>
      <c r="BK343" s="57">
        <v>1400</v>
      </c>
      <c r="BL343" s="56">
        <v>9518.4249982183155</v>
      </c>
      <c r="BN343" s="55">
        <v>2036</v>
      </c>
      <c r="BO343" s="56"/>
      <c r="BP343" s="58"/>
      <c r="BQ343" s="58"/>
      <c r="BR343" s="56"/>
      <c r="BS343" s="58"/>
      <c r="BT343" s="58"/>
      <c r="BU343" s="56"/>
      <c r="BV343" s="58"/>
      <c r="BW343" s="58"/>
      <c r="BX343" s="58"/>
      <c r="BY343" s="58"/>
      <c r="BZ343" s="58"/>
      <c r="CA343" s="58"/>
      <c r="CB343" s="58"/>
      <c r="CC343" s="58"/>
      <c r="CD343" s="58"/>
      <c r="CE343" s="56"/>
      <c r="CG343" s="115" t="s">
        <v>112</v>
      </c>
    </row>
    <row r="344" spans="1:85" hidden="1" outlineLevel="1">
      <c r="A344" s="59">
        <v>2037</v>
      </c>
      <c r="B344" s="60">
        <v>0</v>
      </c>
      <c r="C344" s="60">
        <v>0</v>
      </c>
      <c r="D344" s="60">
        <v>0</v>
      </c>
      <c r="E344" s="60">
        <v>474</v>
      </c>
      <c r="F344" s="60">
        <v>0</v>
      </c>
      <c r="G344" s="60">
        <v>237</v>
      </c>
      <c r="H344" s="60">
        <v>1300</v>
      </c>
      <c r="I344" s="60">
        <v>0</v>
      </c>
      <c r="J344" s="60">
        <v>400</v>
      </c>
      <c r="K344" s="60">
        <v>0</v>
      </c>
      <c r="L344" s="60">
        <v>0</v>
      </c>
      <c r="M344" s="60">
        <v>100</v>
      </c>
      <c r="N344" s="60">
        <v>0</v>
      </c>
      <c r="O344" s="60">
        <v>0</v>
      </c>
      <c r="P344" s="60">
        <v>1695.4000091552734</v>
      </c>
      <c r="Q344" s="60">
        <v>99.900001525878906</v>
      </c>
      <c r="R344" s="60">
        <v>0</v>
      </c>
      <c r="S344" s="60">
        <v>0</v>
      </c>
      <c r="T344" s="60">
        <v>0</v>
      </c>
      <c r="U344" s="60">
        <v>100</v>
      </c>
      <c r="V344" s="60">
        <v>0</v>
      </c>
      <c r="W344" s="60">
        <v>0</v>
      </c>
      <c r="X344" s="60">
        <v>1000</v>
      </c>
      <c r="Y344" s="60">
        <v>100</v>
      </c>
      <c r="Z344" s="60">
        <v>200</v>
      </c>
      <c r="AA344" s="60">
        <v>200</v>
      </c>
      <c r="AB344" s="60">
        <v>0</v>
      </c>
      <c r="AC344" s="60">
        <v>1200</v>
      </c>
      <c r="AD344" s="60">
        <v>0</v>
      </c>
      <c r="AE344" s="60">
        <v>249.34999847412109</v>
      </c>
      <c r="AF344" s="60">
        <v>0</v>
      </c>
      <c r="AG344" s="60">
        <v>250</v>
      </c>
      <c r="AH344" s="60">
        <v>0</v>
      </c>
      <c r="AI344" s="60">
        <v>0</v>
      </c>
      <c r="AJ344" s="60">
        <v>360</v>
      </c>
      <c r="AK344" s="60">
        <v>15.010000228881839</v>
      </c>
      <c r="AL344" s="60">
        <v>61.759998321533203</v>
      </c>
      <c r="AM344" s="60">
        <v>377.65000188350677</v>
      </c>
      <c r="AN344" s="60">
        <v>10.717923000000001</v>
      </c>
      <c r="AO344" s="60">
        <v>294.53497199999998</v>
      </c>
      <c r="AP344" s="60">
        <v>773.53780368399657</v>
      </c>
      <c r="AQ344" s="60">
        <v>256.62610000000001</v>
      </c>
      <c r="AR344" s="60">
        <v>79</v>
      </c>
      <c r="AS344" s="60">
        <v>25.60000038146973</v>
      </c>
      <c r="AT344" s="54"/>
      <c r="AU344" s="61">
        <v>2037</v>
      </c>
      <c r="AV344" s="62">
        <v>939.52899688350681</v>
      </c>
      <c r="AW344" s="63">
        <v>561.87899500000003</v>
      </c>
      <c r="AX344" s="63">
        <v>377.65000188350677</v>
      </c>
      <c r="AY344" s="62">
        <v>1314.9078026158813</v>
      </c>
      <c r="AZ344" s="63">
        <v>1227.5478039128784</v>
      </c>
      <c r="BA344" s="63">
        <v>87.35999870300293</v>
      </c>
      <c r="BB344" s="62">
        <v>7605.6500091552734</v>
      </c>
      <c r="BC344" s="63">
        <v>0</v>
      </c>
      <c r="BD344" s="63">
        <v>711</v>
      </c>
      <c r="BE344" s="63">
        <v>1800</v>
      </c>
      <c r="BF344" s="63">
        <v>1795.3000106811523</v>
      </c>
      <c r="BG344" s="63">
        <v>100</v>
      </c>
      <c r="BH344" s="63">
        <v>1449.3499984741211</v>
      </c>
      <c r="BI344" s="63">
        <v>0</v>
      </c>
      <c r="BJ344" s="63">
        <v>250</v>
      </c>
      <c r="BK344" s="63">
        <v>1500</v>
      </c>
      <c r="BL344" s="62">
        <v>9860.0868086546616</v>
      </c>
      <c r="BN344" s="61">
        <v>2037</v>
      </c>
      <c r="BO344" s="62"/>
      <c r="BP344" s="1"/>
      <c r="BQ344" s="1"/>
      <c r="BR344" s="62"/>
      <c r="BS344" s="1"/>
      <c r="BT344" s="1"/>
      <c r="BU344" s="62"/>
      <c r="BV344" s="1"/>
      <c r="BW344" s="1"/>
      <c r="BX344" s="1"/>
      <c r="BY344" s="1"/>
      <c r="BZ344" s="1"/>
      <c r="CA344" s="1"/>
      <c r="CB344" s="1"/>
      <c r="CC344" s="1"/>
      <c r="CD344" s="1"/>
      <c r="CE344" s="62"/>
      <c r="CG344" s="115" t="s">
        <v>112</v>
      </c>
    </row>
    <row r="345" spans="1:85" hidden="1" outlineLevel="1">
      <c r="A345" s="52">
        <v>2038</v>
      </c>
      <c r="B345" s="53">
        <v>0</v>
      </c>
      <c r="C345" s="53">
        <v>0</v>
      </c>
      <c r="D345" s="53">
        <v>0</v>
      </c>
      <c r="E345" s="53">
        <v>474</v>
      </c>
      <c r="F345" s="53">
        <v>0</v>
      </c>
      <c r="G345" s="53">
        <v>237</v>
      </c>
      <c r="H345" s="53">
        <v>1400</v>
      </c>
      <c r="I345" s="53">
        <v>100</v>
      </c>
      <c r="J345" s="53">
        <v>700</v>
      </c>
      <c r="K345" s="53">
        <v>0</v>
      </c>
      <c r="L345" s="53">
        <v>0</v>
      </c>
      <c r="M345" s="53">
        <v>100</v>
      </c>
      <c r="N345" s="53">
        <v>0</v>
      </c>
      <c r="O345" s="53">
        <v>0</v>
      </c>
      <c r="P345" s="53">
        <v>1894.5500030517578</v>
      </c>
      <c r="Q345" s="53">
        <v>99.849998474121094</v>
      </c>
      <c r="R345" s="53">
        <v>0</v>
      </c>
      <c r="S345" s="53">
        <v>0</v>
      </c>
      <c r="T345" s="53">
        <v>0</v>
      </c>
      <c r="U345" s="53">
        <v>100</v>
      </c>
      <c r="V345" s="53">
        <v>0</v>
      </c>
      <c r="W345" s="53">
        <v>0</v>
      </c>
      <c r="X345" s="53">
        <v>1200</v>
      </c>
      <c r="Y345" s="53">
        <v>100</v>
      </c>
      <c r="Z345" s="53">
        <v>200</v>
      </c>
      <c r="AA345" s="53">
        <v>200</v>
      </c>
      <c r="AB345" s="53">
        <v>0</v>
      </c>
      <c r="AC345" s="53">
        <v>1200</v>
      </c>
      <c r="AD345" s="53">
        <v>0</v>
      </c>
      <c r="AE345" s="53">
        <v>249.30000305175781</v>
      </c>
      <c r="AF345" s="53">
        <v>0</v>
      </c>
      <c r="AG345" s="53">
        <v>250</v>
      </c>
      <c r="AH345" s="53">
        <v>0</v>
      </c>
      <c r="AI345" s="53">
        <v>0</v>
      </c>
      <c r="AJ345" s="53">
        <v>390</v>
      </c>
      <c r="AK345" s="53">
        <v>15.88000011444092</v>
      </c>
      <c r="AL345" s="53">
        <v>65.339996337890625</v>
      </c>
      <c r="AM345" s="53">
        <v>386.16000306606293</v>
      </c>
      <c r="AN345" s="53">
        <v>10.717923000000001</v>
      </c>
      <c r="AO345" s="53">
        <v>312.89791300000002</v>
      </c>
      <c r="AP345" s="53">
        <v>844.76784127712642</v>
      </c>
      <c r="AQ345" s="53">
        <v>270.08933500000001</v>
      </c>
      <c r="AR345" s="53">
        <v>79</v>
      </c>
      <c r="AS345" s="53">
        <v>25.60000038146973</v>
      </c>
      <c r="AT345" s="54"/>
      <c r="AU345" s="55">
        <v>2038</v>
      </c>
      <c r="AV345" s="56">
        <v>979.86517406606299</v>
      </c>
      <c r="AW345" s="57">
        <v>593.70517100000006</v>
      </c>
      <c r="AX345" s="57">
        <v>386.16000306606293</v>
      </c>
      <c r="AY345" s="56">
        <v>1420.5878381109278</v>
      </c>
      <c r="AZ345" s="57">
        <v>1329.6478413915675</v>
      </c>
      <c r="BA345" s="57">
        <v>90.939996719360352</v>
      </c>
      <c r="BB345" s="56">
        <v>8504.7000045776367</v>
      </c>
      <c r="BC345" s="57">
        <v>0</v>
      </c>
      <c r="BD345" s="57">
        <v>711</v>
      </c>
      <c r="BE345" s="57">
        <v>2300</v>
      </c>
      <c r="BF345" s="57">
        <v>1994.4000015258789</v>
      </c>
      <c r="BG345" s="57">
        <v>100</v>
      </c>
      <c r="BH345" s="57">
        <v>1449.3000030517578</v>
      </c>
      <c r="BI345" s="57">
        <v>0</v>
      </c>
      <c r="BJ345" s="57">
        <v>250</v>
      </c>
      <c r="BK345" s="57">
        <v>1700</v>
      </c>
      <c r="BL345" s="56">
        <v>10905.153016754628</v>
      </c>
      <c r="BN345" s="55">
        <v>2038</v>
      </c>
      <c r="BO345" s="56"/>
      <c r="BP345" s="58"/>
      <c r="BQ345" s="58"/>
      <c r="BR345" s="56"/>
      <c r="BS345" s="58"/>
      <c r="BT345" s="58"/>
      <c r="BU345" s="56"/>
      <c r="BV345" s="58"/>
      <c r="BW345" s="58"/>
      <c r="BX345" s="58"/>
      <c r="BY345" s="58"/>
      <c r="BZ345" s="58"/>
      <c r="CA345" s="58"/>
      <c r="CB345" s="58"/>
      <c r="CC345" s="58"/>
      <c r="CD345" s="58"/>
      <c r="CE345" s="56"/>
      <c r="CG345" s="115" t="s">
        <v>112</v>
      </c>
    </row>
    <row r="346" spans="1:85" hidden="1" outlineLevel="1">
      <c r="A346" s="59">
        <v>2039</v>
      </c>
      <c r="B346" s="60">
        <v>0</v>
      </c>
      <c r="C346" s="60">
        <v>0</v>
      </c>
      <c r="D346" s="60">
        <v>0</v>
      </c>
      <c r="E346" s="60">
        <v>474</v>
      </c>
      <c r="F346" s="60">
        <v>18.29999923706055</v>
      </c>
      <c r="G346" s="60">
        <v>237</v>
      </c>
      <c r="H346" s="60">
        <v>1400</v>
      </c>
      <c r="I346" s="60">
        <v>100</v>
      </c>
      <c r="J346" s="60">
        <v>800</v>
      </c>
      <c r="K346" s="60">
        <v>0</v>
      </c>
      <c r="L346" s="60">
        <v>0</v>
      </c>
      <c r="M346" s="60">
        <v>100</v>
      </c>
      <c r="N346" s="60">
        <v>0</v>
      </c>
      <c r="O346" s="60">
        <v>0</v>
      </c>
      <c r="P346" s="60">
        <v>2093.6000137329102</v>
      </c>
      <c r="Q346" s="60">
        <v>99.800003051757813</v>
      </c>
      <c r="R346" s="60">
        <v>0</v>
      </c>
      <c r="S346" s="60">
        <v>0</v>
      </c>
      <c r="T346" s="60">
        <v>0</v>
      </c>
      <c r="U346" s="60">
        <v>100</v>
      </c>
      <c r="V346" s="60">
        <v>0</v>
      </c>
      <c r="W346" s="60">
        <v>0</v>
      </c>
      <c r="X346" s="60">
        <v>1300</v>
      </c>
      <c r="Y346" s="60">
        <v>100</v>
      </c>
      <c r="Z346" s="60">
        <v>200</v>
      </c>
      <c r="AA346" s="60">
        <v>200</v>
      </c>
      <c r="AB346" s="60">
        <v>0</v>
      </c>
      <c r="AC346" s="60">
        <v>1200</v>
      </c>
      <c r="AD346" s="60">
        <v>0</v>
      </c>
      <c r="AE346" s="60">
        <v>249.25</v>
      </c>
      <c r="AF346" s="60">
        <v>0</v>
      </c>
      <c r="AG346" s="60">
        <v>250</v>
      </c>
      <c r="AH346" s="60">
        <v>0</v>
      </c>
      <c r="AI346" s="60">
        <v>0</v>
      </c>
      <c r="AJ346" s="60">
        <v>420</v>
      </c>
      <c r="AK346" s="60">
        <v>16.760000228881839</v>
      </c>
      <c r="AL346" s="60">
        <v>68.959999084472656</v>
      </c>
      <c r="AM346" s="60">
        <v>388.34000098705292</v>
      </c>
      <c r="AN346" s="60">
        <v>10.717923000000001</v>
      </c>
      <c r="AO346" s="60">
        <v>331.41053299999999</v>
      </c>
      <c r="AP346" s="60">
        <v>917.56433527798572</v>
      </c>
      <c r="AQ346" s="60">
        <v>283.89166899999998</v>
      </c>
      <c r="AR346" s="60">
        <v>79</v>
      </c>
      <c r="AS346" s="60">
        <v>25.60000038146973</v>
      </c>
      <c r="AT346" s="54"/>
      <c r="AU346" s="61">
        <v>2039</v>
      </c>
      <c r="AV346" s="62">
        <v>1014.3601259870529</v>
      </c>
      <c r="AW346" s="63">
        <v>626.02012500000001</v>
      </c>
      <c r="AX346" s="63">
        <v>388.34000098705292</v>
      </c>
      <c r="AY346" s="62">
        <v>1527.8843349728099</v>
      </c>
      <c r="AZ346" s="63">
        <v>1433.3243355068676</v>
      </c>
      <c r="BA346" s="63">
        <v>94.559999465942383</v>
      </c>
      <c r="BB346" s="62">
        <v>8921.9500160217285</v>
      </c>
      <c r="BC346" s="63">
        <v>0</v>
      </c>
      <c r="BD346" s="63">
        <v>729.29999923706055</v>
      </c>
      <c r="BE346" s="63">
        <v>2400</v>
      </c>
      <c r="BF346" s="63">
        <v>2193.400016784668</v>
      </c>
      <c r="BG346" s="63">
        <v>100</v>
      </c>
      <c r="BH346" s="63">
        <v>1449.25</v>
      </c>
      <c r="BI346" s="63">
        <v>0</v>
      </c>
      <c r="BJ346" s="63">
        <v>250</v>
      </c>
      <c r="BK346" s="63">
        <v>1800</v>
      </c>
      <c r="BL346" s="62">
        <v>11464.194476981591</v>
      </c>
      <c r="BN346" s="61">
        <v>2039</v>
      </c>
      <c r="BO346" s="62"/>
      <c r="BP346" s="1"/>
      <c r="BQ346" s="1"/>
      <c r="BR346" s="62"/>
      <c r="BS346" s="1"/>
      <c r="BT346" s="1"/>
      <c r="BU346" s="62"/>
      <c r="BV346" s="1"/>
      <c r="BW346" s="1"/>
      <c r="BX346" s="1"/>
      <c r="BY346" s="1"/>
      <c r="BZ346" s="1"/>
      <c r="CA346" s="1"/>
      <c r="CB346" s="1"/>
      <c r="CC346" s="1"/>
      <c r="CD346" s="1"/>
      <c r="CE346" s="62"/>
      <c r="CG346" s="115" t="s">
        <v>112</v>
      </c>
    </row>
    <row r="347" spans="1:85" hidden="1" outlineLevel="1">
      <c r="A347" s="52">
        <v>2040</v>
      </c>
      <c r="B347" s="53">
        <v>0</v>
      </c>
      <c r="C347" s="53">
        <v>0</v>
      </c>
      <c r="D347" s="53">
        <v>0</v>
      </c>
      <c r="E347" s="53">
        <v>474</v>
      </c>
      <c r="F347" s="53">
        <v>292.79998779296881</v>
      </c>
      <c r="G347" s="53">
        <v>237</v>
      </c>
      <c r="H347" s="53">
        <v>1400</v>
      </c>
      <c r="I347" s="53">
        <v>100</v>
      </c>
      <c r="J347" s="53">
        <v>800</v>
      </c>
      <c r="K347" s="53">
        <v>0</v>
      </c>
      <c r="L347" s="53">
        <v>0</v>
      </c>
      <c r="M347" s="53">
        <v>100</v>
      </c>
      <c r="N347" s="53">
        <v>0</v>
      </c>
      <c r="O347" s="53">
        <v>0</v>
      </c>
      <c r="P347" s="53">
        <v>2092.5499801635742</v>
      </c>
      <c r="Q347" s="53">
        <v>99.75</v>
      </c>
      <c r="R347" s="53">
        <v>0</v>
      </c>
      <c r="S347" s="53">
        <v>0</v>
      </c>
      <c r="T347" s="53">
        <v>0</v>
      </c>
      <c r="U347" s="53">
        <v>100</v>
      </c>
      <c r="V347" s="53">
        <v>0</v>
      </c>
      <c r="W347" s="53">
        <v>0</v>
      </c>
      <c r="X347" s="53">
        <v>1300</v>
      </c>
      <c r="Y347" s="53">
        <v>100</v>
      </c>
      <c r="Z347" s="53">
        <v>200</v>
      </c>
      <c r="AA347" s="53">
        <v>200</v>
      </c>
      <c r="AB347" s="53">
        <v>0</v>
      </c>
      <c r="AC347" s="53">
        <v>1200</v>
      </c>
      <c r="AD347" s="53">
        <v>0</v>
      </c>
      <c r="AE347" s="53">
        <v>249.19999694824219</v>
      </c>
      <c r="AF347" s="53">
        <v>0</v>
      </c>
      <c r="AG347" s="53">
        <v>250</v>
      </c>
      <c r="AH347" s="53">
        <v>0</v>
      </c>
      <c r="AI347" s="53">
        <v>0</v>
      </c>
      <c r="AJ347" s="53">
        <v>450</v>
      </c>
      <c r="AK347" s="53">
        <v>17.64999961853027</v>
      </c>
      <c r="AL347" s="53">
        <v>72.610000610351563</v>
      </c>
      <c r="AM347" s="53">
        <v>390.83999860286713</v>
      </c>
      <c r="AN347" s="53">
        <v>10.717923000000001</v>
      </c>
      <c r="AO347" s="53">
        <v>350.07590800000003</v>
      </c>
      <c r="AP347" s="53">
        <v>990.36082927884513</v>
      </c>
      <c r="AQ347" s="53">
        <v>296.558898</v>
      </c>
      <c r="AR347" s="53">
        <v>79</v>
      </c>
      <c r="AS347" s="53">
        <v>25.60000038146973</v>
      </c>
      <c r="AT347" s="54"/>
      <c r="AU347" s="55">
        <v>2040</v>
      </c>
      <c r="AV347" s="56">
        <v>1048.1927276028671</v>
      </c>
      <c r="AW347" s="57">
        <v>657.35272899999995</v>
      </c>
      <c r="AX347" s="57">
        <v>390.83999860286713</v>
      </c>
      <c r="AY347" s="56">
        <v>1635.2208298891967</v>
      </c>
      <c r="AZ347" s="57">
        <v>1537.0108288973754</v>
      </c>
      <c r="BA347" s="57">
        <v>98.210000991821289</v>
      </c>
      <c r="BB347" s="56">
        <v>9195.2999649047852</v>
      </c>
      <c r="BC347" s="57">
        <v>0</v>
      </c>
      <c r="BD347" s="57">
        <v>1003.7999877929688</v>
      </c>
      <c r="BE347" s="57">
        <v>2400</v>
      </c>
      <c r="BF347" s="57">
        <v>2192.2999801635742</v>
      </c>
      <c r="BG347" s="57">
        <v>100</v>
      </c>
      <c r="BH347" s="57">
        <v>1449.1999969482422</v>
      </c>
      <c r="BI347" s="57">
        <v>0</v>
      </c>
      <c r="BJ347" s="57">
        <v>250</v>
      </c>
      <c r="BK347" s="57">
        <v>1800</v>
      </c>
      <c r="BL347" s="56">
        <v>11878.713522396849</v>
      </c>
      <c r="BN347" s="55">
        <v>2040</v>
      </c>
      <c r="BO347" s="56"/>
      <c r="BP347" s="58"/>
      <c r="BQ347" s="58"/>
      <c r="BR347" s="56"/>
      <c r="BS347" s="58"/>
      <c r="BT347" s="58"/>
      <c r="BU347" s="56"/>
      <c r="BV347" s="58"/>
      <c r="BW347" s="58"/>
      <c r="BX347" s="58"/>
      <c r="BY347" s="58"/>
      <c r="BZ347" s="58"/>
      <c r="CA347" s="58"/>
      <c r="CB347" s="58"/>
      <c r="CC347" s="58"/>
      <c r="CD347" s="58"/>
      <c r="CE347" s="56"/>
      <c r="CG347" s="115" t="s">
        <v>112</v>
      </c>
    </row>
    <row r="348" spans="1:85" hidden="1" outlineLevel="1">
      <c r="A348" s="59">
        <v>2041</v>
      </c>
      <c r="B348" s="60">
        <v>0</v>
      </c>
      <c r="C348" s="60">
        <v>0</v>
      </c>
      <c r="D348" s="60">
        <v>0</v>
      </c>
      <c r="E348" s="60">
        <v>474</v>
      </c>
      <c r="F348" s="60">
        <v>347.69998550415045</v>
      </c>
      <c r="G348" s="60">
        <v>237</v>
      </c>
      <c r="H348" s="60">
        <v>1400</v>
      </c>
      <c r="I348" s="60">
        <v>200</v>
      </c>
      <c r="J348" s="60">
        <v>800</v>
      </c>
      <c r="K348" s="60">
        <v>0</v>
      </c>
      <c r="L348" s="60">
        <v>0</v>
      </c>
      <c r="M348" s="60">
        <v>100</v>
      </c>
      <c r="N348" s="60">
        <v>0</v>
      </c>
      <c r="O348" s="60">
        <v>0</v>
      </c>
      <c r="P348" s="60">
        <v>2091.4999847412109</v>
      </c>
      <c r="Q348" s="60">
        <v>99.699996948242188</v>
      </c>
      <c r="R348" s="60">
        <v>0</v>
      </c>
      <c r="S348" s="60">
        <v>0</v>
      </c>
      <c r="T348" s="60">
        <v>0</v>
      </c>
      <c r="U348" s="60">
        <v>100</v>
      </c>
      <c r="V348" s="60">
        <v>0</v>
      </c>
      <c r="W348" s="60">
        <v>0</v>
      </c>
      <c r="X348" s="60">
        <v>1300</v>
      </c>
      <c r="Y348" s="60">
        <v>100</v>
      </c>
      <c r="Z348" s="60">
        <v>200</v>
      </c>
      <c r="AA348" s="60">
        <v>200</v>
      </c>
      <c r="AB348" s="60">
        <v>0</v>
      </c>
      <c r="AC348" s="60">
        <v>1200</v>
      </c>
      <c r="AD348" s="60">
        <v>0</v>
      </c>
      <c r="AE348" s="60">
        <v>249.15000152587891</v>
      </c>
      <c r="AF348" s="60">
        <v>0</v>
      </c>
      <c r="AG348" s="60">
        <v>250</v>
      </c>
      <c r="AH348" s="60">
        <v>0</v>
      </c>
      <c r="AI348" s="60">
        <v>0</v>
      </c>
      <c r="AJ348" s="60">
        <v>480</v>
      </c>
      <c r="AK348" s="60">
        <v>18.54999923706055</v>
      </c>
      <c r="AL348" s="60">
        <v>76.30999755859375</v>
      </c>
      <c r="AM348" s="60">
        <v>396.15999615192413</v>
      </c>
      <c r="AN348" s="60">
        <v>10.717923000000001</v>
      </c>
      <c r="AO348" s="60">
        <v>366.544757</v>
      </c>
      <c r="AP348" s="60">
        <v>1066.338277034426</v>
      </c>
      <c r="AQ348" s="60">
        <v>306.24352599999997</v>
      </c>
      <c r="AR348" s="60">
        <v>79</v>
      </c>
      <c r="AS348" s="60">
        <v>25.60000038146973</v>
      </c>
      <c r="AT348" s="54"/>
      <c r="AU348" s="61">
        <v>2041</v>
      </c>
      <c r="AV348" s="62">
        <v>1079.6662021519242</v>
      </c>
      <c r="AW348" s="63">
        <v>683.50620600000002</v>
      </c>
      <c r="AX348" s="63">
        <v>396.15999615192413</v>
      </c>
      <c r="AY348" s="62">
        <v>1745.7982742115501</v>
      </c>
      <c r="AZ348" s="63">
        <v>1643.8882762714866</v>
      </c>
      <c r="BA348" s="63">
        <v>101.90999794006348</v>
      </c>
      <c r="BB348" s="62">
        <v>9349.0499687194824</v>
      </c>
      <c r="BC348" s="63">
        <v>0</v>
      </c>
      <c r="BD348" s="63">
        <v>1058.6999855041504</v>
      </c>
      <c r="BE348" s="63">
        <v>2500</v>
      </c>
      <c r="BF348" s="63">
        <v>2191.1999816894531</v>
      </c>
      <c r="BG348" s="63">
        <v>100</v>
      </c>
      <c r="BH348" s="63">
        <v>1449.1500015258789</v>
      </c>
      <c r="BI348" s="63">
        <v>0</v>
      </c>
      <c r="BJ348" s="63">
        <v>250</v>
      </c>
      <c r="BK348" s="63">
        <v>1800</v>
      </c>
      <c r="BL348" s="62">
        <v>12174.514445082958</v>
      </c>
      <c r="BN348" s="61">
        <v>2041</v>
      </c>
      <c r="BO348" s="62"/>
      <c r="BP348" s="1"/>
      <c r="BQ348" s="1"/>
      <c r="BR348" s="62"/>
      <c r="BS348" s="1"/>
      <c r="BT348" s="1"/>
      <c r="BU348" s="62"/>
      <c r="BV348" s="1"/>
      <c r="BW348" s="1"/>
      <c r="BX348" s="1"/>
      <c r="BY348" s="1"/>
      <c r="BZ348" s="1"/>
      <c r="CA348" s="1"/>
      <c r="CB348" s="1"/>
      <c r="CC348" s="1"/>
      <c r="CD348" s="1"/>
      <c r="CE348" s="62"/>
      <c r="CG348" s="115" t="s">
        <v>112</v>
      </c>
    </row>
    <row r="349" spans="1:85" hidden="1" outlineLevel="1">
      <c r="A349" s="52">
        <v>2042</v>
      </c>
      <c r="B349" s="53">
        <v>0</v>
      </c>
      <c r="C349" s="53">
        <v>0</v>
      </c>
      <c r="D349" s="53">
        <v>0</v>
      </c>
      <c r="E349" s="53">
        <v>474</v>
      </c>
      <c r="F349" s="53">
        <v>512.39997863769543</v>
      </c>
      <c r="G349" s="53">
        <v>237</v>
      </c>
      <c r="H349" s="53">
        <v>1400</v>
      </c>
      <c r="I349" s="53">
        <v>400</v>
      </c>
      <c r="J349" s="53">
        <v>800</v>
      </c>
      <c r="K349" s="53">
        <v>0</v>
      </c>
      <c r="L349" s="53">
        <v>0</v>
      </c>
      <c r="M349" s="53">
        <v>100</v>
      </c>
      <c r="N349" s="53">
        <v>0</v>
      </c>
      <c r="O349" s="53">
        <v>0</v>
      </c>
      <c r="P349" s="53">
        <v>2090.4500122070313</v>
      </c>
      <c r="Q349" s="53">
        <v>99.650001525878906</v>
      </c>
      <c r="R349" s="53">
        <v>0</v>
      </c>
      <c r="S349" s="53">
        <v>0</v>
      </c>
      <c r="T349" s="53">
        <v>0</v>
      </c>
      <c r="U349" s="53">
        <v>100</v>
      </c>
      <c r="V349" s="53">
        <v>0</v>
      </c>
      <c r="W349" s="53">
        <v>0</v>
      </c>
      <c r="X349" s="53">
        <v>1300</v>
      </c>
      <c r="Y349" s="53">
        <v>100</v>
      </c>
      <c r="Z349" s="53">
        <v>200</v>
      </c>
      <c r="AA349" s="53">
        <v>200</v>
      </c>
      <c r="AB349" s="53">
        <v>0</v>
      </c>
      <c r="AC349" s="53">
        <v>1200</v>
      </c>
      <c r="AD349" s="53">
        <v>0</v>
      </c>
      <c r="AE349" s="53">
        <v>249.09999847412109</v>
      </c>
      <c r="AF349" s="53">
        <v>0</v>
      </c>
      <c r="AG349" s="53">
        <v>250</v>
      </c>
      <c r="AH349" s="53">
        <v>0</v>
      </c>
      <c r="AI349" s="53">
        <v>0</v>
      </c>
      <c r="AJ349" s="53">
        <v>510</v>
      </c>
      <c r="AK349" s="53">
        <v>19.440000534057621</v>
      </c>
      <c r="AL349" s="53">
        <v>79.980003356933594</v>
      </c>
      <c r="AM349" s="53">
        <v>396.77999937534332</v>
      </c>
      <c r="AN349" s="53">
        <v>10.717923000000001</v>
      </c>
      <c r="AO349" s="53">
        <v>381.38044400000001</v>
      </c>
      <c r="AP349" s="53">
        <v>1142.315724790006</v>
      </c>
      <c r="AQ349" s="53">
        <v>325.10719200000005</v>
      </c>
      <c r="AR349" s="53">
        <v>79</v>
      </c>
      <c r="AS349" s="53">
        <v>25.60000038146973</v>
      </c>
      <c r="AT349" s="54"/>
      <c r="AU349" s="55">
        <v>2042</v>
      </c>
      <c r="AV349" s="56">
        <v>1113.9855583753433</v>
      </c>
      <c r="AW349" s="57">
        <v>717.20555899999999</v>
      </c>
      <c r="AX349" s="57">
        <v>396.77999937534332</v>
      </c>
      <c r="AY349" s="56">
        <v>1856.335729062467</v>
      </c>
      <c r="AZ349" s="57">
        <v>1750.7557253240636</v>
      </c>
      <c r="BA349" s="57">
        <v>105.58000373840332</v>
      </c>
      <c r="BB349" s="56">
        <v>9712.5999908447266</v>
      </c>
      <c r="BC349" s="57">
        <v>0</v>
      </c>
      <c r="BD349" s="57">
        <v>1223.3999786376953</v>
      </c>
      <c r="BE349" s="57">
        <v>2700</v>
      </c>
      <c r="BF349" s="57">
        <v>2190.1000137329102</v>
      </c>
      <c r="BG349" s="57">
        <v>100</v>
      </c>
      <c r="BH349" s="57">
        <v>1449.0999984741211</v>
      </c>
      <c r="BI349" s="57">
        <v>0</v>
      </c>
      <c r="BJ349" s="57">
        <v>250</v>
      </c>
      <c r="BK349" s="57">
        <v>1800</v>
      </c>
      <c r="BL349" s="56">
        <v>12682.921278282538</v>
      </c>
      <c r="BN349" s="55">
        <v>2042</v>
      </c>
      <c r="BO349" s="56"/>
      <c r="BP349" s="58"/>
      <c r="BQ349" s="58"/>
      <c r="BR349" s="56"/>
      <c r="BS349" s="58"/>
      <c r="BT349" s="58"/>
      <c r="BU349" s="56"/>
      <c r="BV349" s="58"/>
      <c r="BW349" s="58"/>
      <c r="BX349" s="58"/>
      <c r="BY349" s="58"/>
      <c r="BZ349" s="58"/>
      <c r="CA349" s="58"/>
      <c r="CB349" s="58"/>
      <c r="CC349" s="58"/>
      <c r="CD349" s="58"/>
      <c r="CE349" s="56"/>
      <c r="CG349" s="115" t="s">
        <v>112</v>
      </c>
    </row>
    <row r="350" spans="1:85" hidden="1" outlineLevel="1">
      <c r="A350" s="59">
        <v>2043</v>
      </c>
      <c r="B350" s="60">
        <v>0</v>
      </c>
      <c r="C350" s="60">
        <v>0</v>
      </c>
      <c r="D350" s="60">
        <v>0</v>
      </c>
      <c r="E350" s="60">
        <v>474</v>
      </c>
      <c r="F350" s="60">
        <v>530.69997787475597</v>
      </c>
      <c r="G350" s="60">
        <v>237</v>
      </c>
      <c r="H350" s="60">
        <v>1400</v>
      </c>
      <c r="I350" s="60">
        <v>400</v>
      </c>
      <c r="J350" s="60">
        <v>1150</v>
      </c>
      <c r="K350" s="60">
        <v>0</v>
      </c>
      <c r="L350" s="60">
        <v>0</v>
      </c>
      <c r="M350" s="60">
        <v>100</v>
      </c>
      <c r="N350" s="60">
        <v>0</v>
      </c>
      <c r="O350" s="60">
        <v>0</v>
      </c>
      <c r="P350" s="60">
        <v>2289.4000091552734</v>
      </c>
      <c r="Q350" s="60">
        <v>99.599998474121094</v>
      </c>
      <c r="R350" s="60">
        <v>0</v>
      </c>
      <c r="S350" s="60">
        <v>0</v>
      </c>
      <c r="T350" s="60">
        <v>0</v>
      </c>
      <c r="U350" s="60">
        <v>100</v>
      </c>
      <c r="V350" s="60">
        <v>0</v>
      </c>
      <c r="W350" s="60">
        <v>0</v>
      </c>
      <c r="X350" s="60">
        <v>1300</v>
      </c>
      <c r="Y350" s="60">
        <v>100</v>
      </c>
      <c r="Z350" s="60">
        <v>200</v>
      </c>
      <c r="AA350" s="60">
        <v>200</v>
      </c>
      <c r="AB350" s="60">
        <v>0</v>
      </c>
      <c r="AC350" s="60">
        <v>1200</v>
      </c>
      <c r="AD350" s="60">
        <v>0</v>
      </c>
      <c r="AE350" s="60">
        <v>249.05000305175781</v>
      </c>
      <c r="AF350" s="60">
        <v>0</v>
      </c>
      <c r="AG350" s="60">
        <v>250</v>
      </c>
      <c r="AH350" s="60">
        <v>0</v>
      </c>
      <c r="AI350" s="60">
        <v>0</v>
      </c>
      <c r="AJ350" s="60">
        <v>540</v>
      </c>
      <c r="AK350" s="60">
        <v>20.340000152587891</v>
      </c>
      <c r="AL350" s="60">
        <v>83.680000305175781</v>
      </c>
      <c r="AM350" s="60">
        <v>397.77999746799469</v>
      </c>
      <c r="AN350" s="60">
        <v>10.717923000000001</v>
      </c>
      <c r="AO350" s="60">
        <v>401.17813699999999</v>
      </c>
      <c r="AP350" s="60">
        <v>1224.0605660882529</v>
      </c>
      <c r="AQ350" s="60">
        <v>343.10828400000003</v>
      </c>
      <c r="AR350" s="60">
        <v>79</v>
      </c>
      <c r="AS350" s="60">
        <v>25.60000038146973</v>
      </c>
      <c r="AT350" s="54"/>
      <c r="AU350" s="61">
        <v>2043</v>
      </c>
      <c r="AV350" s="62">
        <v>1152.7843414679946</v>
      </c>
      <c r="AW350" s="63">
        <v>755.00434399999995</v>
      </c>
      <c r="AX350" s="63">
        <v>397.77999746799469</v>
      </c>
      <c r="AY350" s="62">
        <v>1972.6805669274863</v>
      </c>
      <c r="AZ350" s="63">
        <v>1863.4005662408408</v>
      </c>
      <c r="BA350" s="63">
        <v>109.28000068664551</v>
      </c>
      <c r="BB350" s="62">
        <v>10279.749988555908</v>
      </c>
      <c r="BC350" s="63">
        <v>0</v>
      </c>
      <c r="BD350" s="63">
        <v>1241.6999778747559</v>
      </c>
      <c r="BE350" s="63">
        <v>3050</v>
      </c>
      <c r="BF350" s="63">
        <v>2389.0000076293945</v>
      </c>
      <c r="BG350" s="63">
        <v>100</v>
      </c>
      <c r="BH350" s="63">
        <v>1449.0500030517578</v>
      </c>
      <c r="BI350" s="63">
        <v>0</v>
      </c>
      <c r="BJ350" s="63">
        <v>250</v>
      </c>
      <c r="BK350" s="63">
        <v>1800</v>
      </c>
      <c r="BL350" s="62">
        <v>13405.214896951389</v>
      </c>
      <c r="BN350" s="61">
        <v>2043</v>
      </c>
      <c r="BO350" s="62"/>
      <c r="BP350" s="1"/>
      <c r="BQ350" s="1"/>
      <c r="BR350" s="62"/>
      <c r="BS350" s="1"/>
      <c r="BT350" s="1"/>
      <c r="BU350" s="62"/>
      <c r="BV350" s="1"/>
      <c r="BW350" s="1"/>
      <c r="BX350" s="1"/>
      <c r="BY350" s="1"/>
      <c r="BZ350" s="1"/>
      <c r="CA350" s="1"/>
      <c r="CB350" s="1"/>
      <c r="CC350" s="1"/>
      <c r="CD350" s="1"/>
      <c r="CE350" s="62"/>
      <c r="CG350" s="115" t="s">
        <v>112</v>
      </c>
    </row>
    <row r="351" spans="1:85" hidden="1" outlineLevel="1">
      <c r="A351" s="52">
        <v>2044</v>
      </c>
      <c r="B351" s="53">
        <v>0</v>
      </c>
      <c r="C351" s="53">
        <v>0</v>
      </c>
      <c r="D351" s="53">
        <v>0</v>
      </c>
      <c r="E351" s="53">
        <v>474</v>
      </c>
      <c r="F351" s="53">
        <v>548.99997711181652</v>
      </c>
      <c r="G351" s="53">
        <v>237</v>
      </c>
      <c r="H351" s="53">
        <v>1400</v>
      </c>
      <c r="I351" s="53">
        <v>400</v>
      </c>
      <c r="J351" s="53">
        <v>1150</v>
      </c>
      <c r="K351" s="53">
        <v>0</v>
      </c>
      <c r="L351" s="53">
        <v>0</v>
      </c>
      <c r="M351" s="53">
        <v>100</v>
      </c>
      <c r="N351" s="53">
        <v>0</v>
      </c>
      <c r="O351" s="53">
        <v>0</v>
      </c>
      <c r="P351" s="53">
        <v>2288.2500076293945</v>
      </c>
      <c r="Q351" s="53">
        <v>299.55000305175781</v>
      </c>
      <c r="R351" s="53">
        <v>0</v>
      </c>
      <c r="S351" s="53">
        <v>0</v>
      </c>
      <c r="T351" s="53">
        <v>0</v>
      </c>
      <c r="U351" s="53">
        <v>100</v>
      </c>
      <c r="V351" s="53">
        <v>0</v>
      </c>
      <c r="W351" s="53">
        <v>0</v>
      </c>
      <c r="X351" s="53">
        <v>1300</v>
      </c>
      <c r="Y351" s="53">
        <v>100</v>
      </c>
      <c r="Z351" s="53">
        <v>200</v>
      </c>
      <c r="AA351" s="53">
        <v>200</v>
      </c>
      <c r="AB351" s="53">
        <v>0</v>
      </c>
      <c r="AC351" s="53">
        <v>1200</v>
      </c>
      <c r="AD351" s="53">
        <v>0</v>
      </c>
      <c r="AE351" s="53">
        <v>249</v>
      </c>
      <c r="AF351" s="53">
        <v>0</v>
      </c>
      <c r="AG351" s="53">
        <v>250</v>
      </c>
      <c r="AH351" s="53">
        <v>0</v>
      </c>
      <c r="AI351" s="53">
        <v>0</v>
      </c>
      <c r="AJ351" s="53">
        <v>570</v>
      </c>
      <c r="AK351" s="53">
        <v>21.280000686645511</v>
      </c>
      <c r="AL351" s="53">
        <v>87.550003051757813</v>
      </c>
      <c r="AM351" s="53">
        <v>398.70000016689301</v>
      </c>
      <c r="AN351" s="53">
        <v>10.717923000000001</v>
      </c>
      <c r="AO351" s="53">
        <v>419.93942299999998</v>
      </c>
      <c r="AP351" s="53">
        <v>1305.8054073864989</v>
      </c>
      <c r="AQ351" s="53">
        <v>358.72374899999994</v>
      </c>
      <c r="AR351" s="53">
        <v>79</v>
      </c>
      <c r="AS351" s="53">
        <v>25.60000038146973</v>
      </c>
      <c r="AT351" s="54"/>
      <c r="AU351" s="55">
        <v>2044</v>
      </c>
      <c r="AV351" s="56">
        <v>1188.081095166893</v>
      </c>
      <c r="AW351" s="57">
        <v>789.38109499999996</v>
      </c>
      <c r="AX351" s="57">
        <v>398.70000016689301</v>
      </c>
      <c r="AY351" s="56">
        <v>2089.2354115063717</v>
      </c>
      <c r="AZ351" s="57">
        <v>1976.0854080731444</v>
      </c>
      <c r="BA351" s="57">
        <v>113.15000343322754</v>
      </c>
      <c r="BB351" s="56">
        <v>10496.799987792969</v>
      </c>
      <c r="BC351" s="57">
        <v>0</v>
      </c>
      <c r="BD351" s="57">
        <v>1259.9999771118164</v>
      </c>
      <c r="BE351" s="57">
        <v>3050</v>
      </c>
      <c r="BF351" s="57">
        <v>2587.8000106811523</v>
      </c>
      <c r="BG351" s="57">
        <v>100</v>
      </c>
      <c r="BH351" s="57">
        <v>1449</v>
      </c>
      <c r="BI351" s="57">
        <v>0</v>
      </c>
      <c r="BJ351" s="57">
        <v>250</v>
      </c>
      <c r="BK351" s="57">
        <v>1800</v>
      </c>
      <c r="BL351" s="56">
        <v>13774.116494466234</v>
      </c>
      <c r="BN351" s="55">
        <v>2044</v>
      </c>
      <c r="BO351" s="56"/>
      <c r="BP351" s="58"/>
      <c r="BQ351" s="58"/>
      <c r="BR351" s="56"/>
      <c r="BS351" s="58"/>
      <c r="BT351" s="58"/>
      <c r="BU351" s="56"/>
      <c r="BV351" s="58"/>
      <c r="BW351" s="58"/>
      <c r="BX351" s="58"/>
      <c r="BY351" s="58"/>
      <c r="BZ351" s="58"/>
      <c r="CA351" s="58"/>
      <c r="CB351" s="58"/>
      <c r="CC351" s="58"/>
      <c r="CD351" s="58"/>
      <c r="CE351" s="56"/>
      <c r="CG351" s="115" t="s">
        <v>112</v>
      </c>
    </row>
    <row r="352" spans="1:85" hidden="1" outlineLevel="1">
      <c r="A352" s="59">
        <v>2045</v>
      </c>
      <c r="B352" s="60">
        <v>0</v>
      </c>
      <c r="C352" s="60">
        <v>0</v>
      </c>
      <c r="D352" s="60">
        <v>0</v>
      </c>
      <c r="E352" s="60">
        <v>711</v>
      </c>
      <c r="F352" s="60">
        <v>713.69997024536144</v>
      </c>
      <c r="G352" s="60">
        <v>237</v>
      </c>
      <c r="H352" s="60">
        <v>1400</v>
      </c>
      <c r="I352" s="60">
        <v>400</v>
      </c>
      <c r="J352" s="60">
        <v>1150</v>
      </c>
      <c r="K352" s="60">
        <v>0</v>
      </c>
      <c r="L352" s="60">
        <v>0</v>
      </c>
      <c r="M352" s="60">
        <v>100</v>
      </c>
      <c r="N352" s="60">
        <v>0</v>
      </c>
      <c r="O352" s="60">
        <v>0</v>
      </c>
      <c r="P352" s="60">
        <v>2287.1099853515625</v>
      </c>
      <c r="Q352" s="60">
        <v>699.39999389648438</v>
      </c>
      <c r="R352" s="60">
        <v>0</v>
      </c>
      <c r="S352" s="60">
        <v>0</v>
      </c>
      <c r="T352" s="60">
        <v>0</v>
      </c>
      <c r="U352" s="60">
        <v>100</v>
      </c>
      <c r="V352" s="60">
        <v>0</v>
      </c>
      <c r="W352" s="60">
        <v>0</v>
      </c>
      <c r="X352" s="60">
        <v>1300</v>
      </c>
      <c r="Y352" s="60">
        <v>100</v>
      </c>
      <c r="Z352" s="60">
        <v>200</v>
      </c>
      <c r="AA352" s="60">
        <v>200</v>
      </c>
      <c r="AB352" s="60">
        <v>0</v>
      </c>
      <c r="AC352" s="60">
        <v>1200</v>
      </c>
      <c r="AD352" s="60">
        <v>0</v>
      </c>
      <c r="AE352" s="60">
        <v>248.95999908447266</v>
      </c>
      <c r="AF352" s="60">
        <v>0</v>
      </c>
      <c r="AG352" s="60">
        <v>250</v>
      </c>
      <c r="AH352" s="60">
        <v>0</v>
      </c>
      <c r="AI352" s="60">
        <v>0</v>
      </c>
      <c r="AJ352" s="60">
        <v>600</v>
      </c>
      <c r="AK352" s="60">
        <v>22.260000228881839</v>
      </c>
      <c r="AL352" s="60">
        <v>91.599998474121094</v>
      </c>
      <c r="AM352" s="60">
        <v>399.18999946117401</v>
      </c>
      <c r="AN352" s="60">
        <v>10.717923000000001</v>
      </c>
      <c r="AO352" s="60">
        <v>436.93978399999997</v>
      </c>
      <c r="AP352" s="60">
        <v>1393.1203194741331</v>
      </c>
      <c r="AQ352" s="60">
        <v>370.66724999999997</v>
      </c>
      <c r="AR352" s="60">
        <v>79</v>
      </c>
      <c r="AS352" s="60">
        <v>25.60000038146973</v>
      </c>
      <c r="AT352" s="54"/>
      <c r="AU352" s="61">
        <v>2045</v>
      </c>
      <c r="AV352" s="62">
        <v>1217.5149564611738</v>
      </c>
      <c r="AW352" s="63">
        <v>818.32495699999993</v>
      </c>
      <c r="AX352" s="63">
        <v>399.18999946117401</v>
      </c>
      <c r="AY352" s="62">
        <v>2211.5803185586055</v>
      </c>
      <c r="AZ352" s="63">
        <v>2094.3803197030147</v>
      </c>
      <c r="BA352" s="63">
        <v>117.19999885559082</v>
      </c>
      <c r="BB352" s="62">
        <v>11297.169948577881</v>
      </c>
      <c r="BC352" s="63">
        <v>0</v>
      </c>
      <c r="BD352" s="63">
        <v>1661.6999702453613</v>
      </c>
      <c r="BE352" s="63">
        <v>3050</v>
      </c>
      <c r="BF352" s="63">
        <v>2986.5099792480469</v>
      </c>
      <c r="BG352" s="63">
        <v>100</v>
      </c>
      <c r="BH352" s="63">
        <v>1448.9599990844727</v>
      </c>
      <c r="BI352" s="63">
        <v>0</v>
      </c>
      <c r="BJ352" s="63">
        <v>250</v>
      </c>
      <c r="BK352" s="63">
        <v>1800</v>
      </c>
      <c r="BL352" s="62">
        <v>14726.26522359766</v>
      </c>
      <c r="BN352" s="61">
        <v>2045</v>
      </c>
      <c r="BO352" s="62">
        <v>621.10028631335433</v>
      </c>
      <c r="BP352" s="1">
        <v>536.63028699999995</v>
      </c>
      <c r="BQ352" s="1">
        <v>84.469999313354492</v>
      </c>
      <c r="BR352" s="62">
        <v>1627.0958109807816</v>
      </c>
      <c r="BS352" s="1">
        <v>1572.1158114385453</v>
      </c>
      <c r="BT352" s="1">
        <v>54.979999542236314</v>
      </c>
      <c r="BU352" s="62">
        <v>5837.1199607849121</v>
      </c>
      <c r="BV352" s="1">
        <v>0</v>
      </c>
      <c r="BW352" s="1">
        <v>950.69997024536133</v>
      </c>
      <c r="BX352" s="1">
        <v>1750</v>
      </c>
      <c r="BY352" s="1">
        <v>2187.1599884033203</v>
      </c>
      <c r="BZ352" s="1">
        <v>0</v>
      </c>
      <c r="CA352" s="1">
        <v>-0.73999786376953125</v>
      </c>
      <c r="CB352" s="1">
        <v>0</v>
      </c>
      <c r="CC352" s="1">
        <v>250</v>
      </c>
      <c r="CD352" s="1">
        <v>700</v>
      </c>
      <c r="CE352" s="62">
        <v>8085.3160580790482</v>
      </c>
      <c r="CG352" s="115" t="s">
        <v>112</v>
      </c>
    </row>
    <row r="353" spans="1:85" hidden="1" outlineLevel="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N353" s="64" t="s">
        <v>144</v>
      </c>
      <c r="BO353" s="65">
        <v>1217.5149564611738</v>
      </c>
      <c r="BP353" s="65">
        <v>818.32495699999993</v>
      </c>
      <c r="BQ353" s="65">
        <v>399.18999946117401</v>
      </c>
      <c r="BR353" s="65">
        <v>2211.5803185586055</v>
      </c>
      <c r="BS353" s="65">
        <v>2094.3803197030147</v>
      </c>
      <c r="BT353" s="65">
        <v>117.19999885559082</v>
      </c>
      <c r="BU353" s="65">
        <v>11297.169948577881</v>
      </c>
      <c r="BV353" s="65">
        <v>0</v>
      </c>
      <c r="BW353" s="65">
        <v>1661.6999702453613</v>
      </c>
      <c r="BX353" s="65">
        <v>3050</v>
      </c>
      <c r="BY353" s="65">
        <v>2986.5099792480469</v>
      </c>
      <c r="BZ353" s="65">
        <v>100</v>
      </c>
      <c r="CA353" s="65">
        <v>1448.9599990844727</v>
      </c>
      <c r="CB353" s="65">
        <v>0</v>
      </c>
      <c r="CC353" s="65">
        <v>250</v>
      </c>
      <c r="CD353" s="65">
        <v>1800</v>
      </c>
      <c r="CE353" s="65">
        <v>14726.26522359766</v>
      </c>
      <c r="CG353" s="115" t="s">
        <v>112</v>
      </c>
    </row>
    <row r="354" spans="1:85" collapsed="1"/>
    <row r="356" spans="1:85">
      <c r="A356" s="31" t="s">
        <v>113</v>
      </c>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3" t="s">
        <v>113</v>
      </c>
      <c r="AV356" s="33" t="s">
        <v>147</v>
      </c>
      <c r="AW356" s="32"/>
      <c r="AX356" s="32"/>
      <c r="AY356" s="32"/>
      <c r="AZ356" s="32"/>
      <c r="BA356" s="32"/>
      <c r="BB356" s="32"/>
      <c r="BC356" s="32"/>
      <c r="BD356" s="32"/>
      <c r="BE356" s="32"/>
      <c r="BF356" s="32"/>
      <c r="BG356" s="32"/>
      <c r="BH356" s="32"/>
      <c r="BI356" s="32"/>
      <c r="BJ356" s="32"/>
      <c r="BK356" s="32"/>
      <c r="BL356" s="32"/>
      <c r="BN356" s="33" t="s">
        <v>113</v>
      </c>
      <c r="BO356" s="33" t="s">
        <v>148</v>
      </c>
      <c r="BP356" s="32"/>
      <c r="BQ356" s="32"/>
      <c r="BR356" s="32"/>
      <c r="BS356" s="32"/>
      <c r="BT356" s="32"/>
      <c r="BU356" s="32"/>
      <c r="BV356" s="32"/>
      <c r="BW356" s="32"/>
      <c r="BX356" s="32"/>
      <c r="BY356" s="32"/>
      <c r="BZ356" s="32"/>
      <c r="CA356" s="32"/>
      <c r="CB356" s="32"/>
      <c r="CC356" s="32"/>
      <c r="CD356" s="32"/>
      <c r="CE356" s="32"/>
    </row>
    <row r="357" spans="1:85" ht="52.9" hidden="1" outlineLevel="1">
      <c r="A357" s="34" t="s">
        <v>150</v>
      </c>
      <c r="B357" s="35" t="s">
        <v>151</v>
      </c>
      <c r="C357" s="35" t="s">
        <v>152</v>
      </c>
      <c r="D357" s="35" t="s">
        <v>153</v>
      </c>
      <c r="E357" s="35" t="s">
        <v>154</v>
      </c>
      <c r="F357" s="35" t="s">
        <v>155</v>
      </c>
      <c r="G357" s="35" t="s">
        <v>156</v>
      </c>
      <c r="H357" s="36" t="s">
        <v>157</v>
      </c>
      <c r="I357" s="36" t="s">
        <v>158</v>
      </c>
      <c r="J357" s="36" t="s">
        <v>159</v>
      </c>
      <c r="K357" s="36" t="s">
        <v>160</v>
      </c>
      <c r="L357" s="36" t="s">
        <v>161</v>
      </c>
      <c r="M357" s="36" t="s">
        <v>162</v>
      </c>
      <c r="N357" s="36" t="s">
        <v>163</v>
      </c>
      <c r="O357" s="36" t="s">
        <v>164</v>
      </c>
      <c r="P357" s="37" t="s">
        <v>165</v>
      </c>
      <c r="Q357" s="37" t="s">
        <v>166</v>
      </c>
      <c r="R357" s="37" t="s">
        <v>167</v>
      </c>
      <c r="S357" s="37" t="s">
        <v>168</v>
      </c>
      <c r="T357" s="37" t="s">
        <v>169</v>
      </c>
      <c r="U357" s="38" t="s">
        <v>170</v>
      </c>
      <c r="V357" s="38" t="s">
        <v>171</v>
      </c>
      <c r="W357" s="39" t="s">
        <v>172</v>
      </c>
      <c r="X357" s="39" t="s">
        <v>173</v>
      </c>
      <c r="Y357" s="39" t="s">
        <v>174</v>
      </c>
      <c r="Z357" s="39" t="s">
        <v>175</v>
      </c>
      <c r="AA357" s="39" t="s">
        <v>176</v>
      </c>
      <c r="AB357" s="39" t="s">
        <v>135</v>
      </c>
      <c r="AC357" s="40" t="s">
        <v>177</v>
      </c>
      <c r="AD357" s="40" t="s">
        <v>178</v>
      </c>
      <c r="AE357" s="40" t="s">
        <v>179</v>
      </c>
      <c r="AF357" s="34" t="s">
        <v>142</v>
      </c>
      <c r="AG357" s="34" t="s">
        <v>58</v>
      </c>
      <c r="AH357" s="34" t="s">
        <v>180</v>
      </c>
      <c r="AI357" s="34" t="s">
        <v>181</v>
      </c>
      <c r="AJ357" s="34" t="s">
        <v>182</v>
      </c>
      <c r="AK357" s="34" t="s">
        <v>183</v>
      </c>
      <c r="AL357" s="34" t="s">
        <v>184</v>
      </c>
      <c r="AM357" s="41" t="s">
        <v>134</v>
      </c>
      <c r="AN357" s="41" t="s">
        <v>185</v>
      </c>
      <c r="AO357" s="41" t="s">
        <v>186</v>
      </c>
      <c r="AP357" s="41" t="s">
        <v>187</v>
      </c>
      <c r="AQ357" s="41" t="s">
        <v>188</v>
      </c>
      <c r="AR357" s="42" t="s">
        <v>189</v>
      </c>
      <c r="AS357" s="42" t="s">
        <v>190</v>
      </c>
      <c r="AT357" s="43"/>
      <c r="AU357" s="44" t="s">
        <v>191</v>
      </c>
      <c r="AV357" s="45" t="s">
        <v>192</v>
      </c>
      <c r="AW357" s="46" t="s">
        <v>133</v>
      </c>
      <c r="AX357" s="46" t="s">
        <v>134</v>
      </c>
      <c r="AY357" s="45" t="s">
        <v>193</v>
      </c>
      <c r="AZ357" s="44" t="s">
        <v>48</v>
      </c>
      <c r="BA357" s="44" t="s">
        <v>135</v>
      </c>
      <c r="BB357" s="47" t="s">
        <v>194</v>
      </c>
      <c r="BC357" s="44" t="s">
        <v>136</v>
      </c>
      <c r="BD357" s="44" t="s">
        <v>137</v>
      </c>
      <c r="BE357" s="44" t="s">
        <v>138</v>
      </c>
      <c r="BF357" s="44" t="s">
        <v>139</v>
      </c>
      <c r="BG357" s="44" t="s">
        <v>140</v>
      </c>
      <c r="BH357" s="44" t="s">
        <v>141</v>
      </c>
      <c r="BI357" s="44" t="s">
        <v>142</v>
      </c>
      <c r="BJ357" s="44" t="s">
        <v>58</v>
      </c>
      <c r="BK357" s="44" t="s">
        <v>143</v>
      </c>
      <c r="BL357" s="47" t="s">
        <v>144</v>
      </c>
      <c r="BN357" s="48" t="s">
        <v>191</v>
      </c>
      <c r="BO357" s="49" t="s">
        <v>192</v>
      </c>
      <c r="BP357" s="48" t="s">
        <v>133</v>
      </c>
      <c r="BQ357" s="48" t="s">
        <v>134</v>
      </c>
      <c r="BR357" s="49" t="s">
        <v>193</v>
      </c>
      <c r="BS357" s="50" t="s">
        <v>48</v>
      </c>
      <c r="BT357" s="50" t="s">
        <v>135</v>
      </c>
      <c r="BU357" s="51" t="s">
        <v>194</v>
      </c>
      <c r="BV357" s="50" t="s">
        <v>136</v>
      </c>
      <c r="BW357" s="50" t="s">
        <v>137</v>
      </c>
      <c r="BX357" s="50" t="s">
        <v>138</v>
      </c>
      <c r="BY357" s="50" t="s">
        <v>139</v>
      </c>
      <c r="BZ357" s="50" t="s">
        <v>140</v>
      </c>
      <c r="CA357" s="50" t="s">
        <v>141</v>
      </c>
      <c r="CB357" s="50" t="s">
        <v>142</v>
      </c>
      <c r="CC357" s="50" t="s">
        <v>58</v>
      </c>
      <c r="CD357" s="50" t="s">
        <v>143</v>
      </c>
      <c r="CE357" s="51" t="s">
        <v>144</v>
      </c>
    </row>
    <row r="358" spans="1:85" hidden="1" outlineLevel="1">
      <c r="A358" s="52">
        <v>2024</v>
      </c>
      <c r="B358" s="53">
        <v>0</v>
      </c>
      <c r="C358" s="53">
        <v>0</v>
      </c>
      <c r="D358" s="53">
        <v>0</v>
      </c>
      <c r="E358" s="53">
        <v>0</v>
      </c>
      <c r="F358" s="53">
        <v>0</v>
      </c>
      <c r="G358" s="53">
        <v>237</v>
      </c>
      <c r="H358" s="53">
        <v>0</v>
      </c>
      <c r="I358" s="53">
        <v>100</v>
      </c>
      <c r="J358" s="53">
        <v>0</v>
      </c>
      <c r="K358" s="53">
        <v>0</v>
      </c>
      <c r="L358" s="53">
        <v>0</v>
      </c>
      <c r="M358" s="53">
        <v>0</v>
      </c>
      <c r="N358" s="53">
        <v>0</v>
      </c>
      <c r="O358" s="53">
        <v>0</v>
      </c>
      <c r="P358" s="53">
        <v>0</v>
      </c>
      <c r="Q358" s="53">
        <v>0</v>
      </c>
      <c r="R358" s="53">
        <v>0</v>
      </c>
      <c r="S358" s="53">
        <v>0</v>
      </c>
      <c r="T358" s="53">
        <v>0</v>
      </c>
      <c r="U358" s="53">
        <v>0</v>
      </c>
      <c r="V358" s="53">
        <v>0</v>
      </c>
      <c r="W358" s="53">
        <v>0</v>
      </c>
      <c r="X358" s="53">
        <v>0</v>
      </c>
      <c r="Y358" s="53">
        <v>0</v>
      </c>
      <c r="Z358" s="53">
        <v>0</v>
      </c>
      <c r="AA358" s="53">
        <v>0</v>
      </c>
      <c r="AB358" s="53">
        <v>0</v>
      </c>
      <c r="AC358" s="53">
        <v>0</v>
      </c>
      <c r="AD358" s="53">
        <v>0</v>
      </c>
      <c r="AE358" s="53">
        <v>0</v>
      </c>
      <c r="AF358" s="53">
        <v>0</v>
      </c>
      <c r="AG358" s="53">
        <v>0</v>
      </c>
      <c r="AH358" s="53">
        <v>0</v>
      </c>
      <c r="AI358" s="53">
        <v>0</v>
      </c>
      <c r="AJ358" s="53">
        <v>0</v>
      </c>
      <c r="AK358" s="53">
        <v>3.9000000953674321</v>
      </c>
      <c r="AL358" s="53">
        <v>9.4099998474121094</v>
      </c>
      <c r="AM358" s="53">
        <v>69.419999569654465</v>
      </c>
      <c r="AN358" s="53">
        <v>1.0533302</v>
      </c>
      <c r="AO358" s="53">
        <v>14.2410956</v>
      </c>
      <c r="AP358" s="53">
        <v>38.045572555287997</v>
      </c>
      <c r="AQ358" s="53">
        <v>18.0493247</v>
      </c>
      <c r="AR358" s="53">
        <v>55</v>
      </c>
      <c r="AS358" s="53">
        <v>12</v>
      </c>
      <c r="AT358" s="54"/>
      <c r="AU358" s="61">
        <v>2024</v>
      </c>
      <c r="AV358" s="56">
        <v>102.76375006965446</v>
      </c>
      <c r="AW358" s="57">
        <v>33.343750499999999</v>
      </c>
      <c r="AX358" s="57">
        <v>69.419999569654465</v>
      </c>
      <c r="AY358" s="56">
        <v>118.35557249806754</v>
      </c>
      <c r="AZ358" s="57">
        <v>96.945572650655436</v>
      </c>
      <c r="BA358" s="57">
        <v>21.409999847412109</v>
      </c>
      <c r="BB358" s="56">
        <v>337</v>
      </c>
      <c r="BC358" s="57">
        <v>0</v>
      </c>
      <c r="BD358" s="57">
        <v>237</v>
      </c>
      <c r="BE358" s="57">
        <v>100</v>
      </c>
      <c r="BF358" s="57">
        <v>0</v>
      </c>
      <c r="BG358" s="57">
        <v>0</v>
      </c>
      <c r="BH358" s="57">
        <v>0</v>
      </c>
      <c r="BI358" s="57">
        <v>0</v>
      </c>
      <c r="BJ358" s="57">
        <v>0</v>
      </c>
      <c r="BK358" s="57">
        <v>0</v>
      </c>
      <c r="BL358" s="56">
        <v>558.11932256772207</v>
      </c>
      <c r="BN358" s="55">
        <v>2024</v>
      </c>
      <c r="BO358" s="56"/>
      <c r="BP358" s="58"/>
      <c r="BQ358" s="58"/>
      <c r="BR358" s="56"/>
      <c r="BS358" s="58"/>
      <c r="BT358" s="58"/>
      <c r="BU358" s="56"/>
      <c r="BV358" s="58"/>
      <c r="BW358" s="58"/>
      <c r="BX358" s="58"/>
      <c r="BY358" s="58"/>
      <c r="BZ358" s="58"/>
      <c r="CA358" s="58"/>
      <c r="CB358" s="58"/>
      <c r="CC358" s="58"/>
      <c r="CD358" s="58"/>
      <c r="CE358" s="56"/>
      <c r="CG358" s="115" t="s">
        <v>113</v>
      </c>
    </row>
    <row r="359" spans="1:85" hidden="1" outlineLevel="1">
      <c r="A359" s="59">
        <v>2025</v>
      </c>
      <c r="B359" s="60">
        <v>0</v>
      </c>
      <c r="C359" s="60">
        <v>0</v>
      </c>
      <c r="D359" s="60">
        <v>0</v>
      </c>
      <c r="E359" s="60">
        <v>0</v>
      </c>
      <c r="F359" s="60">
        <v>0</v>
      </c>
      <c r="G359" s="60">
        <v>474</v>
      </c>
      <c r="H359" s="60">
        <v>500</v>
      </c>
      <c r="I359" s="60">
        <v>100</v>
      </c>
      <c r="J359" s="60">
        <v>0</v>
      </c>
      <c r="K359" s="60">
        <v>0</v>
      </c>
      <c r="L359" s="60">
        <v>0</v>
      </c>
      <c r="M359" s="60">
        <v>0</v>
      </c>
      <c r="N359" s="60">
        <v>0</v>
      </c>
      <c r="O359" s="60">
        <v>0</v>
      </c>
      <c r="P359" s="60">
        <v>0</v>
      </c>
      <c r="Q359" s="60">
        <v>0</v>
      </c>
      <c r="R359" s="60">
        <v>0</v>
      </c>
      <c r="S359" s="60">
        <v>0</v>
      </c>
      <c r="T359" s="60">
        <v>0</v>
      </c>
      <c r="U359" s="60">
        <v>0</v>
      </c>
      <c r="V359" s="60">
        <v>0</v>
      </c>
      <c r="W359" s="60">
        <v>0</v>
      </c>
      <c r="X359" s="60">
        <v>0</v>
      </c>
      <c r="Y359" s="60">
        <v>0</v>
      </c>
      <c r="Z359" s="60">
        <v>0</v>
      </c>
      <c r="AA359" s="60">
        <v>0</v>
      </c>
      <c r="AB359" s="60">
        <v>0</v>
      </c>
      <c r="AC359" s="60">
        <v>0</v>
      </c>
      <c r="AD359" s="60">
        <v>0</v>
      </c>
      <c r="AE359" s="60">
        <v>0</v>
      </c>
      <c r="AF359" s="60">
        <v>0</v>
      </c>
      <c r="AG359" s="60">
        <v>0</v>
      </c>
      <c r="AH359" s="60">
        <v>0</v>
      </c>
      <c r="AI359" s="60">
        <v>0</v>
      </c>
      <c r="AJ359" s="60">
        <v>0</v>
      </c>
      <c r="AK359" s="60">
        <v>3.9000000953674321</v>
      </c>
      <c r="AL359" s="60">
        <v>14.27999973297119</v>
      </c>
      <c r="AM359" s="60">
        <v>131.25999987125397</v>
      </c>
      <c r="AN359" s="60">
        <v>2.1409940000000001</v>
      </c>
      <c r="AO359" s="60">
        <v>26.374985599999999</v>
      </c>
      <c r="AP359" s="60">
        <v>59.426396861328548</v>
      </c>
      <c r="AQ359" s="60">
        <v>36.7946174</v>
      </c>
      <c r="AR359" s="60">
        <v>79</v>
      </c>
      <c r="AS359" s="60">
        <v>25.60000038146973</v>
      </c>
      <c r="AT359" s="54"/>
      <c r="AU359" s="61">
        <v>2025</v>
      </c>
      <c r="AV359" s="62">
        <v>196.57059687125397</v>
      </c>
      <c r="AW359" s="63">
        <v>65.310597000000001</v>
      </c>
      <c r="AX359" s="63">
        <v>131.25999987125397</v>
      </c>
      <c r="AY359" s="62">
        <v>182.20639707113691</v>
      </c>
      <c r="AZ359" s="63">
        <v>142.32639695669599</v>
      </c>
      <c r="BA359" s="63">
        <v>39.880000114440918</v>
      </c>
      <c r="BB359" s="62">
        <v>1074</v>
      </c>
      <c r="BC359" s="63">
        <v>0</v>
      </c>
      <c r="BD359" s="63">
        <v>474</v>
      </c>
      <c r="BE359" s="63">
        <v>600</v>
      </c>
      <c r="BF359" s="63">
        <v>0</v>
      </c>
      <c r="BG359" s="63">
        <v>0</v>
      </c>
      <c r="BH359" s="63">
        <v>0</v>
      </c>
      <c r="BI359" s="63">
        <v>0</v>
      </c>
      <c r="BJ359" s="63">
        <v>0</v>
      </c>
      <c r="BK359" s="63">
        <v>0</v>
      </c>
      <c r="BL359" s="62">
        <v>1452.7769939423908</v>
      </c>
      <c r="BN359" s="61">
        <v>2025</v>
      </c>
      <c r="BO359" s="62">
        <v>196.57059687125397</v>
      </c>
      <c r="BP359" s="1">
        <v>65.310597000000001</v>
      </c>
      <c r="BQ359" s="1">
        <v>131.25999987125397</v>
      </c>
      <c r="BR359" s="62">
        <v>182.20639707113691</v>
      </c>
      <c r="BS359" s="1">
        <v>142.32639695669599</v>
      </c>
      <c r="BT359" s="1">
        <v>39.880000114440918</v>
      </c>
      <c r="BU359" s="62">
        <v>1074</v>
      </c>
      <c r="BV359" s="1">
        <v>0</v>
      </c>
      <c r="BW359" s="1">
        <v>474</v>
      </c>
      <c r="BX359" s="1">
        <v>600</v>
      </c>
      <c r="BY359" s="1">
        <v>0</v>
      </c>
      <c r="BZ359" s="1">
        <v>0</v>
      </c>
      <c r="CA359" s="1">
        <v>0</v>
      </c>
      <c r="CB359" s="1">
        <v>0</v>
      </c>
      <c r="CC359" s="1">
        <v>0</v>
      </c>
      <c r="CD359" s="1">
        <v>0</v>
      </c>
      <c r="CE359" s="62">
        <v>1452.7769939423908</v>
      </c>
      <c r="CG359" s="115" t="s">
        <v>113</v>
      </c>
    </row>
    <row r="360" spans="1:85" hidden="1" outlineLevel="1">
      <c r="A360" s="52">
        <v>2026</v>
      </c>
      <c r="B360" s="53">
        <v>0</v>
      </c>
      <c r="C360" s="53">
        <v>0</v>
      </c>
      <c r="D360" s="53">
        <v>0</v>
      </c>
      <c r="E360" s="53">
        <v>0</v>
      </c>
      <c r="F360" s="53">
        <v>0</v>
      </c>
      <c r="G360" s="53">
        <v>474</v>
      </c>
      <c r="H360" s="53">
        <v>600</v>
      </c>
      <c r="I360" s="53">
        <v>100</v>
      </c>
      <c r="J360" s="53">
        <v>400</v>
      </c>
      <c r="K360" s="53">
        <v>0</v>
      </c>
      <c r="L360" s="53">
        <v>0</v>
      </c>
      <c r="M360" s="53">
        <v>0</v>
      </c>
      <c r="N360" s="53">
        <v>0</v>
      </c>
      <c r="O360" s="53">
        <v>0</v>
      </c>
      <c r="P360" s="53">
        <v>0</v>
      </c>
      <c r="Q360" s="53">
        <v>0</v>
      </c>
      <c r="R360" s="53">
        <v>0</v>
      </c>
      <c r="S360" s="53">
        <v>0</v>
      </c>
      <c r="T360" s="53">
        <v>0</v>
      </c>
      <c r="U360" s="53">
        <v>100</v>
      </c>
      <c r="V360" s="53">
        <v>0</v>
      </c>
      <c r="W360" s="53">
        <v>0</v>
      </c>
      <c r="X360" s="53">
        <v>300</v>
      </c>
      <c r="Y360" s="53">
        <v>0</v>
      </c>
      <c r="Z360" s="53">
        <v>200</v>
      </c>
      <c r="AA360" s="53">
        <v>200</v>
      </c>
      <c r="AB360" s="53">
        <v>25</v>
      </c>
      <c r="AC360" s="53">
        <v>300</v>
      </c>
      <c r="AD360" s="53">
        <v>0</v>
      </c>
      <c r="AE360" s="53">
        <v>0</v>
      </c>
      <c r="AF360" s="53">
        <v>0</v>
      </c>
      <c r="AG360" s="53">
        <v>0</v>
      </c>
      <c r="AH360" s="53">
        <v>0</v>
      </c>
      <c r="AI360" s="53">
        <v>0</v>
      </c>
      <c r="AJ360" s="53">
        <v>30</v>
      </c>
      <c r="AK360" s="53">
        <v>3.9000000953674321</v>
      </c>
      <c r="AL360" s="53">
        <v>18.110000610351559</v>
      </c>
      <c r="AM360" s="53">
        <v>198.40000009536743</v>
      </c>
      <c r="AN360" s="53">
        <v>3.2801581</v>
      </c>
      <c r="AO360" s="53">
        <v>50.051728099999998</v>
      </c>
      <c r="AP360" s="53">
        <v>80.807221167369093</v>
      </c>
      <c r="AQ360" s="53">
        <v>56.078432300000003</v>
      </c>
      <c r="AR360" s="53">
        <v>79</v>
      </c>
      <c r="AS360" s="53">
        <v>25.60000038146973</v>
      </c>
      <c r="AT360" s="54"/>
      <c r="AU360" s="55">
        <v>2026</v>
      </c>
      <c r="AV360" s="56">
        <v>307.81031859536745</v>
      </c>
      <c r="AW360" s="57">
        <v>109.4103185</v>
      </c>
      <c r="AX360" s="57">
        <v>198.40000009536743</v>
      </c>
      <c r="AY360" s="56">
        <v>262.41722225455783</v>
      </c>
      <c r="AZ360" s="57">
        <v>193.70722126273654</v>
      </c>
      <c r="BA360" s="57">
        <v>68.710000991821289</v>
      </c>
      <c r="BB360" s="56">
        <v>2674</v>
      </c>
      <c r="BC360" s="57">
        <v>0</v>
      </c>
      <c r="BD360" s="57">
        <v>474</v>
      </c>
      <c r="BE360" s="57">
        <v>1100</v>
      </c>
      <c r="BF360" s="57">
        <v>0</v>
      </c>
      <c r="BG360" s="57">
        <v>100</v>
      </c>
      <c r="BH360" s="57">
        <v>300</v>
      </c>
      <c r="BI360" s="57">
        <v>0</v>
      </c>
      <c r="BJ360" s="57">
        <v>0</v>
      </c>
      <c r="BK360" s="57">
        <v>700</v>
      </c>
      <c r="BL360" s="56">
        <v>3244.2275408499254</v>
      </c>
      <c r="BN360" s="55">
        <v>2026</v>
      </c>
      <c r="BO360" s="56"/>
      <c r="BP360" s="58"/>
      <c r="BQ360" s="58"/>
      <c r="BR360" s="56"/>
      <c r="BS360" s="58"/>
      <c r="BT360" s="58"/>
      <c r="BU360" s="56"/>
      <c r="BV360" s="58"/>
      <c r="BW360" s="58"/>
      <c r="BX360" s="58"/>
      <c r="BY360" s="58"/>
      <c r="BZ360" s="58"/>
      <c r="CA360" s="58"/>
      <c r="CB360" s="58"/>
      <c r="CC360" s="58"/>
      <c r="CD360" s="58"/>
      <c r="CE360" s="56"/>
      <c r="CG360" s="115" t="s">
        <v>113</v>
      </c>
    </row>
    <row r="361" spans="1:85" hidden="1" outlineLevel="1">
      <c r="A361" s="59">
        <v>2027</v>
      </c>
      <c r="B361" s="60">
        <v>0</v>
      </c>
      <c r="C361" s="60">
        <v>0</v>
      </c>
      <c r="D361" s="60">
        <v>0</v>
      </c>
      <c r="E361" s="60">
        <v>0</v>
      </c>
      <c r="F361" s="60">
        <v>0</v>
      </c>
      <c r="G361" s="60">
        <v>711</v>
      </c>
      <c r="H361" s="60">
        <v>600</v>
      </c>
      <c r="I361" s="60">
        <v>100</v>
      </c>
      <c r="J361" s="60">
        <v>400</v>
      </c>
      <c r="K361" s="60">
        <v>0</v>
      </c>
      <c r="L361" s="60">
        <v>0</v>
      </c>
      <c r="M361" s="60">
        <v>0</v>
      </c>
      <c r="N361" s="60">
        <v>0</v>
      </c>
      <c r="O361" s="60">
        <v>0</v>
      </c>
      <c r="P361" s="60">
        <v>0</v>
      </c>
      <c r="Q361" s="60">
        <v>0</v>
      </c>
      <c r="R361" s="60">
        <v>0</v>
      </c>
      <c r="S361" s="60">
        <v>0</v>
      </c>
      <c r="T361" s="60">
        <v>0</v>
      </c>
      <c r="U361" s="60">
        <v>100</v>
      </c>
      <c r="V361" s="60">
        <v>0</v>
      </c>
      <c r="W361" s="60">
        <v>0</v>
      </c>
      <c r="X361" s="60">
        <v>500</v>
      </c>
      <c r="Y361" s="60">
        <v>0</v>
      </c>
      <c r="Z361" s="60">
        <v>200</v>
      </c>
      <c r="AA361" s="60">
        <v>200</v>
      </c>
      <c r="AB361" s="60">
        <v>50</v>
      </c>
      <c r="AC361" s="60">
        <v>300</v>
      </c>
      <c r="AD361" s="60">
        <v>0</v>
      </c>
      <c r="AE361" s="60">
        <v>250</v>
      </c>
      <c r="AF361" s="60">
        <v>0</v>
      </c>
      <c r="AG361" s="60">
        <v>0</v>
      </c>
      <c r="AH361" s="60">
        <v>0</v>
      </c>
      <c r="AI361" s="60">
        <v>0</v>
      </c>
      <c r="AJ361" s="60">
        <v>60</v>
      </c>
      <c r="AK361" s="60">
        <v>3.9000000953674321</v>
      </c>
      <c r="AL361" s="60">
        <v>24.719999313354489</v>
      </c>
      <c r="AM361" s="60">
        <v>241.09999978542328</v>
      </c>
      <c r="AN361" s="60">
        <v>4.4193221999999999</v>
      </c>
      <c r="AO361" s="60">
        <v>64.249858200000006</v>
      </c>
      <c r="AP361" s="60">
        <v>121.26733986062111</v>
      </c>
      <c r="AQ361" s="60">
        <v>76.253737900000004</v>
      </c>
      <c r="AR361" s="60">
        <v>79</v>
      </c>
      <c r="AS361" s="60">
        <v>25.60000038146973</v>
      </c>
      <c r="AT361" s="54"/>
      <c r="AU361" s="61">
        <v>2027</v>
      </c>
      <c r="AV361" s="62">
        <v>386.02291808542327</v>
      </c>
      <c r="AW361" s="63">
        <v>144.92291829999999</v>
      </c>
      <c r="AX361" s="63">
        <v>241.09999978542328</v>
      </c>
      <c r="AY361" s="62">
        <v>364.48733965081277</v>
      </c>
      <c r="AZ361" s="63">
        <v>264.16733995598855</v>
      </c>
      <c r="BA361" s="63">
        <v>100.31999969482422</v>
      </c>
      <c r="BB361" s="62">
        <v>3361</v>
      </c>
      <c r="BC361" s="63">
        <v>0</v>
      </c>
      <c r="BD361" s="63">
        <v>711</v>
      </c>
      <c r="BE361" s="63">
        <v>1100</v>
      </c>
      <c r="BF361" s="63">
        <v>0</v>
      </c>
      <c r="BG361" s="63">
        <v>100</v>
      </c>
      <c r="BH361" s="63">
        <v>550</v>
      </c>
      <c r="BI361" s="63">
        <v>0</v>
      </c>
      <c r="BJ361" s="63">
        <v>0</v>
      </c>
      <c r="BK361" s="63">
        <v>900</v>
      </c>
      <c r="BL361" s="62">
        <v>4111.5102577362359</v>
      </c>
      <c r="BN361" s="61">
        <v>2027</v>
      </c>
      <c r="BO361" s="62"/>
      <c r="BP361" s="1"/>
      <c r="BQ361" s="1"/>
      <c r="BR361" s="62"/>
      <c r="BS361" s="1"/>
      <c r="BT361" s="1"/>
      <c r="BU361" s="62"/>
      <c r="BV361" s="1"/>
      <c r="BW361" s="1"/>
      <c r="BX361" s="1"/>
      <c r="BY361" s="1"/>
      <c r="BZ361" s="1"/>
      <c r="CA361" s="1"/>
      <c r="CB361" s="1"/>
      <c r="CC361" s="1"/>
      <c r="CD361" s="1"/>
      <c r="CE361" s="62"/>
      <c r="CG361" s="115" t="s">
        <v>113</v>
      </c>
    </row>
    <row r="362" spans="1:85" hidden="1" outlineLevel="1">
      <c r="A362" s="52">
        <v>2028</v>
      </c>
      <c r="B362" s="53">
        <v>0</v>
      </c>
      <c r="C362" s="53">
        <v>0</v>
      </c>
      <c r="D362" s="53">
        <v>0</v>
      </c>
      <c r="E362" s="53">
        <v>0</v>
      </c>
      <c r="F362" s="53">
        <v>0</v>
      </c>
      <c r="G362" s="53">
        <v>711</v>
      </c>
      <c r="H362" s="53">
        <v>700</v>
      </c>
      <c r="I362" s="53">
        <v>100</v>
      </c>
      <c r="J362" s="53">
        <v>400</v>
      </c>
      <c r="K362" s="53">
        <v>0</v>
      </c>
      <c r="L362" s="53">
        <v>0</v>
      </c>
      <c r="M362" s="53">
        <v>0</v>
      </c>
      <c r="N362" s="53">
        <v>0</v>
      </c>
      <c r="O362" s="53">
        <v>0</v>
      </c>
      <c r="P362" s="53">
        <v>200</v>
      </c>
      <c r="Q362" s="53">
        <v>0</v>
      </c>
      <c r="R362" s="53">
        <v>0</v>
      </c>
      <c r="S362" s="53">
        <v>0</v>
      </c>
      <c r="T362" s="53">
        <v>0</v>
      </c>
      <c r="U362" s="53">
        <v>100</v>
      </c>
      <c r="V362" s="53">
        <v>0</v>
      </c>
      <c r="W362" s="53">
        <v>0</v>
      </c>
      <c r="X362" s="53">
        <v>600</v>
      </c>
      <c r="Y362" s="53">
        <v>0</v>
      </c>
      <c r="Z362" s="53">
        <v>200</v>
      </c>
      <c r="AA362" s="53">
        <v>200</v>
      </c>
      <c r="AB362" s="53">
        <v>75</v>
      </c>
      <c r="AC362" s="53">
        <v>450</v>
      </c>
      <c r="AD362" s="53">
        <v>150</v>
      </c>
      <c r="AE362" s="53">
        <v>249.94999694824219</v>
      </c>
      <c r="AF362" s="53">
        <v>0</v>
      </c>
      <c r="AG362" s="53">
        <v>0</v>
      </c>
      <c r="AH362" s="53">
        <v>0</v>
      </c>
      <c r="AI362" s="53">
        <v>0</v>
      </c>
      <c r="AJ362" s="53">
        <v>90</v>
      </c>
      <c r="AK362" s="53">
        <v>6.9000000953674316</v>
      </c>
      <c r="AL362" s="53">
        <v>28.389999389648441</v>
      </c>
      <c r="AM362" s="53">
        <v>284.59000539779663</v>
      </c>
      <c r="AN362" s="53">
        <v>5.575653</v>
      </c>
      <c r="AO362" s="53">
        <v>77.881466000000003</v>
      </c>
      <c r="AP362" s="53">
        <v>161.72745855387299</v>
      </c>
      <c r="AQ362" s="53">
        <v>97.139638000000005</v>
      </c>
      <c r="AR362" s="53">
        <v>79</v>
      </c>
      <c r="AS362" s="53">
        <v>25.60000038146973</v>
      </c>
      <c r="AT362" s="54"/>
      <c r="AU362" s="55">
        <v>2028</v>
      </c>
      <c r="AV362" s="56">
        <v>465.18676239779666</v>
      </c>
      <c r="AW362" s="57">
        <v>180.59675700000003</v>
      </c>
      <c r="AX362" s="57">
        <v>284.59000539779663</v>
      </c>
      <c r="AY362" s="56">
        <v>466.61745842035862</v>
      </c>
      <c r="AZ362" s="57">
        <v>337.62745864924045</v>
      </c>
      <c r="BA362" s="57">
        <v>128.98999977111816</v>
      </c>
      <c r="BB362" s="56">
        <v>4060.9499969482422</v>
      </c>
      <c r="BC362" s="57">
        <v>0</v>
      </c>
      <c r="BD362" s="57">
        <v>711</v>
      </c>
      <c r="BE362" s="57">
        <v>1200</v>
      </c>
      <c r="BF362" s="57">
        <v>200</v>
      </c>
      <c r="BG362" s="57">
        <v>100</v>
      </c>
      <c r="BH362" s="57">
        <v>849.94999694824219</v>
      </c>
      <c r="BI362" s="57">
        <v>0</v>
      </c>
      <c r="BJ362" s="57">
        <v>0</v>
      </c>
      <c r="BK362" s="57">
        <v>1000</v>
      </c>
      <c r="BL362" s="56">
        <v>4992.7542177663972</v>
      </c>
      <c r="BN362" s="55">
        <v>2028</v>
      </c>
      <c r="BO362" s="56"/>
      <c r="BP362" s="58"/>
      <c r="BQ362" s="58"/>
      <c r="BR362" s="56"/>
      <c r="BS362" s="58"/>
      <c r="BT362" s="58"/>
      <c r="BU362" s="56"/>
      <c r="BV362" s="58"/>
      <c r="BW362" s="58"/>
      <c r="BX362" s="58"/>
      <c r="BY362" s="58"/>
      <c r="BZ362" s="58"/>
      <c r="CA362" s="58"/>
      <c r="CB362" s="58"/>
      <c r="CC362" s="58"/>
      <c r="CD362" s="58"/>
      <c r="CE362" s="56"/>
      <c r="CG362" s="115" t="s">
        <v>113</v>
      </c>
    </row>
    <row r="363" spans="1:85" hidden="1" outlineLevel="1">
      <c r="A363" s="59">
        <v>2029</v>
      </c>
      <c r="B363" s="60">
        <v>0</v>
      </c>
      <c r="C363" s="60">
        <v>0</v>
      </c>
      <c r="D363" s="60">
        <v>0</v>
      </c>
      <c r="E363" s="60">
        <v>0</v>
      </c>
      <c r="F363" s="60">
        <v>0</v>
      </c>
      <c r="G363" s="60">
        <v>711</v>
      </c>
      <c r="H363" s="60">
        <v>700</v>
      </c>
      <c r="I363" s="60">
        <v>100</v>
      </c>
      <c r="J363" s="60">
        <v>400</v>
      </c>
      <c r="K363" s="60">
        <v>0</v>
      </c>
      <c r="L363" s="60">
        <v>0</v>
      </c>
      <c r="M363" s="60">
        <v>0</v>
      </c>
      <c r="N363" s="60">
        <v>0</v>
      </c>
      <c r="O363" s="60">
        <v>0</v>
      </c>
      <c r="P363" s="60">
        <v>499.89999389648438</v>
      </c>
      <c r="Q363" s="60">
        <v>0</v>
      </c>
      <c r="R363" s="60">
        <v>0</v>
      </c>
      <c r="S363" s="60">
        <v>0</v>
      </c>
      <c r="T363" s="60">
        <v>0</v>
      </c>
      <c r="U363" s="60">
        <v>100</v>
      </c>
      <c r="V363" s="60">
        <v>0</v>
      </c>
      <c r="W363" s="60">
        <v>0</v>
      </c>
      <c r="X363" s="60">
        <v>600</v>
      </c>
      <c r="Y363" s="60">
        <v>0</v>
      </c>
      <c r="Z363" s="60">
        <v>200</v>
      </c>
      <c r="AA363" s="60">
        <v>200</v>
      </c>
      <c r="AB363" s="60">
        <v>100</v>
      </c>
      <c r="AC363" s="60">
        <v>1050</v>
      </c>
      <c r="AD363" s="60">
        <v>149.94999694824219</v>
      </c>
      <c r="AE363" s="60">
        <v>249.90000152587891</v>
      </c>
      <c r="AF363" s="60">
        <v>0</v>
      </c>
      <c r="AG363" s="60">
        <v>0</v>
      </c>
      <c r="AH363" s="60">
        <v>0</v>
      </c>
      <c r="AI363" s="60">
        <v>0</v>
      </c>
      <c r="AJ363" s="60">
        <v>120</v>
      </c>
      <c r="AK363" s="60">
        <v>8.8999996185302734</v>
      </c>
      <c r="AL363" s="60">
        <v>31.739999771118161</v>
      </c>
      <c r="AM363" s="60">
        <v>297.31000208854675</v>
      </c>
      <c r="AN363" s="60">
        <v>6.9399290000000002</v>
      </c>
      <c r="AO363" s="60">
        <v>115.38244400000001</v>
      </c>
      <c r="AP363" s="60">
        <v>223.04598359990609</v>
      </c>
      <c r="AQ363" s="60">
        <v>118.549328</v>
      </c>
      <c r="AR363" s="60">
        <v>79</v>
      </c>
      <c r="AS363" s="60">
        <v>25.60000038146973</v>
      </c>
      <c r="AT363" s="54"/>
      <c r="AU363" s="61">
        <v>2029</v>
      </c>
      <c r="AV363" s="62">
        <v>538.18170308854678</v>
      </c>
      <c r="AW363" s="63">
        <v>240.87170100000003</v>
      </c>
      <c r="AX363" s="63">
        <v>297.31000208854675</v>
      </c>
      <c r="AY363" s="62">
        <v>588.28598337102426</v>
      </c>
      <c r="AZ363" s="63">
        <v>430.94598321843637</v>
      </c>
      <c r="BA363" s="63">
        <v>157.34000015258789</v>
      </c>
      <c r="BB363" s="62">
        <v>4960.7499923706055</v>
      </c>
      <c r="BC363" s="63">
        <v>0</v>
      </c>
      <c r="BD363" s="63">
        <v>711</v>
      </c>
      <c r="BE363" s="63">
        <v>1200</v>
      </c>
      <c r="BF363" s="63">
        <v>499.89999389648438</v>
      </c>
      <c r="BG363" s="63">
        <v>100</v>
      </c>
      <c r="BH363" s="63">
        <v>1449.8499984741211</v>
      </c>
      <c r="BI363" s="63">
        <v>0</v>
      </c>
      <c r="BJ363" s="63">
        <v>0</v>
      </c>
      <c r="BK363" s="63">
        <v>1000</v>
      </c>
      <c r="BL363" s="62">
        <v>6087.2176788301767</v>
      </c>
      <c r="BN363" s="61">
        <v>2029</v>
      </c>
      <c r="BO363" s="62"/>
      <c r="BP363" s="1"/>
      <c r="BQ363" s="1"/>
      <c r="BR363" s="62"/>
      <c r="BS363" s="1"/>
      <c r="BT363" s="1"/>
      <c r="BU363" s="62"/>
      <c r="BV363" s="1"/>
      <c r="BW363" s="1"/>
      <c r="BX363" s="1"/>
      <c r="BY363" s="1"/>
      <c r="BZ363" s="1"/>
      <c r="CA363" s="1"/>
      <c r="CB363" s="1"/>
      <c r="CC363" s="1"/>
      <c r="CD363" s="1"/>
      <c r="CE363" s="62"/>
      <c r="CG363" s="115" t="s">
        <v>113</v>
      </c>
    </row>
    <row r="364" spans="1:85" hidden="1" outlineLevel="1">
      <c r="A364" s="52">
        <v>2030</v>
      </c>
      <c r="B364" s="53">
        <v>0</v>
      </c>
      <c r="C364" s="53">
        <v>0</v>
      </c>
      <c r="D364" s="53">
        <v>0</v>
      </c>
      <c r="E364" s="53">
        <v>0</v>
      </c>
      <c r="F364" s="53">
        <v>0</v>
      </c>
      <c r="G364" s="53">
        <v>711</v>
      </c>
      <c r="H364" s="53">
        <v>700</v>
      </c>
      <c r="I364" s="53">
        <v>100</v>
      </c>
      <c r="J364" s="53">
        <v>400</v>
      </c>
      <c r="K364" s="53">
        <v>0</v>
      </c>
      <c r="L364" s="53">
        <v>0</v>
      </c>
      <c r="M364" s="53">
        <v>0</v>
      </c>
      <c r="N364" s="53">
        <v>0</v>
      </c>
      <c r="O364" s="53">
        <v>0</v>
      </c>
      <c r="P364" s="53">
        <v>799.64999389648438</v>
      </c>
      <c r="Q364" s="53">
        <v>0</v>
      </c>
      <c r="R364" s="53">
        <v>0</v>
      </c>
      <c r="S364" s="53">
        <v>0</v>
      </c>
      <c r="T364" s="53">
        <v>0</v>
      </c>
      <c r="U364" s="53">
        <v>100</v>
      </c>
      <c r="V364" s="53">
        <v>0</v>
      </c>
      <c r="W364" s="53">
        <v>0</v>
      </c>
      <c r="X364" s="53">
        <v>800</v>
      </c>
      <c r="Y364" s="53">
        <v>0</v>
      </c>
      <c r="Z364" s="53">
        <v>200</v>
      </c>
      <c r="AA364" s="53">
        <v>200</v>
      </c>
      <c r="AB364" s="53">
        <v>125</v>
      </c>
      <c r="AC364" s="53">
        <v>1050</v>
      </c>
      <c r="AD364" s="53">
        <v>149.90000152587891</v>
      </c>
      <c r="AE364" s="53">
        <v>249.84999847412109</v>
      </c>
      <c r="AF364" s="53">
        <v>0</v>
      </c>
      <c r="AG364" s="53">
        <v>0</v>
      </c>
      <c r="AH364" s="53">
        <v>0</v>
      </c>
      <c r="AI364" s="53">
        <v>0</v>
      </c>
      <c r="AJ364" s="53">
        <v>150</v>
      </c>
      <c r="AK364" s="53">
        <v>8.8999996185302734</v>
      </c>
      <c r="AL364" s="53">
        <v>36.619998931884773</v>
      </c>
      <c r="AM364" s="53">
        <v>310.84000015258789</v>
      </c>
      <c r="AN364" s="53">
        <v>8.3042049999999996</v>
      </c>
      <c r="AO364" s="53">
        <v>131.83969400000001</v>
      </c>
      <c r="AP364" s="53">
        <v>284.36450864593922</v>
      </c>
      <c r="AQ364" s="53">
        <v>141.550771</v>
      </c>
      <c r="AR364" s="53">
        <v>79</v>
      </c>
      <c r="AS364" s="53">
        <v>25.60000038146973</v>
      </c>
      <c r="AT364" s="54"/>
      <c r="AU364" s="55">
        <v>2030</v>
      </c>
      <c r="AV364" s="56">
        <v>592.53467015258786</v>
      </c>
      <c r="AW364" s="57">
        <v>281.69466999999997</v>
      </c>
      <c r="AX364" s="57">
        <v>310.84000015258789</v>
      </c>
      <c r="AY364" s="56">
        <v>709.48450757782393</v>
      </c>
      <c r="AZ364" s="57">
        <v>522.26450826446944</v>
      </c>
      <c r="BA364" s="57">
        <v>187.21999931335449</v>
      </c>
      <c r="BB364" s="56">
        <v>5460.3999938964844</v>
      </c>
      <c r="BC364" s="57">
        <v>0</v>
      </c>
      <c r="BD364" s="57">
        <v>711</v>
      </c>
      <c r="BE364" s="57">
        <v>1200</v>
      </c>
      <c r="BF364" s="57">
        <v>799.64999389648438</v>
      </c>
      <c r="BG364" s="57">
        <v>100</v>
      </c>
      <c r="BH364" s="57">
        <v>1449.75</v>
      </c>
      <c r="BI364" s="57">
        <v>0</v>
      </c>
      <c r="BJ364" s="57">
        <v>0</v>
      </c>
      <c r="BK364" s="57">
        <v>1200</v>
      </c>
      <c r="BL364" s="56">
        <v>6762.4191716268961</v>
      </c>
      <c r="BN364" s="55">
        <v>2030</v>
      </c>
      <c r="BO364" s="56">
        <v>395.96407328133387</v>
      </c>
      <c r="BP364" s="58">
        <v>216.38407299999997</v>
      </c>
      <c r="BQ364" s="58">
        <v>179.58000028133392</v>
      </c>
      <c r="BR364" s="56">
        <v>527.27811050668697</v>
      </c>
      <c r="BS364" s="58">
        <v>379.93811130777345</v>
      </c>
      <c r="BT364" s="58">
        <v>147.33999919891357</v>
      </c>
      <c r="BU364" s="56">
        <v>4386.3999938964844</v>
      </c>
      <c r="BV364" s="58">
        <v>0</v>
      </c>
      <c r="BW364" s="58">
        <v>237</v>
      </c>
      <c r="BX364" s="58">
        <v>600</v>
      </c>
      <c r="BY364" s="58">
        <v>799.64999389648438</v>
      </c>
      <c r="BZ364" s="58">
        <v>100</v>
      </c>
      <c r="CA364" s="58">
        <v>1449.75</v>
      </c>
      <c r="CB364" s="58">
        <v>0</v>
      </c>
      <c r="CC364" s="58">
        <v>0</v>
      </c>
      <c r="CD364" s="58">
        <v>1200</v>
      </c>
      <c r="CE364" s="56">
        <v>5309.6421776845054</v>
      </c>
      <c r="CG364" s="115" t="s">
        <v>113</v>
      </c>
    </row>
    <row r="365" spans="1:85" hidden="1" outlineLevel="1">
      <c r="A365" s="59">
        <v>2031</v>
      </c>
      <c r="B365" s="60">
        <v>0</v>
      </c>
      <c r="C365" s="60">
        <v>0</v>
      </c>
      <c r="D365" s="60">
        <v>0</v>
      </c>
      <c r="E365" s="60">
        <v>0</v>
      </c>
      <c r="F365" s="60">
        <v>0</v>
      </c>
      <c r="G365" s="60">
        <v>711</v>
      </c>
      <c r="H365" s="60">
        <v>700</v>
      </c>
      <c r="I365" s="60">
        <v>100</v>
      </c>
      <c r="J365" s="60">
        <v>400</v>
      </c>
      <c r="K365" s="60">
        <v>0</v>
      </c>
      <c r="L365" s="60">
        <v>0</v>
      </c>
      <c r="M365" s="60">
        <v>0</v>
      </c>
      <c r="N365" s="60">
        <v>0</v>
      </c>
      <c r="O365" s="60">
        <v>0</v>
      </c>
      <c r="P365" s="60">
        <v>1299.2499923706055</v>
      </c>
      <c r="Q365" s="60">
        <v>0</v>
      </c>
      <c r="R365" s="60">
        <v>0</v>
      </c>
      <c r="S365" s="60">
        <v>0</v>
      </c>
      <c r="T365" s="60">
        <v>0</v>
      </c>
      <c r="U365" s="60">
        <v>100</v>
      </c>
      <c r="V365" s="60">
        <v>0</v>
      </c>
      <c r="W365" s="60">
        <v>0</v>
      </c>
      <c r="X365" s="60">
        <v>900</v>
      </c>
      <c r="Y365" s="60">
        <v>0</v>
      </c>
      <c r="Z365" s="60">
        <v>200</v>
      </c>
      <c r="AA365" s="60">
        <v>200</v>
      </c>
      <c r="AB365" s="60">
        <v>150</v>
      </c>
      <c r="AC365" s="60">
        <v>1050</v>
      </c>
      <c r="AD365" s="60">
        <v>149.84999847412109</v>
      </c>
      <c r="AE365" s="60">
        <v>249.80000305175781</v>
      </c>
      <c r="AF365" s="60">
        <v>0</v>
      </c>
      <c r="AG365" s="60">
        <v>0</v>
      </c>
      <c r="AH365" s="60">
        <v>0</v>
      </c>
      <c r="AI365" s="60">
        <v>0</v>
      </c>
      <c r="AJ365" s="60">
        <v>180</v>
      </c>
      <c r="AK365" s="60">
        <v>9.7200002670288086</v>
      </c>
      <c r="AL365" s="60">
        <v>39.990001678466797</v>
      </c>
      <c r="AM365" s="60">
        <v>324.03000116348267</v>
      </c>
      <c r="AN365" s="60">
        <v>9.6684809999999999</v>
      </c>
      <c r="AO365" s="60">
        <v>148.12393700000001</v>
      </c>
      <c r="AP365" s="60">
        <v>351.50843736546011</v>
      </c>
      <c r="AQ365" s="60">
        <v>165.63264899999999</v>
      </c>
      <c r="AR365" s="60">
        <v>79</v>
      </c>
      <c r="AS365" s="60">
        <v>25.60000038146973</v>
      </c>
      <c r="AT365" s="54"/>
      <c r="AU365" s="61">
        <v>2031</v>
      </c>
      <c r="AV365" s="62">
        <v>647.45506816348268</v>
      </c>
      <c r="AW365" s="63">
        <v>323.42506700000001</v>
      </c>
      <c r="AX365" s="63">
        <v>324.03000116348267</v>
      </c>
      <c r="AY365" s="62">
        <v>835.8184396924255</v>
      </c>
      <c r="AZ365" s="63">
        <v>620.22843763248898</v>
      </c>
      <c r="BA365" s="63">
        <v>215.59000205993652</v>
      </c>
      <c r="BB365" s="62">
        <v>6059.8999938964844</v>
      </c>
      <c r="BC365" s="63">
        <v>0</v>
      </c>
      <c r="BD365" s="63">
        <v>711</v>
      </c>
      <c r="BE365" s="63">
        <v>1200</v>
      </c>
      <c r="BF365" s="63">
        <v>1299.2499923706055</v>
      </c>
      <c r="BG365" s="63">
        <v>100</v>
      </c>
      <c r="BH365" s="63">
        <v>1449.6500015258789</v>
      </c>
      <c r="BI365" s="63">
        <v>0</v>
      </c>
      <c r="BJ365" s="63">
        <v>0</v>
      </c>
      <c r="BK365" s="63">
        <v>1300</v>
      </c>
      <c r="BL365" s="62">
        <v>7543.1735017523924</v>
      </c>
      <c r="BN365" s="61">
        <v>2031</v>
      </c>
      <c r="BO365" s="62"/>
      <c r="BP365" s="1"/>
      <c r="BQ365" s="1"/>
      <c r="BR365" s="62"/>
      <c r="BS365" s="1"/>
      <c r="BT365" s="1"/>
      <c r="BU365" s="62"/>
      <c r="BV365" s="1"/>
      <c r="BW365" s="1"/>
      <c r="BX365" s="1"/>
      <c r="BY365" s="1"/>
      <c r="BZ365" s="1"/>
      <c r="CA365" s="1"/>
      <c r="CB365" s="1"/>
      <c r="CC365" s="1"/>
      <c r="CD365" s="1"/>
      <c r="CE365" s="62"/>
      <c r="CG365" s="115" t="s">
        <v>113</v>
      </c>
    </row>
    <row r="366" spans="1:85" hidden="1" outlineLevel="1">
      <c r="A366" s="52">
        <v>2032</v>
      </c>
      <c r="B366" s="53">
        <v>0</v>
      </c>
      <c r="C366" s="53">
        <v>0</v>
      </c>
      <c r="D366" s="53">
        <v>0</v>
      </c>
      <c r="E366" s="53">
        <v>0</v>
      </c>
      <c r="F366" s="53">
        <v>0</v>
      </c>
      <c r="G366" s="53">
        <v>711</v>
      </c>
      <c r="H366" s="53">
        <v>700</v>
      </c>
      <c r="I366" s="53">
        <v>100</v>
      </c>
      <c r="J366" s="53">
        <v>400</v>
      </c>
      <c r="K366" s="53">
        <v>0</v>
      </c>
      <c r="L366" s="53">
        <v>0</v>
      </c>
      <c r="M366" s="53">
        <v>0</v>
      </c>
      <c r="N366" s="53">
        <v>0</v>
      </c>
      <c r="O366" s="53">
        <v>0</v>
      </c>
      <c r="P366" s="53">
        <v>1298.5999908447266</v>
      </c>
      <c r="Q366" s="53">
        <v>0</v>
      </c>
      <c r="R366" s="53">
        <v>0</v>
      </c>
      <c r="S366" s="53">
        <v>0</v>
      </c>
      <c r="T366" s="53">
        <v>0</v>
      </c>
      <c r="U366" s="53">
        <v>100</v>
      </c>
      <c r="V366" s="53">
        <v>0</v>
      </c>
      <c r="W366" s="53">
        <v>0</v>
      </c>
      <c r="X366" s="53">
        <v>900</v>
      </c>
      <c r="Y366" s="53">
        <v>0</v>
      </c>
      <c r="Z366" s="53">
        <v>200</v>
      </c>
      <c r="AA366" s="53">
        <v>200</v>
      </c>
      <c r="AB366" s="53">
        <v>150</v>
      </c>
      <c r="AC366" s="53">
        <v>1050</v>
      </c>
      <c r="AD366" s="53">
        <v>149.80000305175781</v>
      </c>
      <c r="AE366" s="53">
        <v>249.75</v>
      </c>
      <c r="AF366" s="53">
        <v>0</v>
      </c>
      <c r="AG366" s="53">
        <v>250</v>
      </c>
      <c r="AH366" s="53">
        <v>0</v>
      </c>
      <c r="AI366" s="53">
        <v>0</v>
      </c>
      <c r="AJ366" s="53">
        <v>210</v>
      </c>
      <c r="AK366" s="53">
        <v>10.590000152587891</v>
      </c>
      <c r="AL366" s="53">
        <v>43.580001831054688</v>
      </c>
      <c r="AM366" s="53">
        <v>336.29999923706055</v>
      </c>
      <c r="AN366" s="53">
        <v>10.717923000000001</v>
      </c>
      <c r="AO366" s="53">
        <v>200.929247</v>
      </c>
      <c r="AP366" s="53">
        <v>418.652366084981</v>
      </c>
      <c r="AQ366" s="53">
        <v>189.70532100000003</v>
      </c>
      <c r="AR366" s="53">
        <v>79</v>
      </c>
      <c r="AS366" s="53">
        <v>25.60000038146973</v>
      </c>
      <c r="AT366" s="54"/>
      <c r="AU366" s="55">
        <v>2032</v>
      </c>
      <c r="AV366" s="56">
        <v>737.65249023706065</v>
      </c>
      <c r="AW366" s="57">
        <v>401.35249100000004</v>
      </c>
      <c r="AX366" s="57">
        <v>336.29999923706055</v>
      </c>
      <c r="AY366" s="56">
        <v>937.42236845009324</v>
      </c>
      <c r="AZ366" s="57">
        <v>718.24236623756883</v>
      </c>
      <c r="BA366" s="57">
        <v>219.18000221252441</v>
      </c>
      <c r="BB366" s="56">
        <v>6309.1499938964844</v>
      </c>
      <c r="BC366" s="57">
        <v>0</v>
      </c>
      <c r="BD366" s="57">
        <v>711</v>
      </c>
      <c r="BE366" s="57">
        <v>1200</v>
      </c>
      <c r="BF366" s="57">
        <v>1298.5999908447266</v>
      </c>
      <c r="BG366" s="57">
        <v>100</v>
      </c>
      <c r="BH366" s="57">
        <v>1449.5500030517578</v>
      </c>
      <c r="BI366" s="57">
        <v>0</v>
      </c>
      <c r="BJ366" s="57">
        <v>250</v>
      </c>
      <c r="BK366" s="57">
        <v>1300</v>
      </c>
      <c r="BL366" s="56">
        <v>7984.2248525836385</v>
      </c>
      <c r="BN366" s="55">
        <v>2032</v>
      </c>
      <c r="BO366" s="56"/>
      <c r="BP366" s="58"/>
      <c r="BQ366" s="58"/>
      <c r="BR366" s="56"/>
      <c r="BS366" s="58"/>
      <c r="BT366" s="58"/>
      <c r="BU366" s="56"/>
      <c r="BV366" s="58"/>
      <c r="BW366" s="58"/>
      <c r="BX366" s="58"/>
      <c r="BY366" s="58"/>
      <c r="BZ366" s="58"/>
      <c r="CA366" s="58"/>
      <c r="CB366" s="58"/>
      <c r="CC366" s="58"/>
      <c r="CD366" s="58"/>
      <c r="CE366" s="56"/>
      <c r="CG366" s="115" t="s">
        <v>113</v>
      </c>
    </row>
    <row r="367" spans="1:85" hidden="1" outlineLevel="1">
      <c r="A367" s="59">
        <v>2033</v>
      </c>
      <c r="B367" s="60">
        <v>0</v>
      </c>
      <c r="C367" s="60">
        <v>0</v>
      </c>
      <c r="D367" s="60">
        <v>0</v>
      </c>
      <c r="E367" s="60">
        <v>0</v>
      </c>
      <c r="F367" s="60">
        <v>0</v>
      </c>
      <c r="G367" s="60">
        <v>711</v>
      </c>
      <c r="H367" s="60">
        <v>700</v>
      </c>
      <c r="I367" s="60">
        <v>100</v>
      </c>
      <c r="J367" s="60">
        <v>400</v>
      </c>
      <c r="K367" s="60">
        <v>0</v>
      </c>
      <c r="L367" s="60">
        <v>0</v>
      </c>
      <c r="M367" s="60">
        <v>0</v>
      </c>
      <c r="N367" s="60">
        <v>0</v>
      </c>
      <c r="O367" s="60">
        <v>0</v>
      </c>
      <c r="P367" s="60">
        <v>1297.9500122070313</v>
      </c>
      <c r="Q367" s="60">
        <v>0</v>
      </c>
      <c r="R367" s="60">
        <v>0</v>
      </c>
      <c r="S367" s="60">
        <v>0</v>
      </c>
      <c r="T367" s="60">
        <v>0</v>
      </c>
      <c r="U367" s="60">
        <v>100</v>
      </c>
      <c r="V367" s="60">
        <v>0</v>
      </c>
      <c r="W367" s="60">
        <v>0</v>
      </c>
      <c r="X367" s="60">
        <v>900</v>
      </c>
      <c r="Y367" s="60">
        <v>0</v>
      </c>
      <c r="Z367" s="60">
        <v>200</v>
      </c>
      <c r="AA367" s="60">
        <v>200</v>
      </c>
      <c r="AB367" s="60">
        <v>150</v>
      </c>
      <c r="AC367" s="60">
        <v>1050</v>
      </c>
      <c r="AD367" s="60">
        <v>149.75</v>
      </c>
      <c r="AE367" s="60">
        <v>249.69999694824219</v>
      </c>
      <c r="AF367" s="60">
        <v>0</v>
      </c>
      <c r="AG367" s="60">
        <v>250</v>
      </c>
      <c r="AH367" s="60">
        <v>0</v>
      </c>
      <c r="AI367" s="60">
        <v>0</v>
      </c>
      <c r="AJ367" s="60">
        <v>240</v>
      </c>
      <c r="AK367" s="60">
        <v>11.47000026702881</v>
      </c>
      <c r="AL367" s="60">
        <v>47.200000762939453</v>
      </c>
      <c r="AM367" s="60">
        <v>346.43999838829041</v>
      </c>
      <c r="AN367" s="60">
        <v>10.717923000000001</v>
      </c>
      <c r="AO367" s="60">
        <v>219.51485700000001</v>
      </c>
      <c r="AP367" s="60">
        <v>489.51080342847717</v>
      </c>
      <c r="AQ367" s="60">
        <v>214.33442700000001</v>
      </c>
      <c r="AR367" s="60">
        <v>79</v>
      </c>
      <c r="AS367" s="60">
        <v>25.60000038146973</v>
      </c>
      <c r="AT367" s="54"/>
      <c r="AU367" s="61">
        <v>2033</v>
      </c>
      <c r="AV367" s="62">
        <v>791.00720538829046</v>
      </c>
      <c r="AW367" s="63">
        <v>444.56720700000005</v>
      </c>
      <c r="AX367" s="63">
        <v>346.43999838829041</v>
      </c>
      <c r="AY367" s="62">
        <v>1042.7808048399152</v>
      </c>
      <c r="AZ367" s="63">
        <v>819.98080369550598</v>
      </c>
      <c r="BA367" s="63">
        <v>222.80000114440918</v>
      </c>
      <c r="BB367" s="62">
        <v>6308.4000091552734</v>
      </c>
      <c r="BC367" s="63">
        <v>0</v>
      </c>
      <c r="BD367" s="63">
        <v>711</v>
      </c>
      <c r="BE367" s="63">
        <v>1200</v>
      </c>
      <c r="BF367" s="63">
        <v>1297.9500122070313</v>
      </c>
      <c r="BG367" s="63">
        <v>100</v>
      </c>
      <c r="BH367" s="63">
        <v>1449.4499969482422</v>
      </c>
      <c r="BI367" s="63">
        <v>0</v>
      </c>
      <c r="BJ367" s="63">
        <v>250</v>
      </c>
      <c r="BK367" s="63">
        <v>1300</v>
      </c>
      <c r="BL367" s="62">
        <v>8142.1880193834786</v>
      </c>
      <c r="BN367" s="61">
        <v>2033</v>
      </c>
      <c r="BO367" s="62"/>
      <c r="BP367" s="1"/>
      <c r="BQ367" s="1"/>
      <c r="BR367" s="62"/>
      <c r="BS367" s="1"/>
      <c r="BT367" s="1"/>
      <c r="BU367" s="62"/>
      <c r="BV367" s="1"/>
      <c r="BW367" s="1"/>
      <c r="BX367" s="1"/>
      <c r="BY367" s="1"/>
      <c r="BZ367" s="1"/>
      <c r="CA367" s="1"/>
      <c r="CB367" s="1"/>
      <c r="CC367" s="1"/>
      <c r="CD367" s="1"/>
      <c r="CE367" s="62"/>
      <c r="CG367" s="115" t="s">
        <v>113</v>
      </c>
    </row>
    <row r="368" spans="1:85" hidden="1" outlineLevel="1">
      <c r="A368" s="52">
        <v>2034</v>
      </c>
      <c r="B368" s="53">
        <v>0</v>
      </c>
      <c r="C368" s="53">
        <v>0</v>
      </c>
      <c r="D368" s="53">
        <v>0</v>
      </c>
      <c r="E368" s="53">
        <v>0</v>
      </c>
      <c r="F368" s="53">
        <v>0</v>
      </c>
      <c r="G368" s="53">
        <v>711</v>
      </c>
      <c r="H368" s="53">
        <v>700</v>
      </c>
      <c r="I368" s="53">
        <v>100</v>
      </c>
      <c r="J368" s="53">
        <v>400</v>
      </c>
      <c r="K368" s="53">
        <v>0</v>
      </c>
      <c r="L368" s="53">
        <v>0</v>
      </c>
      <c r="M368" s="53">
        <v>0</v>
      </c>
      <c r="N368" s="53">
        <v>0</v>
      </c>
      <c r="O368" s="53">
        <v>0</v>
      </c>
      <c r="P368" s="53">
        <v>1297.2999954223633</v>
      </c>
      <c r="Q368" s="53">
        <v>0</v>
      </c>
      <c r="R368" s="53">
        <v>0</v>
      </c>
      <c r="S368" s="53">
        <v>0</v>
      </c>
      <c r="T368" s="53">
        <v>0</v>
      </c>
      <c r="U368" s="53">
        <v>100</v>
      </c>
      <c r="V368" s="53">
        <v>0</v>
      </c>
      <c r="W368" s="53">
        <v>0</v>
      </c>
      <c r="X368" s="53">
        <v>1000</v>
      </c>
      <c r="Y368" s="53">
        <v>0</v>
      </c>
      <c r="Z368" s="53">
        <v>200</v>
      </c>
      <c r="AA368" s="53">
        <v>200</v>
      </c>
      <c r="AB368" s="53">
        <v>150</v>
      </c>
      <c r="AC368" s="53">
        <v>1050</v>
      </c>
      <c r="AD368" s="53">
        <v>149.69999694824219</v>
      </c>
      <c r="AE368" s="53">
        <v>249.65000152587891</v>
      </c>
      <c r="AF368" s="53">
        <v>0</v>
      </c>
      <c r="AG368" s="53">
        <v>250</v>
      </c>
      <c r="AH368" s="53">
        <v>0</v>
      </c>
      <c r="AI368" s="53">
        <v>0</v>
      </c>
      <c r="AJ368" s="53">
        <v>270</v>
      </c>
      <c r="AK368" s="53">
        <v>12.35000038146973</v>
      </c>
      <c r="AL368" s="53">
        <v>50.830001831054688</v>
      </c>
      <c r="AM368" s="53">
        <v>349.90999519824982</v>
      </c>
      <c r="AN368" s="53">
        <v>10.717923000000001</v>
      </c>
      <c r="AO368" s="53">
        <v>238.569873</v>
      </c>
      <c r="AP368" s="53">
        <v>560.36924077197341</v>
      </c>
      <c r="AQ368" s="53">
        <v>222.661418</v>
      </c>
      <c r="AR368" s="53">
        <v>79</v>
      </c>
      <c r="AS368" s="53">
        <v>25.60000038146973</v>
      </c>
      <c r="AT368" s="54"/>
      <c r="AU368" s="55">
        <v>2034</v>
      </c>
      <c r="AV368" s="56">
        <v>821.8592091982498</v>
      </c>
      <c r="AW368" s="57">
        <v>471.94921399999998</v>
      </c>
      <c r="AX368" s="57">
        <v>349.90999519824982</v>
      </c>
      <c r="AY368" s="56">
        <v>1148.1492433659675</v>
      </c>
      <c r="AZ368" s="57">
        <v>921.71924115344314</v>
      </c>
      <c r="BA368" s="57">
        <v>226.43000221252441</v>
      </c>
      <c r="BB368" s="56">
        <v>6407.6499938964844</v>
      </c>
      <c r="BC368" s="57">
        <v>0</v>
      </c>
      <c r="BD368" s="57">
        <v>711</v>
      </c>
      <c r="BE368" s="57">
        <v>1200</v>
      </c>
      <c r="BF368" s="57">
        <v>1297.2999954223633</v>
      </c>
      <c r="BG368" s="57">
        <v>100</v>
      </c>
      <c r="BH368" s="57">
        <v>1449.3499984741211</v>
      </c>
      <c r="BI368" s="57">
        <v>0</v>
      </c>
      <c r="BJ368" s="57">
        <v>250</v>
      </c>
      <c r="BK368" s="57">
        <v>1400</v>
      </c>
      <c r="BL368" s="56">
        <v>8377.6584464607022</v>
      </c>
      <c r="BN368" s="55">
        <v>2034</v>
      </c>
      <c r="BO368" s="56"/>
      <c r="BP368" s="58"/>
      <c r="BQ368" s="58"/>
      <c r="BR368" s="56"/>
      <c r="BS368" s="58"/>
      <c r="BT368" s="58"/>
      <c r="BU368" s="56"/>
      <c r="BV368" s="58"/>
      <c r="BW368" s="58"/>
      <c r="BX368" s="58"/>
      <c r="BY368" s="58"/>
      <c r="BZ368" s="58"/>
      <c r="CA368" s="58"/>
      <c r="CB368" s="58"/>
      <c r="CC368" s="58"/>
      <c r="CD368" s="58"/>
      <c r="CE368" s="56"/>
      <c r="CG368" s="115" t="s">
        <v>113</v>
      </c>
    </row>
    <row r="369" spans="1:85" hidden="1" outlineLevel="1">
      <c r="A369" s="59">
        <v>2035</v>
      </c>
      <c r="B369" s="60">
        <v>0</v>
      </c>
      <c r="C369" s="60">
        <v>0</v>
      </c>
      <c r="D369" s="60">
        <v>0</v>
      </c>
      <c r="E369" s="60">
        <v>0</v>
      </c>
      <c r="F369" s="60">
        <v>0</v>
      </c>
      <c r="G369" s="60">
        <v>711</v>
      </c>
      <c r="H369" s="60">
        <v>700</v>
      </c>
      <c r="I369" s="60">
        <v>100</v>
      </c>
      <c r="J369" s="60">
        <v>400</v>
      </c>
      <c r="K369" s="60">
        <v>0</v>
      </c>
      <c r="L369" s="60">
        <v>0</v>
      </c>
      <c r="M369" s="60">
        <v>100</v>
      </c>
      <c r="N369" s="60">
        <v>0</v>
      </c>
      <c r="O369" s="60">
        <v>0</v>
      </c>
      <c r="P369" s="60">
        <v>1396.6500091552734</v>
      </c>
      <c r="Q369" s="60">
        <v>0</v>
      </c>
      <c r="R369" s="60">
        <v>0</v>
      </c>
      <c r="S369" s="60">
        <v>0</v>
      </c>
      <c r="T369" s="60">
        <v>0</v>
      </c>
      <c r="U369" s="60">
        <v>100</v>
      </c>
      <c r="V369" s="60">
        <v>0</v>
      </c>
      <c r="W369" s="60">
        <v>0</v>
      </c>
      <c r="X369" s="60">
        <v>1000</v>
      </c>
      <c r="Y369" s="60">
        <v>0</v>
      </c>
      <c r="Z369" s="60">
        <v>200</v>
      </c>
      <c r="AA369" s="60">
        <v>200</v>
      </c>
      <c r="AB369" s="60">
        <v>150</v>
      </c>
      <c r="AC369" s="60">
        <v>1050</v>
      </c>
      <c r="AD369" s="60">
        <v>149.65000152587891</v>
      </c>
      <c r="AE369" s="60">
        <v>249.59999847412109</v>
      </c>
      <c r="AF369" s="60">
        <v>0</v>
      </c>
      <c r="AG369" s="60">
        <v>250</v>
      </c>
      <c r="AH369" s="60">
        <v>0</v>
      </c>
      <c r="AI369" s="60">
        <v>0</v>
      </c>
      <c r="AJ369" s="60">
        <v>300</v>
      </c>
      <c r="AK369" s="60">
        <v>13.239999771118161</v>
      </c>
      <c r="AL369" s="60">
        <v>54.470001220703118</v>
      </c>
      <c r="AM369" s="60">
        <v>354.04999911785126</v>
      </c>
      <c r="AN369" s="60">
        <v>10.717923000000001</v>
      </c>
      <c r="AO369" s="60">
        <v>258.28604999999999</v>
      </c>
      <c r="AP369" s="60">
        <v>631.33850343142001</v>
      </c>
      <c r="AQ369" s="60">
        <v>231.85621</v>
      </c>
      <c r="AR369" s="60">
        <v>79</v>
      </c>
      <c r="AS369" s="60">
        <v>25.60000038146973</v>
      </c>
      <c r="AT369" s="54"/>
      <c r="AU369" s="61">
        <v>2035</v>
      </c>
      <c r="AV369" s="62">
        <v>854.91018211785126</v>
      </c>
      <c r="AW369" s="63">
        <v>500.86018300000001</v>
      </c>
      <c r="AX369" s="63">
        <v>354.04999911785126</v>
      </c>
      <c r="AY369" s="62">
        <v>1253.6485048047111</v>
      </c>
      <c r="AZ369" s="63">
        <v>1023.5785032025382</v>
      </c>
      <c r="BA369" s="63">
        <v>230.07000160217285</v>
      </c>
      <c r="BB369" s="62">
        <v>6606.9000091552734</v>
      </c>
      <c r="BC369" s="63">
        <v>0</v>
      </c>
      <c r="BD369" s="63">
        <v>711</v>
      </c>
      <c r="BE369" s="63">
        <v>1300</v>
      </c>
      <c r="BF369" s="63">
        <v>1396.6500091552734</v>
      </c>
      <c r="BG369" s="63">
        <v>100</v>
      </c>
      <c r="BH369" s="63">
        <v>1449.25</v>
      </c>
      <c r="BI369" s="63">
        <v>0</v>
      </c>
      <c r="BJ369" s="63">
        <v>250</v>
      </c>
      <c r="BK369" s="63">
        <v>1400</v>
      </c>
      <c r="BL369" s="62">
        <v>8715.4586960778361</v>
      </c>
      <c r="BN369" s="61">
        <v>2035</v>
      </c>
      <c r="BO369" s="62"/>
      <c r="BP369" s="1"/>
      <c r="BQ369" s="1"/>
      <c r="BR369" s="62"/>
      <c r="BS369" s="1"/>
      <c r="BT369" s="1"/>
      <c r="BU369" s="62"/>
      <c r="BV369" s="1"/>
      <c r="BW369" s="1"/>
      <c r="BX369" s="1"/>
      <c r="BY369" s="1"/>
      <c r="BZ369" s="1"/>
      <c r="CA369" s="1"/>
      <c r="CB369" s="1"/>
      <c r="CC369" s="1"/>
      <c r="CD369" s="1"/>
      <c r="CE369" s="62"/>
      <c r="CG369" s="115" t="s">
        <v>113</v>
      </c>
    </row>
    <row r="370" spans="1:85" hidden="1" outlineLevel="1">
      <c r="A370" s="52">
        <v>2036</v>
      </c>
      <c r="B370" s="53">
        <v>0</v>
      </c>
      <c r="C370" s="53">
        <v>0</v>
      </c>
      <c r="D370" s="53">
        <v>0</v>
      </c>
      <c r="E370" s="53">
        <v>0</v>
      </c>
      <c r="F370" s="53">
        <v>0</v>
      </c>
      <c r="G370" s="53">
        <v>711</v>
      </c>
      <c r="H370" s="53">
        <v>700</v>
      </c>
      <c r="I370" s="53">
        <v>100</v>
      </c>
      <c r="J370" s="53">
        <v>400</v>
      </c>
      <c r="K370" s="53">
        <v>0</v>
      </c>
      <c r="L370" s="53">
        <v>0</v>
      </c>
      <c r="M370" s="53">
        <v>100</v>
      </c>
      <c r="N370" s="53">
        <v>0</v>
      </c>
      <c r="O370" s="53">
        <v>0</v>
      </c>
      <c r="P370" s="53">
        <v>1495.9499893188477</v>
      </c>
      <c r="Q370" s="53">
        <v>0</v>
      </c>
      <c r="R370" s="53">
        <v>0</v>
      </c>
      <c r="S370" s="53">
        <v>0</v>
      </c>
      <c r="T370" s="53">
        <v>0</v>
      </c>
      <c r="U370" s="53">
        <v>100</v>
      </c>
      <c r="V370" s="53">
        <v>0</v>
      </c>
      <c r="W370" s="53">
        <v>0</v>
      </c>
      <c r="X370" s="53">
        <v>1000</v>
      </c>
      <c r="Y370" s="53">
        <v>0</v>
      </c>
      <c r="Z370" s="53">
        <v>200</v>
      </c>
      <c r="AA370" s="53">
        <v>200</v>
      </c>
      <c r="AB370" s="53">
        <v>150</v>
      </c>
      <c r="AC370" s="53">
        <v>1050</v>
      </c>
      <c r="AD370" s="53">
        <v>149.59999847412109</v>
      </c>
      <c r="AE370" s="53">
        <v>249.55000305175781</v>
      </c>
      <c r="AF370" s="53">
        <v>0</v>
      </c>
      <c r="AG370" s="53">
        <v>250</v>
      </c>
      <c r="AH370" s="53">
        <v>0</v>
      </c>
      <c r="AI370" s="53">
        <v>0</v>
      </c>
      <c r="AJ370" s="53">
        <v>330</v>
      </c>
      <c r="AK370" s="53">
        <v>14.11999988555908</v>
      </c>
      <c r="AL370" s="53">
        <v>58.099998474121087</v>
      </c>
      <c r="AM370" s="53">
        <v>357.56000292301178</v>
      </c>
      <c r="AN370" s="53">
        <v>10.717923000000001</v>
      </c>
      <c r="AO370" s="53">
        <v>277.04538300000002</v>
      </c>
      <c r="AP370" s="53">
        <v>702.30776609086661</v>
      </c>
      <c r="AQ370" s="53">
        <v>242.38394099999999</v>
      </c>
      <c r="AR370" s="53">
        <v>79</v>
      </c>
      <c r="AS370" s="53">
        <v>25.60000038146973</v>
      </c>
      <c r="AT370" s="54"/>
      <c r="AU370" s="55">
        <v>2036</v>
      </c>
      <c r="AV370" s="56">
        <v>887.70724992301177</v>
      </c>
      <c r="AW370" s="57">
        <v>530.14724699999999</v>
      </c>
      <c r="AX370" s="57">
        <v>357.56000292301178</v>
      </c>
      <c r="AY370" s="56">
        <v>1359.1277648320165</v>
      </c>
      <c r="AZ370" s="57">
        <v>1125.4277659764257</v>
      </c>
      <c r="BA370" s="57">
        <v>233.69999885559082</v>
      </c>
      <c r="BB370" s="56">
        <v>6706.0999908447266</v>
      </c>
      <c r="BC370" s="57">
        <v>0</v>
      </c>
      <c r="BD370" s="57">
        <v>711</v>
      </c>
      <c r="BE370" s="57">
        <v>1300</v>
      </c>
      <c r="BF370" s="57">
        <v>1495.9499893188477</v>
      </c>
      <c r="BG370" s="57">
        <v>100</v>
      </c>
      <c r="BH370" s="57">
        <v>1449.1500015258789</v>
      </c>
      <c r="BI370" s="57">
        <v>0</v>
      </c>
      <c r="BJ370" s="57">
        <v>250</v>
      </c>
      <c r="BK370" s="57">
        <v>1400</v>
      </c>
      <c r="BL370" s="56">
        <v>8952.9350055997547</v>
      </c>
      <c r="BN370" s="55">
        <v>2036</v>
      </c>
      <c r="BO370" s="56"/>
      <c r="BP370" s="58"/>
      <c r="BQ370" s="58"/>
      <c r="BR370" s="56"/>
      <c r="BS370" s="58"/>
      <c r="BT370" s="58"/>
      <c r="BU370" s="56"/>
      <c r="BV370" s="58"/>
      <c r="BW370" s="58"/>
      <c r="BX370" s="58"/>
      <c r="BY370" s="58"/>
      <c r="BZ370" s="58"/>
      <c r="CA370" s="58"/>
      <c r="CB370" s="58"/>
      <c r="CC370" s="58"/>
      <c r="CD370" s="58"/>
      <c r="CE370" s="56"/>
      <c r="CG370" s="115" t="s">
        <v>113</v>
      </c>
    </row>
    <row r="371" spans="1:85" hidden="1" outlineLevel="1">
      <c r="A371" s="59">
        <v>2037</v>
      </c>
      <c r="B371" s="60">
        <v>0</v>
      </c>
      <c r="C371" s="60">
        <v>0</v>
      </c>
      <c r="D371" s="60">
        <v>0</v>
      </c>
      <c r="E371" s="60">
        <v>0</v>
      </c>
      <c r="F371" s="60">
        <v>0</v>
      </c>
      <c r="G371" s="60">
        <v>711</v>
      </c>
      <c r="H371" s="60">
        <v>700</v>
      </c>
      <c r="I371" s="60">
        <v>100</v>
      </c>
      <c r="J371" s="60">
        <v>600</v>
      </c>
      <c r="K371" s="60">
        <v>0</v>
      </c>
      <c r="L371" s="60">
        <v>0</v>
      </c>
      <c r="M371" s="60">
        <v>200</v>
      </c>
      <c r="N371" s="60">
        <v>0</v>
      </c>
      <c r="O371" s="60">
        <v>0</v>
      </c>
      <c r="P371" s="60">
        <v>1495.1999893188477</v>
      </c>
      <c r="Q371" s="60">
        <v>0</v>
      </c>
      <c r="R371" s="60">
        <v>0</v>
      </c>
      <c r="S371" s="60">
        <v>0</v>
      </c>
      <c r="T371" s="60">
        <v>0</v>
      </c>
      <c r="U371" s="60">
        <v>100</v>
      </c>
      <c r="V371" s="60">
        <v>0</v>
      </c>
      <c r="W371" s="60">
        <v>0</v>
      </c>
      <c r="X371" s="60">
        <v>1000</v>
      </c>
      <c r="Y371" s="60">
        <v>0</v>
      </c>
      <c r="Z371" s="60">
        <v>200</v>
      </c>
      <c r="AA371" s="60">
        <v>200</v>
      </c>
      <c r="AB371" s="60">
        <v>150</v>
      </c>
      <c r="AC371" s="60">
        <v>1200</v>
      </c>
      <c r="AD371" s="60">
        <v>149.55000305175781</v>
      </c>
      <c r="AE371" s="60">
        <v>249.5</v>
      </c>
      <c r="AF371" s="60">
        <v>0</v>
      </c>
      <c r="AG371" s="60">
        <v>250</v>
      </c>
      <c r="AH371" s="60">
        <v>0</v>
      </c>
      <c r="AI371" s="60">
        <v>0</v>
      </c>
      <c r="AJ371" s="60">
        <v>360</v>
      </c>
      <c r="AK371" s="60">
        <v>15.010000228881839</v>
      </c>
      <c r="AL371" s="60">
        <v>61.759998321533203</v>
      </c>
      <c r="AM371" s="60">
        <v>359.93000185489655</v>
      </c>
      <c r="AN371" s="60">
        <v>10.717923000000001</v>
      </c>
      <c r="AO371" s="60">
        <v>294.53497199999998</v>
      </c>
      <c r="AP371" s="60">
        <v>773.53780368399657</v>
      </c>
      <c r="AQ371" s="60">
        <v>256.62610000000001</v>
      </c>
      <c r="AR371" s="60">
        <v>79</v>
      </c>
      <c r="AS371" s="60">
        <v>25.60000038146973</v>
      </c>
      <c r="AT371" s="54"/>
      <c r="AU371" s="61">
        <v>2037</v>
      </c>
      <c r="AV371" s="62">
        <v>921.80899685489658</v>
      </c>
      <c r="AW371" s="63">
        <v>561.87899500000003</v>
      </c>
      <c r="AX371" s="63">
        <v>359.93000185489655</v>
      </c>
      <c r="AY371" s="62">
        <v>1464.9078026158813</v>
      </c>
      <c r="AZ371" s="63">
        <v>1227.5478039128784</v>
      </c>
      <c r="BA371" s="63">
        <v>237.35999870300293</v>
      </c>
      <c r="BB371" s="62">
        <v>7155.2499923706055</v>
      </c>
      <c r="BC371" s="63">
        <v>0</v>
      </c>
      <c r="BD371" s="63">
        <v>711</v>
      </c>
      <c r="BE371" s="63">
        <v>1600</v>
      </c>
      <c r="BF371" s="63">
        <v>1495.1999893188477</v>
      </c>
      <c r="BG371" s="63">
        <v>100</v>
      </c>
      <c r="BH371" s="63">
        <v>1599.0500030517578</v>
      </c>
      <c r="BI371" s="63">
        <v>0</v>
      </c>
      <c r="BJ371" s="63">
        <v>250</v>
      </c>
      <c r="BK371" s="63">
        <v>1400</v>
      </c>
      <c r="BL371" s="62">
        <v>9541.9667918413834</v>
      </c>
      <c r="BN371" s="61">
        <v>2037</v>
      </c>
      <c r="BO371" s="62"/>
      <c r="BP371" s="1"/>
      <c r="BQ371" s="1"/>
      <c r="BR371" s="62"/>
      <c r="BS371" s="1"/>
      <c r="BT371" s="1"/>
      <c r="BU371" s="62"/>
      <c r="BV371" s="1"/>
      <c r="BW371" s="1"/>
      <c r="BX371" s="1"/>
      <c r="BY371" s="1"/>
      <c r="BZ371" s="1"/>
      <c r="CA371" s="1"/>
      <c r="CB371" s="1"/>
      <c r="CC371" s="1"/>
      <c r="CD371" s="1"/>
      <c r="CE371" s="62"/>
      <c r="CG371" s="115" t="s">
        <v>113</v>
      </c>
    </row>
    <row r="372" spans="1:85" hidden="1" outlineLevel="1">
      <c r="A372" s="52">
        <v>2038</v>
      </c>
      <c r="B372" s="53">
        <v>0</v>
      </c>
      <c r="C372" s="53">
        <v>0</v>
      </c>
      <c r="D372" s="53">
        <v>0</v>
      </c>
      <c r="E372" s="53">
        <v>0</v>
      </c>
      <c r="F372" s="53">
        <v>0</v>
      </c>
      <c r="G372" s="53">
        <v>711</v>
      </c>
      <c r="H372" s="53">
        <v>1000</v>
      </c>
      <c r="I372" s="53">
        <v>100</v>
      </c>
      <c r="J372" s="53">
        <v>1000</v>
      </c>
      <c r="K372" s="53">
        <v>0</v>
      </c>
      <c r="L372" s="53">
        <v>0</v>
      </c>
      <c r="M372" s="53">
        <v>400</v>
      </c>
      <c r="N372" s="53">
        <v>0</v>
      </c>
      <c r="O372" s="53">
        <v>0</v>
      </c>
      <c r="P372" s="53">
        <v>1494.4500122070313</v>
      </c>
      <c r="Q372" s="53">
        <v>0</v>
      </c>
      <c r="R372" s="53">
        <v>0</v>
      </c>
      <c r="S372" s="53">
        <v>0</v>
      </c>
      <c r="T372" s="53">
        <v>0</v>
      </c>
      <c r="U372" s="53">
        <v>100</v>
      </c>
      <c r="V372" s="53">
        <v>0</v>
      </c>
      <c r="W372" s="53">
        <v>0</v>
      </c>
      <c r="X372" s="53">
        <v>1000</v>
      </c>
      <c r="Y372" s="53">
        <v>0</v>
      </c>
      <c r="Z372" s="53">
        <v>200</v>
      </c>
      <c r="AA372" s="53">
        <v>200</v>
      </c>
      <c r="AB372" s="53">
        <v>150</v>
      </c>
      <c r="AC372" s="53">
        <v>1200</v>
      </c>
      <c r="AD372" s="53">
        <v>149.5</v>
      </c>
      <c r="AE372" s="53">
        <v>249.44999694824219</v>
      </c>
      <c r="AF372" s="53">
        <v>0</v>
      </c>
      <c r="AG372" s="53">
        <v>250</v>
      </c>
      <c r="AH372" s="53">
        <v>0</v>
      </c>
      <c r="AI372" s="53">
        <v>0</v>
      </c>
      <c r="AJ372" s="53">
        <v>390</v>
      </c>
      <c r="AK372" s="53">
        <v>15.88000011444092</v>
      </c>
      <c r="AL372" s="53">
        <v>65.339996337890625</v>
      </c>
      <c r="AM372" s="53">
        <v>365.95000302791595</v>
      </c>
      <c r="AN372" s="53">
        <v>10.717923000000001</v>
      </c>
      <c r="AO372" s="53">
        <v>312.89791300000002</v>
      </c>
      <c r="AP372" s="53">
        <v>844.76784127712642</v>
      </c>
      <c r="AQ372" s="53">
        <v>270.08933500000001</v>
      </c>
      <c r="AR372" s="53">
        <v>79</v>
      </c>
      <c r="AS372" s="53">
        <v>25.60000038146973</v>
      </c>
      <c r="AT372" s="54"/>
      <c r="AU372" s="55">
        <v>2038</v>
      </c>
      <c r="AV372" s="56">
        <v>959.65517402791602</v>
      </c>
      <c r="AW372" s="57">
        <v>593.70517100000006</v>
      </c>
      <c r="AX372" s="57">
        <v>365.95000302791595</v>
      </c>
      <c r="AY372" s="56">
        <v>1570.5878381109278</v>
      </c>
      <c r="AZ372" s="57">
        <v>1329.6478413915675</v>
      </c>
      <c r="BA372" s="57">
        <v>240.93999671936035</v>
      </c>
      <c r="BB372" s="56">
        <v>8054.4000091552734</v>
      </c>
      <c r="BC372" s="57">
        <v>0</v>
      </c>
      <c r="BD372" s="57">
        <v>711</v>
      </c>
      <c r="BE372" s="57">
        <v>2500</v>
      </c>
      <c r="BF372" s="57">
        <v>1494.4500122070313</v>
      </c>
      <c r="BG372" s="57">
        <v>100</v>
      </c>
      <c r="BH372" s="57">
        <v>1598.9499969482422</v>
      </c>
      <c r="BI372" s="57">
        <v>0</v>
      </c>
      <c r="BJ372" s="57">
        <v>250</v>
      </c>
      <c r="BK372" s="57">
        <v>1400</v>
      </c>
      <c r="BL372" s="56">
        <v>10584.643021294118</v>
      </c>
      <c r="BN372" s="55">
        <v>2038</v>
      </c>
      <c r="BO372" s="56"/>
      <c r="BP372" s="58"/>
      <c r="BQ372" s="58"/>
      <c r="BR372" s="56"/>
      <c r="BS372" s="58"/>
      <c r="BT372" s="58"/>
      <c r="BU372" s="56"/>
      <c r="BV372" s="58"/>
      <c r="BW372" s="58"/>
      <c r="BX372" s="58"/>
      <c r="BY372" s="58"/>
      <c r="BZ372" s="58"/>
      <c r="CA372" s="58"/>
      <c r="CB372" s="58"/>
      <c r="CC372" s="58"/>
      <c r="CD372" s="58"/>
      <c r="CE372" s="56"/>
      <c r="CG372" s="115" t="s">
        <v>113</v>
      </c>
    </row>
    <row r="373" spans="1:85" hidden="1" outlineLevel="1">
      <c r="A373" s="59">
        <v>2039</v>
      </c>
      <c r="B373" s="60">
        <v>0</v>
      </c>
      <c r="C373" s="60">
        <v>0</v>
      </c>
      <c r="D373" s="60">
        <v>0</v>
      </c>
      <c r="E373" s="60">
        <v>0</v>
      </c>
      <c r="F373" s="60">
        <v>0</v>
      </c>
      <c r="G373" s="60">
        <v>711</v>
      </c>
      <c r="H373" s="60">
        <v>1000</v>
      </c>
      <c r="I373" s="60">
        <v>100</v>
      </c>
      <c r="J373" s="60">
        <v>1200</v>
      </c>
      <c r="K373" s="60">
        <v>0</v>
      </c>
      <c r="L373" s="60">
        <v>0</v>
      </c>
      <c r="M373" s="60">
        <v>500</v>
      </c>
      <c r="N373" s="60">
        <v>0</v>
      </c>
      <c r="O373" s="60">
        <v>0</v>
      </c>
      <c r="P373" s="60">
        <v>1593.6999969482422</v>
      </c>
      <c r="Q373" s="60">
        <v>0</v>
      </c>
      <c r="R373" s="60">
        <v>0</v>
      </c>
      <c r="S373" s="60">
        <v>0</v>
      </c>
      <c r="T373" s="60">
        <v>0</v>
      </c>
      <c r="U373" s="60">
        <v>100</v>
      </c>
      <c r="V373" s="60">
        <v>0</v>
      </c>
      <c r="W373" s="60">
        <v>0</v>
      </c>
      <c r="X373" s="60">
        <v>1000</v>
      </c>
      <c r="Y373" s="60">
        <v>0</v>
      </c>
      <c r="Z373" s="60">
        <v>200</v>
      </c>
      <c r="AA373" s="60">
        <v>200</v>
      </c>
      <c r="AB373" s="60">
        <v>150</v>
      </c>
      <c r="AC373" s="60">
        <v>1200</v>
      </c>
      <c r="AD373" s="60">
        <v>149.44999694824219</v>
      </c>
      <c r="AE373" s="60">
        <v>249.40000152587891</v>
      </c>
      <c r="AF373" s="60">
        <v>0</v>
      </c>
      <c r="AG373" s="60">
        <v>250</v>
      </c>
      <c r="AH373" s="60">
        <v>0</v>
      </c>
      <c r="AI373" s="60">
        <v>0</v>
      </c>
      <c r="AJ373" s="60">
        <v>420</v>
      </c>
      <c r="AK373" s="60">
        <v>16.760000228881839</v>
      </c>
      <c r="AL373" s="60">
        <v>68.959999084472656</v>
      </c>
      <c r="AM373" s="60">
        <v>365.41000068187714</v>
      </c>
      <c r="AN373" s="60">
        <v>10.717923000000001</v>
      </c>
      <c r="AO373" s="60">
        <v>331.41053299999999</v>
      </c>
      <c r="AP373" s="60">
        <v>917.56433527798572</v>
      </c>
      <c r="AQ373" s="60">
        <v>283.89166899999998</v>
      </c>
      <c r="AR373" s="60">
        <v>79</v>
      </c>
      <c r="AS373" s="60">
        <v>25.60000038146973</v>
      </c>
      <c r="AT373" s="54"/>
      <c r="AU373" s="61">
        <v>2039</v>
      </c>
      <c r="AV373" s="62">
        <v>991.43012568187714</v>
      </c>
      <c r="AW373" s="63">
        <v>626.02012500000001</v>
      </c>
      <c r="AX373" s="63">
        <v>365.41000068187714</v>
      </c>
      <c r="AY373" s="62">
        <v>1677.8843349728099</v>
      </c>
      <c r="AZ373" s="63">
        <v>1433.3243355068676</v>
      </c>
      <c r="BA373" s="63">
        <v>244.55999946594238</v>
      </c>
      <c r="BB373" s="62">
        <v>8453.5499954223633</v>
      </c>
      <c r="BC373" s="63">
        <v>0</v>
      </c>
      <c r="BD373" s="63">
        <v>711</v>
      </c>
      <c r="BE373" s="63">
        <v>2800</v>
      </c>
      <c r="BF373" s="63">
        <v>1593.6999969482422</v>
      </c>
      <c r="BG373" s="63">
        <v>100</v>
      </c>
      <c r="BH373" s="63">
        <v>1598.8499984741211</v>
      </c>
      <c r="BI373" s="63">
        <v>0</v>
      </c>
      <c r="BJ373" s="63">
        <v>250</v>
      </c>
      <c r="BK373" s="63">
        <v>1400</v>
      </c>
      <c r="BL373" s="62">
        <v>11122.86445607705</v>
      </c>
      <c r="BN373" s="61">
        <v>2039</v>
      </c>
      <c r="BO373" s="62"/>
      <c r="BP373" s="1"/>
      <c r="BQ373" s="1"/>
      <c r="BR373" s="62"/>
      <c r="BS373" s="1"/>
      <c r="BT373" s="1"/>
      <c r="BU373" s="62"/>
      <c r="BV373" s="1"/>
      <c r="BW373" s="1"/>
      <c r="BX373" s="1"/>
      <c r="BY373" s="1"/>
      <c r="BZ373" s="1"/>
      <c r="CA373" s="1"/>
      <c r="CB373" s="1"/>
      <c r="CC373" s="1"/>
      <c r="CD373" s="1"/>
      <c r="CE373" s="62"/>
      <c r="CG373" s="115" t="s">
        <v>113</v>
      </c>
    </row>
    <row r="374" spans="1:85" hidden="1" outlineLevel="1">
      <c r="A374" s="52">
        <v>2040</v>
      </c>
      <c r="B374" s="53">
        <v>0</v>
      </c>
      <c r="C374" s="53">
        <v>0</v>
      </c>
      <c r="D374" s="53">
        <v>0</v>
      </c>
      <c r="E374" s="53">
        <v>0</v>
      </c>
      <c r="F374" s="53">
        <v>182.9999923706055</v>
      </c>
      <c r="G374" s="53">
        <v>711</v>
      </c>
      <c r="H374" s="53">
        <v>1000</v>
      </c>
      <c r="I374" s="53">
        <v>100</v>
      </c>
      <c r="J374" s="53">
        <v>1200</v>
      </c>
      <c r="K374" s="53">
        <v>0</v>
      </c>
      <c r="L374" s="53">
        <v>0</v>
      </c>
      <c r="M374" s="53">
        <v>600</v>
      </c>
      <c r="N374" s="53">
        <v>0</v>
      </c>
      <c r="O374" s="53">
        <v>0</v>
      </c>
      <c r="P374" s="53">
        <v>1592.9000091552734</v>
      </c>
      <c r="Q374" s="53">
        <v>0</v>
      </c>
      <c r="R374" s="53">
        <v>0</v>
      </c>
      <c r="S374" s="53">
        <v>0</v>
      </c>
      <c r="T374" s="53">
        <v>0</v>
      </c>
      <c r="U374" s="53">
        <v>100</v>
      </c>
      <c r="V374" s="53">
        <v>0</v>
      </c>
      <c r="W374" s="53">
        <v>0</v>
      </c>
      <c r="X374" s="53">
        <v>1300</v>
      </c>
      <c r="Y374" s="53">
        <v>0</v>
      </c>
      <c r="Z374" s="53">
        <v>200</v>
      </c>
      <c r="AA374" s="53">
        <v>200</v>
      </c>
      <c r="AB374" s="53">
        <v>150</v>
      </c>
      <c r="AC374" s="53">
        <v>1200</v>
      </c>
      <c r="AD374" s="53">
        <v>149.40000152587891</v>
      </c>
      <c r="AE374" s="53">
        <v>249.34999847412109</v>
      </c>
      <c r="AF374" s="53">
        <v>0</v>
      </c>
      <c r="AG374" s="53">
        <v>250</v>
      </c>
      <c r="AH374" s="53">
        <v>0</v>
      </c>
      <c r="AI374" s="53">
        <v>0</v>
      </c>
      <c r="AJ374" s="53">
        <v>450</v>
      </c>
      <c r="AK374" s="53">
        <v>17.64999961853027</v>
      </c>
      <c r="AL374" s="53">
        <v>72.610000610351563</v>
      </c>
      <c r="AM374" s="53">
        <v>364.99999916553497</v>
      </c>
      <c r="AN374" s="53">
        <v>10.717923000000001</v>
      </c>
      <c r="AO374" s="53">
        <v>350.07590800000003</v>
      </c>
      <c r="AP374" s="53">
        <v>990.36082927884513</v>
      </c>
      <c r="AQ374" s="53">
        <v>296.558898</v>
      </c>
      <c r="AR374" s="53">
        <v>79</v>
      </c>
      <c r="AS374" s="53">
        <v>25.60000038146973</v>
      </c>
      <c r="AT374" s="54"/>
      <c r="AU374" s="55">
        <v>2040</v>
      </c>
      <c r="AV374" s="56">
        <v>1022.3527281655349</v>
      </c>
      <c r="AW374" s="57">
        <v>657.35272899999995</v>
      </c>
      <c r="AX374" s="57">
        <v>364.99999916553497</v>
      </c>
      <c r="AY374" s="56">
        <v>1785.2208298891967</v>
      </c>
      <c r="AZ374" s="57">
        <v>1537.0108288973754</v>
      </c>
      <c r="BA374" s="57">
        <v>248.21000099182129</v>
      </c>
      <c r="BB374" s="56">
        <v>9035.6500015258789</v>
      </c>
      <c r="BC374" s="57">
        <v>0</v>
      </c>
      <c r="BD374" s="57">
        <v>893.99999237060547</v>
      </c>
      <c r="BE374" s="57">
        <v>2900</v>
      </c>
      <c r="BF374" s="57">
        <v>1592.9000091552734</v>
      </c>
      <c r="BG374" s="57">
        <v>100</v>
      </c>
      <c r="BH374" s="57">
        <v>1598.75</v>
      </c>
      <c r="BI374" s="57">
        <v>0</v>
      </c>
      <c r="BJ374" s="57">
        <v>250</v>
      </c>
      <c r="BK374" s="57">
        <v>1700</v>
      </c>
      <c r="BL374" s="56">
        <v>11843.223559580611</v>
      </c>
      <c r="BN374" s="55">
        <v>2040</v>
      </c>
      <c r="BO374" s="56"/>
      <c r="BP374" s="58"/>
      <c r="BQ374" s="58"/>
      <c r="BR374" s="56"/>
      <c r="BS374" s="58"/>
      <c r="BT374" s="58"/>
      <c r="BU374" s="56"/>
      <c r="BV374" s="58"/>
      <c r="BW374" s="58"/>
      <c r="BX374" s="58"/>
      <c r="BY374" s="58"/>
      <c r="BZ374" s="58"/>
      <c r="CA374" s="58"/>
      <c r="CB374" s="58"/>
      <c r="CC374" s="58"/>
      <c r="CD374" s="58"/>
      <c r="CE374" s="56"/>
      <c r="CG374" s="115" t="s">
        <v>113</v>
      </c>
    </row>
    <row r="375" spans="1:85" hidden="1" outlineLevel="1">
      <c r="A375" s="59">
        <v>2041</v>
      </c>
      <c r="B375" s="60">
        <v>0</v>
      </c>
      <c r="C375" s="60">
        <v>0</v>
      </c>
      <c r="D375" s="60">
        <v>0</v>
      </c>
      <c r="E375" s="60">
        <v>0</v>
      </c>
      <c r="F375" s="60">
        <v>219.59999084472659</v>
      </c>
      <c r="G375" s="60">
        <v>711</v>
      </c>
      <c r="H375" s="60">
        <v>1000</v>
      </c>
      <c r="I375" s="60">
        <v>100</v>
      </c>
      <c r="J375" s="60">
        <v>1200</v>
      </c>
      <c r="K375" s="60">
        <v>0</v>
      </c>
      <c r="L375" s="60">
        <v>0</v>
      </c>
      <c r="M375" s="60">
        <v>600</v>
      </c>
      <c r="N375" s="60">
        <v>0</v>
      </c>
      <c r="O375" s="60">
        <v>0</v>
      </c>
      <c r="P375" s="60">
        <v>1592.0999908447266</v>
      </c>
      <c r="Q375" s="60">
        <v>0</v>
      </c>
      <c r="R375" s="60">
        <v>0</v>
      </c>
      <c r="S375" s="60">
        <v>0</v>
      </c>
      <c r="T375" s="60">
        <v>0</v>
      </c>
      <c r="U375" s="60">
        <v>100</v>
      </c>
      <c r="V375" s="60">
        <v>0</v>
      </c>
      <c r="W375" s="60">
        <v>0</v>
      </c>
      <c r="X375" s="60">
        <v>1300</v>
      </c>
      <c r="Y375" s="60">
        <v>0</v>
      </c>
      <c r="Z375" s="60">
        <v>200</v>
      </c>
      <c r="AA375" s="60">
        <v>200</v>
      </c>
      <c r="AB375" s="60">
        <v>150</v>
      </c>
      <c r="AC375" s="60">
        <v>1200</v>
      </c>
      <c r="AD375" s="60">
        <v>299.34999847412109</v>
      </c>
      <c r="AE375" s="60">
        <v>249.30000305175781</v>
      </c>
      <c r="AF375" s="60">
        <v>0</v>
      </c>
      <c r="AG375" s="60">
        <v>250</v>
      </c>
      <c r="AH375" s="60">
        <v>0</v>
      </c>
      <c r="AI375" s="60">
        <v>0</v>
      </c>
      <c r="AJ375" s="60">
        <v>480</v>
      </c>
      <c r="AK375" s="60">
        <v>18.54999923706055</v>
      </c>
      <c r="AL375" s="60">
        <v>76.30999755859375</v>
      </c>
      <c r="AM375" s="60">
        <v>364.0099960565567</v>
      </c>
      <c r="AN375" s="60">
        <v>10.717923000000001</v>
      </c>
      <c r="AO375" s="60">
        <v>366.544757</v>
      </c>
      <c r="AP375" s="60">
        <v>1066.338277034426</v>
      </c>
      <c r="AQ375" s="60">
        <v>306.24352599999997</v>
      </c>
      <c r="AR375" s="60">
        <v>79</v>
      </c>
      <c r="AS375" s="60">
        <v>25.60000038146973</v>
      </c>
      <c r="AT375" s="54"/>
      <c r="AU375" s="61">
        <v>2041</v>
      </c>
      <c r="AV375" s="62">
        <v>1047.5162020565567</v>
      </c>
      <c r="AW375" s="63">
        <v>683.50620600000002</v>
      </c>
      <c r="AX375" s="63">
        <v>364.0099960565567</v>
      </c>
      <c r="AY375" s="62">
        <v>1895.7982742115501</v>
      </c>
      <c r="AZ375" s="63">
        <v>1643.8882762714866</v>
      </c>
      <c r="BA375" s="63">
        <v>251.90999794006348</v>
      </c>
      <c r="BB375" s="62">
        <v>9221.349983215332</v>
      </c>
      <c r="BC375" s="63">
        <v>0</v>
      </c>
      <c r="BD375" s="63">
        <v>930.59999084472656</v>
      </c>
      <c r="BE375" s="63">
        <v>2900</v>
      </c>
      <c r="BF375" s="63">
        <v>1592.0999908447266</v>
      </c>
      <c r="BG375" s="63">
        <v>100</v>
      </c>
      <c r="BH375" s="63">
        <v>1748.6500015258789</v>
      </c>
      <c r="BI375" s="63">
        <v>0</v>
      </c>
      <c r="BJ375" s="63">
        <v>250</v>
      </c>
      <c r="BK375" s="63">
        <v>1700</v>
      </c>
      <c r="BL375" s="62">
        <v>12164.66445948344</v>
      </c>
      <c r="BN375" s="61">
        <v>2041</v>
      </c>
      <c r="BO375" s="62"/>
      <c r="BP375" s="1"/>
      <c r="BQ375" s="1"/>
      <c r="BR375" s="62"/>
      <c r="BS375" s="1"/>
      <c r="BT375" s="1"/>
      <c r="BU375" s="62"/>
      <c r="BV375" s="1"/>
      <c r="BW375" s="1"/>
      <c r="BX375" s="1"/>
      <c r="BY375" s="1"/>
      <c r="BZ375" s="1"/>
      <c r="CA375" s="1"/>
      <c r="CB375" s="1"/>
      <c r="CC375" s="1"/>
      <c r="CD375" s="1"/>
      <c r="CE375" s="62"/>
      <c r="CG375" s="115" t="s">
        <v>113</v>
      </c>
    </row>
    <row r="376" spans="1:85" hidden="1" outlineLevel="1">
      <c r="A376" s="52">
        <v>2042</v>
      </c>
      <c r="B376" s="53">
        <v>0</v>
      </c>
      <c r="C376" s="53">
        <v>0</v>
      </c>
      <c r="D376" s="53">
        <v>0</v>
      </c>
      <c r="E376" s="53">
        <v>237</v>
      </c>
      <c r="F376" s="53">
        <v>219.59999084472659</v>
      </c>
      <c r="G376" s="53">
        <v>711</v>
      </c>
      <c r="H376" s="53">
        <v>1000</v>
      </c>
      <c r="I376" s="53">
        <v>100</v>
      </c>
      <c r="J376" s="53">
        <v>1200</v>
      </c>
      <c r="K376" s="53">
        <v>0</v>
      </c>
      <c r="L376" s="53">
        <v>0</v>
      </c>
      <c r="M376" s="53">
        <v>600</v>
      </c>
      <c r="N376" s="53">
        <v>0</v>
      </c>
      <c r="O376" s="53">
        <v>0</v>
      </c>
      <c r="P376" s="53">
        <v>1591.2999877929688</v>
      </c>
      <c r="Q376" s="53">
        <v>0</v>
      </c>
      <c r="R376" s="53">
        <v>0</v>
      </c>
      <c r="S376" s="53">
        <v>0</v>
      </c>
      <c r="T376" s="53">
        <v>0</v>
      </c>
      <c r="U376" s="53">
        <v>100</v>
      </c>
      <c r="V376" s="53">
        <v>0</v>
      </c>
      <c r="W376" s="53">
        <v>0</v>
      </c>
      <c r="X376" s="53">
        <v>1300</v>
      </c>
      <c r="Y376" s="53">
        <v>0</v>
      </c>
      <c r="Z376" s="53">
        <v>200</v>
      </c>
      <c r="AA376" s="53">
        <v>200</v>
      </c>
      <c r="AB376" s="53">
        <v>150</v>
      </c>
      <c r="AC376" s="53">
        <v>1200</v>
      </c>
      <c r="AD376" s="53">
        <v>299.25</v>
      </c>
      <c r="AE376" s="53">
        <v>249.25</v>
      </c>
      <c r="AF376" s="53">
        <v>0</v>
      </c>
      <c r="AG376" s="53">
        <v>250</v>
      </c>
      <c r="AH376" s="53">
        <v>0</v>
      </c>
      <c r="AI376" s="53">
        <v>0</v>
      </c>
      <c r="AJ376" s="53">
        <v>510</v>
      </c>
      <c r="AK376" s="53">
        <v>19.440000534057621</v>
      </c>
      <c r="AL376" s="53">
        <v>79.980003356933594</v>
      </c>
      <c r="AM376" s="53">
        <v>362.92999923229218</v>
      </c>
      <c r="AN376" s="53">
        <v>10.717923000000001</v>
      </c>
      <c r="AO376" s="53">
        <v>381.38044400000001</v>
      </c>
      <c r="AP376" s="53">
        <v>1142.315724790006</v>
      </c>
      <c r="AQ376" s="53">
        <v>325.10719200000005</v>
      </c>
      <c r="AR376" s="53">
        <v>79</v>
      </c>
      <c r="AS376" s="53">
        <v>25.60000038146973</v>
      </c>
      <c r="AT376" s="54"/>
      <c r="AU376" s="55">
        <v>2042</v>
      </c>
      <c r="AV376" s="56">
        <v>1080.1355582322922</v>
      </c>
      <c r="AW376" s="57">
        <v>717.20555899999999</v>
      </c>
      <c r="AX376" s="57">
        <v>362.92999923229218</v>
      </c>
      <c r="AY376" s="56">
        <v>2006.335729062467</v>
      </c>
      <c r="AZ376" s="57">
        <v>1750.7557253240636</v>
      </c>
      <c r="BA376" s="57">
        <v>255.58000373840332</v>
      </c>
      <c r="BB376" s="56">
        <v>9457.3999786376953</v>
      </c>
      <c r="BC376" s="57">
        <v>0</v>
      </c>
      <c r="BD376" s="57">
        <v>1167.5999908447266</v>
      </c>
      <c r="BE376" s="57">
        <v>2900</v>
      </c>
      <c r="BF376" s="57">
        <v>1591.2999877929688</v>
      </c>
      <c r="BG376" s="57">
        <v>100</v>
      </c>
      <c r="BH376" s="57">
        <v>1748.5</v>
      </c>
      <c r="BI376" s="57">
        <v>0</v>
      </c>
      <c r="BJ376" s="57">
        <v>250</v>
      </c>
      <c r="BK376" s="57">
        <v>1700</v>
      </c>
      <c r="BL376" s="56">
        <v>12543.871265932456</v>
      </c>
      <c r="BN376" s="55">
        <v>2042</v>
      </c>
      <c r="BO376" s="56"/>
      <c r="BP376" s="58"/>
      <c r="BQ376" s="58"/>
      <c r="BR376" s="56"/>
      <c r="BS376" s="58"/>
      <c r="BT376" s="58"/>
      <c r="BU376" s="56"/>
      <c r="BV376" s="58"/>
      <c r="BW376" s="58"/>
      <c r="BX376" s="58"/>
      <c r="BY376" s="58"/>
      <c r="BZ376" s="58"/>
      <c r="CA376" s="58"/>
      <c r="CB376" s="58"/>
      <c r="CC376" s="58"/>
      <c r="CD376" s="58"/>
      <c r="CE376" s="56"/>
      <c r="CG376" s="115" t="s">
        <v>113</v>
      </c>
    </row>
    <row r="377" spans="1:85" hidden="1" outlineLevel="1">
      <c r="A377" s="59">
        <v>2043</v>
      </c>
      <c r="B377" s="60">
        <v>0</v>
      </c>
      <c r="C377" s="60">
        <v>0</v>
      </c>
      <c r="D377" s="60">
        <v>0</v>
      </c>
      <c r="E377" s="60">
        <v>237</v>
      </c>
      <c r="F377" s="60">
        <v>219.59999084472659</v>
      </c>
      <c r="G377" s="60">
        <v>711</v>
      </c>
      <c r="H377" s="60">
        <v>1100</v>
      </c>
      <c r="I377" s="60">
        <v>100</v>
      </c>
      <c r="J377" s="60">
        <v>1550</v>
      </c>
      <c r="K377" s="60">
        <v>0</v>
      </c>
      <c r="L377" s="60">
        <v>0</v>
      </c>
      <c r="M377" s="60">
        <v>600</v>
      </c>
      <c r="N377" s="60">
        <v>0</v>
      </c>
      <c r="O377" s="60">
        <v>0</v>
      </c>
      <c r="P377" s="60">
        <v>1590.5000152587891</v>
      </c>
      <c r="Q377" s="60">
        <v>0</v>
      </c>
      <c r="R377" s="60">
        <v>0</v>
      </c>
      <c r="S377" s="60">
        <v>0</v>
      </c>
      <c r="T377" s="60">
        <v>0</v>
      </c>
      <c r="U377" s="60">
        <v>100</v>
      </c>
      <c r="V377" s="60">
        <v>0</v>
      </c>
      <c r="W377" s="60">
        <v>0</v>
      </c>
      <c r="X377" s="60">
        <v>1300</v>
      </c>
      <c r="Y377" s="60">
        <v>0</v>
      </c>
      <c r="Z377" s="60">
        <v>200</v>
      </c>
      <c r="AA377" s="60">
        <v>200</v>
      </c>
      <c r="AB377" s="60">
        <v>150</v>
      </c>
      <c r="AC377" s="60">
        <v>1200</v>
      </c>
      <c r="AD377" s="60">
        <v>299.15000152587891</v>
      </c>
      <c r="AE377" s="60">
        <v>249.19999694824219</v>
      </c>
      <c r="AF377" s="60">
        <v>0</v>
      </c>
      <c r="AG377" s="60">
        <v>250</v>
      </c>
      <c r="AH377" s="60">
        <v>0</v>
      </c>
      <c r="AI377" s="60">
        <v>0</v>
      </c>
      <c r="AJ377" s="60">
        <v>540</v>
      </c>
      <c r="AK377" s="60">
        <v>20.340000152587891</v>
      </c>
      <c r="AL377" s="60">
        <v>83.680000305175781</v>
      </c>
      <c r="AM377" s="60">
        <v>362.18999636173248</v>
      </c>
      <c r="AN377" s="60">
        <v>10.717923000000001</v>
      </c>
      <c r="AO377" s="60">
        <v>401.17813699999999</v>
      </c>
      <c r="AP377" s="60">
        <v>1224.0605660882529</v>
      </c>
      <c r="AQ377" s="60">
        <v>343.10828400000003</v>
      </c>
      <c r="AR377" s="60">
        <v>79</v>
      </c>
      <c r="AS377" s="60">
        <v>25.60000038146973</v>
      </c>
      <c r="AT377" s="54"/>
      <c r="AU377" s="61">
        <v>2043</v>
      </c>
      <c r="AV377" s="62">
        <v>1117.1943403617324</v>
      </c>
      <c r="AW377" s="63">
        <v>755.00434399999995</v>
      </c>
      <c r="AX377" s="63">
        <v>362.18999636173248</v>
      </c>
      <c r="AY377" s="62">
        <v>2122.6805669274863</v>
      </c>
      <c r="AZ377" s="63">
        <v>1863.4005662408408</v>
      </c>
      <c r="BA377" s="63">
        <v>259.28000068664551</v>
      </c>
      <c r="BB377" s="62">
        <v>9906.4500045776367</v>
      </c>
      <c r="BC377" s="63">
        <v>0</v>
      </c>
      <c r="BD377" s="63">
        <v>1167.5999908447266</v>
      </c>
      <c r="BE377" s="63">
        <v>3350</v>
      </c>
      <c r="BF377" s="63">
        <v>1590.5000152587891</v>
      </c>
      <c r="BG377" s="63">
        <v>100</v>
      </c>
      <c r="BH377" s="63">
        <v>1748.3499984741211</v>
      </c>
      <c r="BI377" s="63">
        <v>0</v>
      </c>
      <c r="BJ377" s="63">
        <v>250</v>
      </c>
      <c r="BK377" s="63">
        <v>1700</v>
      </c>
      <c r="BL377" s="62">
        <v>13146.324911866855</v>
      </c>
      <c r="BN377" s="61">
        <v>2043</v>
      </c>
      <c r="BO377" s="62"/>
      <c r="BP377" s="1"/>
      <c r="BQ377" s="1"/>
      <c r="BR377" s="62"/>
      <c r="BS377" s="1"/>
      <c r="BT377" s="1"/>
      <c r="BU377" s="62"/>
      <c r="BV377" s="1"/>
      <c r="BW377" s="1"/>
      <c r="BX377" s="1"/>
      <c r="BY377" s="1"/>
      <c r="BZ377" s="1"/>
      <c r="CA377" s="1"/>
      <c r="CB377" s="1"/>
      <c r="CC377" s="1"/>
      <c r="CD377" s="1"/>
      <c r="CE377" s="62"/>
      <c r="CG377" s="115" t="s">
        <v>113</v>
      </c>
    </row>
    <row r="378" spans="1:85" hidden="1" outlineLevel="1">
      <c r="A378" s="52">
        <v>2044</v>
      </c>
      <c r="B378" s="53">
        <v>0</v>
      </c>
      <c r="C378" s="53">
        <v>0</v>
      </c>
      <c r="D378" s="53">
        <v>0</v>
      </c>
      <c r="E378" s="53">
        <v>237</v>
      </c>
      <c r="F378" s="53">
        <v>256.19998931884771</v>
      </c>
      <c r="G378" s="53">
        <v>711</v>
      </c>
      <c r="H378" s="53">
        <v>1100</v>
      </c>
      <c r="I378" s="53">
        <v>100</v>
      </c>
      <c r="J378" s="53">
        <v>1550</v>
      </c>
      <c r="K378" s="53">
        <v>0</v>
      </c>
      <c r="L378" s="53">
        <v>0</v>
      </c>
      <c r="M378" s="53">
        <v>600</v>
      </c>
      <c r="N378" s="53">
        <v>0</v>
      </c>
      <c r="O378" s="53">
        <v>0</v>
      </c>
      <c r="P378" s="53">
        <v>1589.6999969482422</v>
      </c>
      <c r="Q378" s="53">
        <v>0</v>
      </c>
      <c r="R378" s="53">
        <v>0</v>
      </c>
      <c r="S378" s="53">
        <v>0</v>
      </c>
      <c r="T378" s="53">
        <v>0</v>
      </c>
      <c r="U378" s="53">
        <v>100</v>
      </c>
      <c r="V378" s="53">
        <v>0</v>
      </c>
      <c r="W378" s="53">
        <v>0</v>
      </c>
      <c r="X378" s="53">
        <v>1300</v>
      </c>
      <c r="Y378" s="53">
        <v>0</v>
      </c>
      <c r="Z378" s="53">
        <v>200</v>
      </c>
      <c r="AA378" s="53">
        <v>200</v>
      </c>
      <c r="AB378" s="53">
        <v>150</v>
      </c>
      <c r="AC378" s="53">
        <v>1200</v>
      </c>
      <c r="AD378" s="53">
        <v>299.04999542236328</v>
      </c>
      <c r="AE378" s="53">
        <v>249.15000152587891</v>
      </c>
      <c r="AF378" s="53">
        <v>0</v>
      </c>
      <c r="AG378" s="53">
        <v>250</v>
      </c>
      <c r="AH378" s="53">
        <v>0</v>
      </c>
      <c r="AI378" s="53">
        <v>0</v>
      </c>
      <c r="AJ378" s="53">
        <v>570</v>
      </c>
      <c r="AK378" s="53">
        <v>21.280000686645511</v>
      </c>
      <c r="AL378" s="53">
        <v>87.550003051757813</v>
      </c>
      <c r="AM378" s="53">
        <v>361.36000144481659</v>
      </c>
      <c r="AN378" s="53">
        <v>10.717923000000001</v>
      </c>
      <c r="AO378" s="53">
        <v>419.93942299999998</v>
      </c>
      <c r="AP378" s="53">
        <v>1305.8054073864989</v>
      </c>
      <c r="AQ378" s="53">
        <v>358.72374899999994</v>
      </c>
      <c r="AR378" s="53">
        <v>79</v>
      </c>
      <c r="AS378" s="53">
        <v>25.60000038146973</v>
      </c>
      <c r="AT378" s="54"/>
      <c r="AU378" s="55">
        <v>2044</v>
      </c>
      <c r="AV378" s="56">
        <v>1150.7410964448165</v>
      </c>
      <c r="AW378" s="57">
        <v>789.38109499999996</v>
      </c>
      <c r="AX378" s="57">
        <v>361.36000144481659</v>
      </c>
      <c r="AY378" s="56">
        <v>2239.2354115063717</v>
      </c>
      <c r="AZ378" s="57">
        <v>1976.0854080731444</v>
      </c>
      <c r="BA378" s="57">
        <v>263.15000343322754</v>
      </c>
      <c r="BB378" s="56">
        <v>9942.099983215332</v>
      </c>
      <c r="BC378" s="57">
        <v>0</v>
      </c>
      <c r="BD378" s="57">
        <v>1204.1999893188477</v>
      </c>
      <c r="BE378" s="57">
        <v>3350</v>
      </c>
      <c r="BF378" s="57">
        <v>1589.6999969482422</v>
      </c>
      <c r="BG378" s="57">
        <v>100</v>
      </c>
      <c r="BH378" s="57">
        <v>1748.1999969482422</v>
      </c>
      <c r="BI378" s="57">
        <v>0</v>
      </c>
      <c r="BJ378" s="57">
        <v>250</v>
      </c>
      <c r="BK378" s="57">
        <v>1700</v>
      </c>
      <c r="BL378" s="56">
        <v>13332.076491166521</v>
      </c>
      <c r="BN378" s="55">
        <v>2044</v>
      </c>
      <c r="BO378" s="56"/>
      <c r="BP378" s="58"/>
      <c r="BQ378" s="58"/>
      <c r="BR378" s="56"/>
      <c r="BS378" s="58"/>
      <c r="BT378" s="58"/>
      <c r="BU378" s="56"/>
      <c r="BV378" s="58"/>
      <c r="BW378" s="58"/>
      <c r="BX378" s="58"/>
      <c r="BY378" s="58"/>
      <c r="BZ378" s="58"/>
      <c r="CA378" s="58"/>
      <c r="CB378" s="58"/>
      <c r="CC378" s="58"/>
      <c r="CD378" s="58"/>
      <c r="CE378" s="56"/>
      <c r="CG378" s="115" t="s">
        <v>113</v>
      </c>
    </row>
    <row r="379" spans="1:85" hidden="1" outlineLevel="1">
      <c r="A379" s="59">
        <v>2045</v>
      </c>
      <c r="B379" s="60">
        <v>0</v>
      </c>
      <c r="C379" s="60">
        <v>0</v>
      </c>
      <c r="D379" s="60">
        <v>0</v>
      </c>
      <c r="E379" s="60">
        <v>237</v>
      </c>
      <c r="F379" s="60">
        <v>567.29997634887707</v>
      </c>
      <c r="G379" s="60">
        <v>711</v>
      </c>
      <c r="H379" s="60">
        <v>1100</v>
      </c>
      <c r="I379" s="60">
        <v>100</v>
      </c>
      <c r="J379" s="60">
        <v>1550</v>
      </c>
      <c r="K379" s="60">
        <v>0</v>
      </c>
      <c r="L379" s="60">
        <v>0</v>
      </c>
      <c r="M379" s="60">
        <v>600</v>
      </c>
      <c r="N379" s="60">
        <v>0</v>
      </c>
      <c r="O379" s="60">
        <v>0</v>
      </c>
      <c r="P379" s="60">
        <v>1588.9000091552734</v>
      </c>
      <c r="Q379" s="60">
        <v>300</v>
      </c>
      <c r="R379" s="60">
        <v>0</v>
      </c>
      <c r="S379" s="60">
        <v>0</v>
      </c>
      <c r="T379" s="60">
        <v>0</v>
      </c>
      <c r="U379" s="60">
        <v>100</v>
      </c>
      <c r="V379" s="60">
        <v>0</v>
      </c>
      <c r="W379" s="60">
        <v>0</v>
      </c>
      <c r="X379" s="60">
        <v>1300</v>
      </c>
      <c r="Y379" s="60">
        <v>0</v>
      </c>
      <c r="Z379" s="60">
        <v>200</v>
      </c>
      <c r="AA379" s="60">
        <v>200</v>
      </c>
      <c r="AB379" s="60">
        <v>150</v>
      </c>
      <c r="AC379" s="60">
        <v>1200</v>
      </c>
      <c r="AD379" s="60">
        <v>298.95000457763672</v>
      </c>
      <c r="AE379" s="60">
        <v>249.09999847412109</v>
      </c>
      <c r="AF379" s="60">
        <v>0</v>
      </c>
      <c r="AG379" s="60">
        <v>250</v>
      </c>
      <c r="AH379" s="60">
        <v>0</v>
      </c>
      <c r="AI379" s="60">
        <v>0</v>
      </c>
      <c r="AJ379" s="60">
        <v>600</v>
      </c>
      <c r="AK379" s="60">
        <v>22.260000228881839</v>
      </c>
      <c r="AL379" s="60">
        <v>91.599998474121094</v>
      </c>
      <c r="AM379" s="60">
        <v>360.05999863147736</v>
      </c>
      <c r="AN379" s="60">
        <v>10.717923000000001</v>
      </c>
      <c r="AO379" s="60">
        <v>436.93978399999997</v>
      </c>
      <c r="AP379" s="60">
        <v>1393.1203194741331</v>
      </c>
      <c r="AQ379" s="60">
        <v>370.66724999999997</v>
      </c>
      <c r="AR379" s="60">
        <v>79</v>
      </c>
      <c r="AS379" s="60">
        <v>25.60000038146973</v>
      </c>
      <c r="AT379" s="54"/>
      <c r="AU379" s="61">
        <v>2045</v>
      </c>
      <c r="AV379" s="62">
        <v>1178.3849556314772</v>
      </c>
      <c r="AW379" s="63">
        <v>818.32495699999993</v>
      </c>
      <c r="AX379" s="63">
        <v>360.05999863147736</v>
      </c>
      <c r="AY379" s="62">
        <v>2361.5803185586055</v>
      </c>
      <c r="AZ379" s="63">
        <v>2094.3803197030147</v>
      </c>
      <c r="BA379" s="63">
        <v>267.19999885559082</v>
      </c>
      <c r="BB379" s="62">
        <v>10552.249988555908</v>
      </c>
      <c r="BC379" s="63">
        <v>0</v>
      </c>
      <c r="BD379" s="63">
        <v>1515.299976348877</v>
      </c>
      <c r="BE379" s="63">
        <v>3350</v>
      </c>
      <c r="BF379" s="63">
        <v>1888.9000091552734</v>
      </c>
      <c r="BG379" s="63">
        <v>100</v>
      </c>
      <c r="BH379" s="63">
        <v>1748.0500030517578</v>
      </c>
      <c r="BI379" s="63">
        <v>0</v>
      </c>
      <c r="BJ379" s="63">
        <v>250</v>
      </c>
      <c r="BK379" s="63">
        <v>1700</v>
      </c>
      <c r="BL379" s="62">
        <v>14092.215262745991</v>
      </c>
      <c r="BN379" s="61">
        <v>2045</v>
      </c>
      <c r="BO379" s="62">
        <v>585.8502854788893</v>
      </c>
      <c r="BP379" s="1">
        <v>536.63028699999995</v>
      </c>
      <c r="BQ379" s="1">
        <v>49.219998478889465</v>
      </c>
      <c r="BR379" s="62">
        <v>1652.0958109807816</v>
      </c>
      <c r="BS379" s="1">
        <v>1572.1158114385453</v>
      </c>
      <c r="BT379" s="1">
        <v>79.979999542236328</v>
      </c>
      <c r="BU379" s="62">
        <v>5091.8499946594238</v>
      </c>
      <c r="BV379" s="1">
        <v>0</v>
      </c>
      <c r="BW379" s="1">
        <v>804.29997634887695</v>
      </c>
      <c r="BX379" s="1">
        <v>2150</v>
      </c>
      <c r="BY379" s="1">
        <v>1089.2500152587891</v>
      </c>
      <c r="BZ379" s="1">
        <v>0</v>
      </c>
      <c r="CA379" s="1">
        <v>298.30000305175781</v>
      </c>
      <c r="CB379" s="1">
        <v>0</v>
      </c>
      <c r="CC379" s="1">
        <v>250</v>
      </c>
      <c r="CD379" s="1">
        <v>500</v>
      </c>
      <c r="CE379" s="62">
        <v>7329.7960911190949</v>
      </c>
      <c r="CG379" s="115" t="s">
        <v>113</v>
      </c>
    </row>
    <row r="380" spans="1:85" hidden="1" outlineLevel="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N380" s="64" t="s">
        <v>144</v>
      </c>
      <c r="BO380" s="65">
        <v>1178.3849556314772</v>
      </c>
      <c r="BP380" s="65">
        <v>818.32495699999993</v>
      </c>
      <c r="BQ380" s="65">
        <v>360.05999863147736</v>
      </c>
      <c r="BR380" s="65">
        <v>2361.5803185586055</v>
      </c>
      <c r="BS380" s="65">
        <v>2094.3803197030147</v>
      </c>
      <c r="BT380" s="65">
        <v>267.19999885559082</v>
      </c>
      <c r="BU380" s="65">
        <v>10552.249988555908</v>
      </c>
      <c r="BV380" s="65">
        <v>0</v>
      </c>
      <c r="BW380" s="65">
        <v>1515.299976348877</v>
      </c>
      <c r="BX380" s="65">
        <v>3350</v>
      </c>
      <c r="BY380" s="65">
        <v>1888.9000091552734</v>
      </c>
      <c r="BZ380" s="65">
        <v>100</v>
      </c>
      <c r="CA380" s="65">
        <v>1748.0500030517578</v>
      </c>
      <c r="CB380" s="65">
        <v>0</v>
      </c>
      <c r="CC380" s="65">
        <v>250</v>
      </c>
      <c r="CD380" s="65">
        <v>1700</v>
      </c>
      <c r="CE380" s="65">
        <v>14092.215262745991</v>
      </c>
      <c r="CG380" s="115" t="s">
        <v>113</v>
      </c>
    </row>
    <row r="381" spans="1:85" collapsed="1"/>
    <row r="383" spans="1:85">
      <c r="A383" s="31" t="s">
        <v>114</v>
      </c>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3" t="s">
        <v>114</v>
      </c>
      <c r="AV383" s="33" t="s">
        <v>147</v>
      </c>
      <c r="AW383" s="32"/>
      <c r="AX383" s="32"/>
      <c r="AY383" s="32"/>
      <c r="AZ383" s="32"/>
      <c r="BA383" s="32"/>
      <c r="BB383" s="32"/>
      <c r="BC383" s="32"/>
      <c r="BD383" s="32"/>
      <c r="BE383" s="32"/>
      <c r="BF383" s="32"/>
      <c r="BG383" s="32"/>
      <c r="BH383" s="32"/>
      <c r="BI383" s="32"/>
      <c r="BJ383" s="32"/>
      <c r="BK383" s="32"/>
      <c r="BL383" s="32"/>
      <c r="BN383" s="33" t="s">
        <v>114</v>
      </c>
      <c r="BO383" s="33" t="s">
        <v>148</v>
      </c>
      <c r="BP383" s="32"/>
      <c r="BQ383" s="32"/>
      <c r="BR383" s="32"/>
      <c r="BS383" s="32"/>
      <c r="BT383" s="32"/>
      <c r="BU383" s="32"/>
      <c r="BV383" s="32"/>
      <c r="BW383" s="32"/>
      <c r="BX383" s="32"/>
      <c r="BY383" s="32"/>
      <c r="BZ383" s="32"/>
      <c r="CA383" s="32"/>
      <c r="CB383" s="32"/>
      <c r="CC383" s="32"/>
      <c r="CD383" s="32"/>
      <c r="CE383" s="32"/>
    </row>
    <row r="384" spans="1:85" ht="52.9" outlineLevel="1">
      <c r="A384" s="34" t="s">
        <v>150</v>
      </c>
      <c r="B384" s="35" t="s">
        <v>151</v>
      </c>
      <c r="C384" s="35" t="s">
        <v>152</v>
      </c>
      <c r="D384" s="35" t="s">
        <v>153</v>
      </c>
      <c r="E384" s="35" t="s">
        <v>154</v>
      </c>
      <c r="F384" s="35" t="s">
        <v>155</v>
      </c>
      <c r="G384" s="35" t="s">
        <v>156</v>
      </c>
      <c r="H384" s="36" t="s">
        <v>157</v>
      </c>
      <c r="I384" s="36" t="s">
        <v>158</v>
      </c>
      <c r="J384" s="36" t="s">
        <v>159</v>
      </c>
      <c r="K384" s="36" t="s">
        <v>160</v>
      </c>
      <c r="L384" s="36" t="s">
        <v>161</v>
      </c>
      <c r="M384" s="36" t="s">
        <v>162</v>
      </c>
      <c r="N384" s="36" t="s">
        <v>163</v>
      </c>
      <c r="O384" s="36" t="s">
        <v>164</v>
      </c>
      <c r="P384" s="37" t="s">
        <v>165</v>
      </c>
      <c r="Q384" s="37" t="s">
        <v>166</v>
      </c>
      <c r="R384" s="37" t="s">
        <v>167</v>
      </c>
      <c r="S384" s="37" t="s">
        <v>168</v>
      </c>
      <c r="T384" s="37" t="s">
        <v>169</v>
      </c>
      <c r="U384" s="38" t="s">
        <v>170</v>
      </c>
      <c r="V384" s="38" t="s">
        <v>171</v>
      </c>
      <c r="W384" s="39" t="s">
        <v>172</v>
      </c>
      <c r="X384" s="39" t="s">
        <v>173</v>
      </c>
      <c r="Y384" s="39" t="s">
        <v>174</v>
      </c>
      <c r="Z384" s="39" t="s">
        <v>175</v>
      </c>
      <c r="AA384" s="39" t="s">
        <v>176</v>
      </c>
      <c r="AB384" s="39" t="s">
        <v>135</v>
      </c>
      <c r="AC384" s="40" t="s">
        <v>177</v>
      </c>
      <c r="AD384" s="40" t="s">
        <v>178</v>
      </c>
      <c r="AE384" s="40" t="s">
        <v>179</v>
      </c>
      <c r="AF384" s="34" t="s">
        <v>142</v>
      </c>
      <c r="AG384" s="34" t="s">
        <v>58</v>
      </c>
      <c r="AH384" s="34" t="s">
        <v>180</v>
      </c>
      <c r="AI384" s="34" t="s">
        <v>181</v>
      </c>
      <c r="AJ384" s="34" t="s">
        <v>182</v>
      </c>
      <c r="AK384" s="34" t="s">
        <v>183</v>
      </c>
      <c r="AL384" s="34" t="s">
        <v>184</v>
      </c>
      <c r="AM384" s="41" t="s">
        <v>134</v>
      </c>
      <c r="AN384" s="41" t="s">
        <v>185</v>
      </c>
      <c r="AO384" s="41" t="s">
        <v>186</v>
      </c>
      <c r="AP384" s="41" t="s">
        <v>187</v>
      </c>
      <c r="AQ384" s="41" t="s">
        <v>188</v>
      </c>
      <c r="AR384" s="42" t="s">
        <v>189</v>
      </c>
      <c r="AS384" s="42" t="s">
        <v>190</v>
      </c>
      <c r="AT384" s="43"/>
      <c r="AU384" s="44" t="s">
        <v>191</v>
      </c>
      <c r="AV384" s="45" t="s">
        <v>192</v>
      </c>
      <c r="AW384" s="46" t="s">
        <v>133</v>
      </c>
      <c r="AX384" s="46" t="s">
        <v>134</v>
      </c>
      <c r="AY384" s="45" t="s">
        <v>193</v>
      </c>
      <c r="AZ384" s="44" t="s">
        <v>48</v>
      </c>
      <c r="BA384" s="44" t="s">
        <v>135</v>
      </c>
      <c r="BB384" s="47" t="s">
        <v>194</v>
      </c>
      <c r="BC384" s="44" t="s">
        <v>136</v>
      </c>
      <c r="BD384" s="44" t="s">
        <v>137</v>
      </c>
      <c r="BE384" s="44" t="s">
        <v>138</v>
      </c>
      <c r="BF384" s="44" t="s">
        <v>139</v>
      </c>
      <c r="BG384" s="44" t="s">
        <v>140</v>
      </c>
      <c r="BH384" s="44" t="s">
        <v>141</v>
      </c>
      <c r="BI384" s="44" t="s">
        <v>142</v>
      </c>
      <c r="BJ384" s="44" t="s">
        <v>58</v>
      </c>
      <c r="BK384" s="44" t="s">
        <v>143</v>
      </c>
      <c r="BL384" s="47" t="s">
        <v>144</v>
      </c>
      <c r="BN384" s="48" t="s">
        <v>191</v>
      </c>
      <c r="BO384" s="49" t="s">
        <v>192</v>
      </c>
      <c r="BP384" s="48" t="s">
        <v>133</v>
      </c>
      <c r="BQ384" s="48" t="s">
        <v>134</v>
      </c>
      <c r="BR384" s="49" t="s">
        <v>193</v>
      </c>
      <c r="BS384" s="50" t="s">
        <v>48</v>
      </c>
      <c r="BT384" s="50" t="s">
        <v>135</v>
      </c>
      <c r="BU384" s="51" t="s">
        <v>194</v>
      </c>
      <c r="BV384" s="50" t="s">
        <v>136</v>
      </c>
      <c r="BW384" s="50" t="s">
        <v>137</v>
      </c>
      <c r="BX384" s="50" t="s">
        <v>138</v>
      </c>
      <c r="BY384" s="50" t="s">
        <v>139</v>
      </c>
      <c r="BZ384" s="50" t="s">
        <v>140</v>
      </c>
      <c r="CA384" s="50" t="s">
        <v>141</v>
      </c>
      <c r="CB384" s="50" t="s">
        <v>142</v>
      </c>
      <c r="CC384" s="50" t="s">
        <v>58</v>
      </c>
      <c r="CD384" s="50" t="s">
        <v>143</v>
      </c>
      <c r="CE384" s="51" t="s">
        <v>144</v>
      </c>
    </row>
    <row r="385" spans="1:85" outlineLevel="1">
      <c r="A385" s="52">
        <v>2024</v>
      </c>
      <c r="B385" s="53">
        <v>0</v>
      </c>
      <c r="C385" s="53">
        <v>0</v>
      </c>
      <c r="D385" s="53">
        <v>0</v>
      </c>
      <c r="E385" s="53">
        <v>0</v>
      </c>
      <c r="F385" s="53">
        <v>0</v>
      </c>
      <c r="G385" s="53">
        <v>0</v>
      </c>
      <c r="H385" s="53">
        <v>0</v>
      </c>
      <c r="I385" s="53">
        <v>200</v>
      </c>
      <c r="J385" s="53">
        <v>0</v>
      </c>
      <c r="K385" s="53">
        <v>0</v>
      </c>
      <c r="L385" s="53">
        <v>0</v>
      </c>
      <c r="M385" s="53">
        <v>0</v>
      </c>
      <c r="N385" s="53">
        <v>0</v>
      </c>
      <c r="O385" s="53">
        <v>0</v>
      </c>
      <c r="P385" s="53">
        <v>100</v>
      </c>
      <c r="Q385" s="53">
        <v>0</v>
      </c>
      <c r="R385" s="53">
        <v>0</v>
      </c>
      <c r="S385" s="53">
        <v>0</v>
      </c>
      <c r="T385" s="53">
        <v>0</v>
      </c>
      <c r="U385" s="53">
        <v>0</v>
      </c>
      <c r="V385" s="53">
        <v>0</v>
      </c>
      <c r="W385" s="53">
        <v>0</v>
      </c>
      <c r="X385" s="53">
        <v>0</v>
      </c>
      <c r="Y385" s="53">
        <v>0</v>
      </c>
      <c r="Z385" s="53">
        <v>0</v>
      </c>
      <c r="AA385" s="53">
        <v>0</v>
      </c>
      <c r="AB385" s="53">
        <v>0</v>
      </c>
      <c r="AC385" s="53">
        <v>0</v>
      </c>
      <c r="AD385" s="53">
        <v>0</v>
      </c>
      <c r="AE385" s="53">
        <v>250</v>
      </c>
      <c r="AF385" s="53">
        <v>0</v>
      </c>
      <c r="AG385" s="53">
        <v>0</v>
      </c>
      <c r="AH385" s="53">
        <v>0</v>
      </c>
      <c r="AI385" s="53">
        <v>0</v>
      </c>
      <c r="AJ385" s="53">
        <v>0</v>
      </c>
      <c r="AK385" s="53">
        <v>3.9000000953674321</v>
      </c>
      <c r="AL385" s="53">
        <v>9.4099998474121094</v>
      </c>
      <c r="AM385" s="53">
        <v>71.409999556839466</v>
      </c>
      <c r="AN385" s="53">
        <v>1.0533302</v>
      </c>
      <c r="AO385" s="53">
        <v>14.2410956</v>
      </c>
      <c r="AP385" s="53">
        <v>38.045572555287997</v>
      </c>
      <c r="AQ385" s="53">
        <v>18.0493247</v>
      </c>
      <c r="AR385" s="53">
        <v>55</v>
      </c>
      <c r="AS385" s="53">
        <v>12</v>
      </c>
      <c r="AT385" s="54"/>
      <c r="AU385" s="55">
        <v>2024</v>
      </c>
      <c r="AV385" s="56">
        <v>104.75375005683946</v>
      </c>
      <c r="AW385" s="57">
        <v>33.343750499999999</v>
      </c>
      <c r="AX385" s="57">
        <v>71.409999556839466</v>
      </c>
      <c r="AY385" s="56">
        <v>118.35557249806754</v>
      </c>
      <c r="AZ385" s="57">
        <v>96.945572650655436</v>
      </c>
      <c r="BA385" s="57">
        <v>21.409999847412109</v>
      </c>
      <c r="BB385" s="56">
        <v>550</v>
      </c>
      <c r="BC385" s="57">
        <v>0</v>
      </c>
      <c r="BD385" s="57">
        <v>0</v>
      </c>
      <c r="BE385" s="57">
        <v>200</v>
      </c>
      <c r="BF385" s="57">
        <v>100</v>
      </c>
      <c r="BG385" s="57">
        <v>0</v>
      </c>
      <c r="BH385" s="57">
        <v>250</v>
      </c>
      <c r="BI385" s="57">
        <v>0</v>
      </c>
      <c r="BJ385" s="57">
        <v>0</v>
      </c>
      <c r="BK385" s="57">
        <v>0</v>
      </c>
      <c r="BL385" s="56">
        <v>773.10932255490707</v>
      </c>
      <c r="BN385" s="55">
        <v>2024</v>
      </c>
      <c r="BO385" s="56"/>
      <c r="BP385" s="58"/>
      <c r="BQ385" s="58"/>
      <c r="BR385" s="56"/>
      <c r="BS385" s="58"/>
      <c r="BT385" s="58"/>
      <c r="BU385" s="56"/>
      <c r="BV385" s="58"/>
      <c r="BW385" s="58"/>
      <c r="BX385" s="58"/>
      <c r="BY385" s="58"/>
      <c r="BZ385" s="58"/>
      <c r="CA385" s="58"/>
      <c r="CB385" s="58"/>
      <c r="CC385" s="58"/>
      <c r="CD385" s="58"/>
      <c r="CE385" s="56"/>
      <c r="CG385" s="115" t="s">
        <v>114</v>
      </c>
    </row>
    <row r="386" spans="1:85" outlineLevel="1">
      <c r="A386" s="59">
        <v>2025</v>
      </c>
      <c r="B386" s="60">
        <v>0</v>
      </c>
      <c r="C386" s="60">
        <v>0</v>
      </c>
      <c r="D386" s="60">
        <v>0</v>
      </c>
      <c r="E386" s="60">
        <v>0</v>
      </c>
      <c r="F386" s="60">
        <v>18.29999923706055</v>
      </c>
      <c r="G386" s="60">
        <v>0</v>
      </c>
      <c r="H386" s="60">
        <v>300</v>
      </c>
      <c r="I386" s="60">
        <v>200</v>
      </c>
      <c r="J386" s="60">
        <v>0</v>
      </c>
      <c r="K386" s="60">
        <v>0</v>
      </c>
      <c r="L386" s="60">
        <v>0</v>
      </c>
      <c r="M386" s="60">
        <v>0</v>
      </c>
      <c r="N386" s="60">
        <v>0</v>
      </c>
      <c r="O386" s="60">
        <v>0</v>
      </c>
      <c r="P386" s="60">
        <v>99.949996948242188</v>
      </c>
      <c r="Q386" s="60">
        <v>0</v>
      </c>
      <c r="R386" s="60">
        <v>0</v>
      </c>
      <c r="S386" s="60">
        <v>0</v>
      </c>
      <c r="T386" s="60">
        <v>0</v>
      </c>
      <c r="U386" s="60">
        <v>0</v>
      </c>
      <c r="V386" s="60">
        <v>0</v>
      </c>
      <c r="W386" s="60">
        <v>0</v>
      </c>
      <c r="X386" s="60">
        <v>100</v>
      </c>
      <c r="Y386" s="60">
        <v>0</v>
      </c>
      <c r="Z386" s="60">
        <v>0</v>
      </c>
      <c r="AA386" s="60">
        <v>0</v>
      </c>
      <c r="AB386" s="60">
        <v>0</v>
      </c>
      <c r="AC386" s="60">
        <v>300</v>
      </c>
      <c r="AD386" s="60">
        <v>0</v>
      </c>
      <c r="AE386" s="60">
        <v>249.94999694824219</v>
      </c>
      <c r="AF386" s="60">
        <v>0</v>
      </c>
      <c r="AG386" s="60">
        <v>0</v>
      </c>
      <c r="AH386" s="60">
        <v>0</v>
      </c>
      <c r="AI386" s="60">
        <v>0</v>
      </c>
      <c r="AJ386" s="60">
        <v>0</v>
      </c>
      <c r="AK386" s="60">
        <v>3.9000000953674321</v>
      </c>
      <c r="AL386" s="60">
        <v>14.27999973297119</v>
      </c>
      <c r="AM386" s="60">
        <v>135.93999975919724</v>
      </c>
      <c r="AN386" s="60">
        <v>2.1409940000000001</v>
      </c>
      <c r="AO386" s="60">
        <v>26.374985599999999</v>
      </c>
      <c r="AP386" s="60">
        <v>59.426396861328548</v>
      </c>
      <c r="AQ386" s="60">
        <v>36.7946174</v>
      </c>
      <c r="AR386" s="60">
        <v>79</v>
      </c>
      <c r="AS386" s="60">
        <v>25.60000038146973</v>
      </c>
      <c r="AT386" s="54"/>
      <c r="AU386" s="61">
        <v>2025</v>
      </c>
      <c r="AV386" s="62">
        <v>201.25059675919724</v>
      </c>
      <c r="AW386" s="63">
        <v>65.310597000000001</v>
      </c>
      <c r="AX386" s="63">
        <v>135.93999975919724</v>
      </c>
      <c r="AY386" s="62">
        <v>182.20639707113691</v>
      </c>
      <c r="AZ386" s="63">
        <v>142.32639695669599</v>
      </c>
      <c r="BA386" s="63">
        <v>39.880000114440918</v>
      </c>
      <c r="BB386" s="62">
        <v>1268.1999931335449</v>
      </c>
      <c r="BC386" s="63">
        <v>0</v>
      </c>
      <c r="BD386" s="63">
        <v>18.29999923706055</v>
      </c>
      <c r="BE386" s="63">
        <v>500</v>
      </c>
      <c r="BF386" s="63">
        <v>99.949996948242188</v>
      </c>
      <c r="BG386" s="63">
        <v>0</v>
      </c>
      <c r="BH386" s="63">
        <v>549.94999694824219</v>
      </c>
      <c r="BI386" s="63">
        <v>0</v>
      </c>
      <c r="BJ386" s="63">
        <v>0</v>
      </c>
      <c r="BK386" s="63">
        <v>100</v>
      </c>
      <c r="BL386" s="62">
        <v>1651.656986963879</v>
      </c>
      <c r="BN386" s="61">
        <v>2025</v>
      </c>
      <c r="BO386" s="62">
        <v>201.25059675919724</v>
      </c>
      <c r="BP386" s="1">
        <v>65.310597000000001</v>
      </c>
      <c r="BQ386" s="1">
        <v>135.93999975919724</v>
      </c>
      <c r="BR386" s="62">
        <v>182.20639707113691</v>
      </c>
      <c r="BS386" s="1">
        <v>142.32639695669599</v>
      </c>
      <c r="BT386" s="1">
        <v>39.880000114440918</v>
      </c>
      <c r="BU386" s="62">
        <v>1268.1999931335449</v>
      </c>
      <c r="BV386" s="1">
        <v>0</v>
      </c>
      <c r="BW386" s="1">
        <v>18.29999923706055</v>
      </c>
      <c r="BX386" s="1">
        <v>500</v>
      </c>
      <c r="BY386" s="1">
        <v>99.949996948242188</v>
      </c>
      <c r="BZ386" s="1">
        <v>0</v>
      </c>
      <c r="CA386" s="1">
        <v>549.94999694824219</v>
      </c>
      <c r="CB386" s="1">
        <v>0</v>
      </c>
      <c r="CC386" s="1">
        <v>0</v>
      </c>
      <c r="CD386" s="1">
        <v>100</v>
      </c>
      <c r="CE386" s="62">
        <v>1651.656986963879</v>
      </c>
      <c r="CG386" s="115" t="s">
        <v>114</v>
      </c>
    </row>
    <row r="387" spans="1:85" outlineLevel="1">
      <c r="A387" s="52">
        <v>2026</v>
      </c>
      <c r="B387" s="53">
        <v>0</v>
      </c>
      <c r="C387" s="53">
        <v>0</v>
      </c>
      <c r="D387" s="53">
        <v>0</v>
      </c>
      <c r="E387" s="53">
        <v>0</v>
      </c>
      <c r="F387" s="53">
        <v>18.29999923706055</v>
      </c>
      <c r="G387" s="53">
        <v>0</v>
      </c>
      <c r="H387" s="53">
        <v>300</v>
      </c>
      <c r="I387" s="53">
        <v>200</v>
      </c>
      <c r="J387" s="53">
        <v>400</v>
      </c>
      <c r="K387" s="53">
        <v>0</v>
      </c>
      <c r="L387" s="53">
        <v>0</v>
      </c>
      <c r="M387" s="53">
        <v>0</v>
      </c>
      <c r="N387" s="53">
        <v>0</v>
      </c>
      <c r="O387" s="53">
        <v>0</v>
      </c>
      <c r="P387" s="53">
        <v>99.900001525878906</v>
      </c>
      <c r="Q387" s="53">
        <v>0</v>
      </c>
      <c r="R387" s="53">
        <v>0</v>
      </c>
      <c r="S387" s="53">
        <v>0</v>
      </c>
      <c r="T387" s="53">
        <v>0</v>
      </c>
      <c r="U387" s="53">
        <v>100</v>
      </c>
      <c r="V387" s="53">
        <v>0</v>
      </c>
      <c r="W387" s="53">
        <v>0</v>
      </c>
      <c r="X387" s="53">
        <v>500</v>
      </c>
      <c r="Y387" s="53">
        <v>0</v>
      </c>
      <c r="Z387" s="53">
        <v>200</v>
      </c>
      <c r="AA387" s="53">
        <v>200</v>
      </c>
      <c r="AB387" s="53">
        <v>25</v>
      </c>
      <c r="AC387" s="53">
        <v>600</v>
      </c>
      <c r="AD387" s="53">
        <v>0</v>
      </c>
      <c r="AE387" s="53">
        <v>249.90000152587891</v>
      </c>
      <c r="AF387" s="53">
        <v>0</v>
      </c>
      <c r="AG387" s="53">
        <v>0</v>
      </c>
      <c r="AH387" s="53">
        <v>0</v>
      </c>
      <c r="AI387" s="53">
        <v>0</v>
      </c>
      <c r="AJ387" s="53">
        <v>30</v>
      </c>
      <c r="AK387" s="53">
        <v>3.9000000953674321</v>
      </c>
      <c r="AL387" s="53">
        <v>18.110000610351559</v>
      </c>
      <c r="AM387" s="53">
        <v>206.65000027418137</v>
      </c>
      <c r="AN387" s="53">
        <v>3.2801581</v>
      </c>
      <c r="AO387" s="53">
        <v>50.051728099999998</v>
      </c>
      <c r="AP387" s="53">
        <v>80.807221167369093</v>
      </c>
      <c r="AQ387" s="53">
        <v>56.078432300000003</v>
      </c>
      <c r="AR387" s="53">
        <v>79</v>
      </c>
      <c r="AS387" s="53">
        <v>25.60000038146973</v>
      </c>
      <c r="AT387" s="54"/>
      <c r="AU387" s="55">
        <v>2026</v>
      </c>
      <c r="AV387" s="56">
        <v>316.06031877418138</v>
      </c>
      <c r="AW387" s="57">
        <v>109.4103185</v>
      </c>
      <c r="AX387" s="57">
        <v>206.65000027418137</v>
      </c>
      <c r="AY387" s="56">
        <v>262.41722225455783</v>
      </c>
      <c r="AZ387" s="57">
        <v>193.70722126273654</v>
      </c>
      <c r="BA387" s="57">
        <v>68.710000991821289</v>
      </c>
      <c r="BB387" s="56">
        <v>2868.1000022888184</v>
      </c>
      <c r="BC387" s="57">
        <v>0</v>
      </c>
      <c r="BD387" s="57">
        <v>18.29999923706055</v>
      </c>
      <c r="BE387" s="57">
        <v>900</v>
      </c>
      <c r="BF387" s="57">
        <v>99.900001525878906</v>
      </c>
      <c r="BG387" s="57">
        <v>100</v>
      </c>
      <c r="BH387" s="57">
        <v>849.90000152587891</v>
      </c>
      <c r="BI387" s="57">
        <v>0</v>
      </c>
      <c r="BJ387" s="57">
        <v>0</v>
      </c>
      <c r="BK387" s="57">
        <v>900</v>
      </c>
      <c r="BL387" s="56">
        <v>3446.5775433175577</v>
      </c>
      <c r="BN387" s="55">
        <v>2026</v>
      </c>
      <c r="BO387" s="56"/>
      <c r="BP387" s="58"/>
      <c r="BQ387" s="58"/>
      <c r="BR387" s="56"/>
      <c r="BS387" s="58"/>
      <c r="BT387" s="58"/>
      <c r="BU387" s="56"/>
      <c r="BV387" s="58"/>
      <c r="BW387" s="58"/>
      <c r="BX387" s="58"/>
      <c r="BY387" s="58"/>
      <c r="BZ387" s="58"/>
      <c r="CA387" s="58"/>
      <c r="CB387" s="58"/>
      <c r="CC387" s="58"/>
      <c r="CD387" s="58"/>
      <c r="CE387" s="56"/>
      <c r="CG387" s="115" t="s">
        <v>114</v>
      </c>
    </row>
    <row r="388" spans="1:85" outlineLevel="1">
      <c r="A388" s="59">
        <v>2027</v>
      </c>
      <c r="B388" s="60">
        <v>0</v>
      </c>
      <c r="C388" s="60">
        <v>0</v>
      </c>
      <c r="D388" s="60">
        <v>0</v>
      </c>
      <c r="E388" s="60">
        <v>0</v>
      </c>
      <c r="F388" s="60">
        <v>73.199996948242202</v>
      </c>
      <c r="G388" s="60">
        <v>237</v>
      </c>
      <c r="H388" s="60">
        <v>300</v>
      </c>
      <c r="I388" s="60">
        <v>200</v>
      </c>
      <c r="J388" s="60">
        <v>400</v>
      </c>
      <c r="K388" s="60">
        <v>0</v>
      </c>
      <c r="L388" s="60">
        <v>0</v>
      </c>
      <c r="M388" s="60">
        <v>0</v>
      </c>
      <c r="N388" s="60">
        <v>0</v>
      </c>
      <c r="O388" s="60">
        <v>0</v>
      </c>
      <c r="P388" s="60">
        <v>99.849998474121094</v>
      </c>
      <c r="Q388" s="60">
        <v>0</v>
      </c>
      <c r="R388" s="60">
        <v>0</v>
      </c>
      <c r="S388" s="60">
        <v>0</v>
      </c>
      <c r="T388" s="60">
        <v>0</v>
      </c>
      <c r="U388" s="60">
        <v>100</v>
      </c>
      <c r="V388" s="60">
        <v>0</v>
      </c>
      <c r="W388" s="60">
        <v>0</v>
      </c>
      <c r="X388" s="60">
        <v>600</v>
      </c>
      <c r="Y388" s="60">
        <v>0</v>
      </c>
      <c r="Z388" s="60">
        <v>200</v>
      </c>
      <c r="AA388" s="60">
        <v>200</v>
      </c>
      <c r="AB388" s="60">
        <v>50</v>
      </c>
      <c r="AC388" s="60">
        <v>750</v>
      </c>
      <c r="AD388" s="60">
        <v>0</v>
      </c>
      <c r="AE388" s="60">
        <v>249.84999847412109</v>
      </c>
      <c r="AF388" s="60">
        <v>0</v>
      </c>
      <c r="AG388" s="60">
        <v>0</v>
      </c>
      <c r="AH388" s="60">
        <v>0</v>
      </c>
      <c r="AI388" s="60">
        <v>0</v>
      </c>
      <c r="AJ388" s="60">
        <v>60</v>
      </c>
      <c r="AK388" s="60">
        <v>3.9000000953674321</v>
      </c>
      <c r="AL388" s="60">
        <v>24.719999313354489</v>
      </c>
      <c r="AM388" s="60">
        <v>253.97999978065491</v>
      </c>
      <c r="AN388" s="60">
        <v>4.4193221999999999</v>
      </c>
      <c r="AO388" s="60">
        <v>64.249858200000006</v>
      </c>
      <c r="AP388" s="60">
        <v>121.26733986062111</v>
      </c>
      <c r="AQ388" s="60">
        <v>76.253737900000004</v>
      </c>
      <c r="AR388" s="60">
        <v>79</v>
      </c>
      <c r="AS388" s="60">
        <v>25.60000038146973</v>
      </c>
      <c r="AT388" s="54"/>
      <c r="AU388" s="61">
        <v>2027</v>
      </c>
      <c r="AV388" s="62">
        <v>398.9029180806549</v>
      </c>
      <c r="AW388" s="63">
        <v>144.92291829999999</v>
      </c>
      <c r="AX388" s="63">
        <v>253.97999978065491</v>
      </c>
      <c r="AY388" s="62">
        <v>364.48733965081277</v>
      </c>
      <c r="AZ388" s="63">
        <v>264.16733995598855</v>
      </c>
      <c r="BA388" s="63">
        <v>100.31999969482422</v>
      </c>
      <c r="BB388" s="62">
        <v>3409.8999938964844</v>
      </c>
      <c r="BC388" s="63">
        <v>0</v>
      </c>
      <c r="BD388" s="63">
        <v>310.19999694824219</v>
      </c>
      <c r="BE388" s="63">
        <v>900</v>
      </c>
      <c r="BF388" s="63">
        <v>99.849998474121094</v>
      </c>
      <c r="BG388" s="63">
        <v>100</v>
      </c>
      <c r="BH388" s="63">
        <v>999.84999847412109</v>
      </c>
      <c r="BI388" s="63">
        <v>0</v>
      </c>
      <c r="BJ388" s="63">
        <v>0</v>
      </c>
      <c r="BK388" s="63">
        <v>1000</v>
      </c>
      <c r="BL388" s="62">
        <v>4173.2902516279519</v>
      </c>
      <c r="BN388" s="61">
        <v>2027</v>
      </c>
      <c r="BO388" s="62"/>
      <c r="BP388" s="1"/>
      <c r="BQ388" s="1"/>
      <c r="BR388" s="62"/>
      <c r="BS388" s="1"/>
      <c r="BT388" s="1"/>
      <c r="BU388" s="62"/>
      <c r="BV388" s="1"/>
      <c r="BW388" s="1"/>
      <c r="BX388" s="1"/>
      <c r="BY388" s="1"/>
      <c r="BZ388" s="1"/>
      <c r="CA388" s="1"/>
      <c r="CB388" s="1"/>
      <c r="CC388" s="1"/>
      <c r="CD388" s="1"/>
      <c r="CE388" s="62"/>
      <c r="CG388" s="115" t="s">
        <v>114</v>
      </c>
    </row>
    <row r="389" spans="1:85" outlineLevel="1">
      <c r="A389" s="52">
        <v>2028</v>
      </c>
      <c r="B389" s="53">
        <v>0</v>
      </c>
      <c r="C389" s="53">
        <v>0</v>
      </c>
      <c r="D389" s="53">
        <v>0</v>
      </c>
      <c r="E389" s="53">
        <v>0</v>
      </c>
      <c r="F389" s="53">
        <v>182.9999923706055</v>
      </c>
      <c r="G389" s="53">
        <v>237</v>
      </c>
      <c r="H389" s="53">
        <v>600</v>
      </c>
      <c r="I389" s="53">
        <v>200</v>
      </c>
      <c r="J389" s="53">
        <v>400</v>
      </c>
      <c r="K389" s="53">
        <v>0</v>
      </c>
      <c r="L389" s="53">
        <v>0</v>
      </c>
      <c r="M389" s="53">
        <v>0</v>
      </c>
      <c r="N389" s="53">
        <v>0</v>
      </c>
      <c r="O389" s="53">
        <v>0</v>
      </c>
      <c r="P389" s="53">
        <v>99.800003051757813</v>
      </c>
      <c r="Q389" s="53">
        <v>0</v>
      </c>
      <c r="R389" s="53">
        <v>0</v>
      </c>
      <c r="S389" s="53">
        <v>0</v>
      </c>
      <c r="T389" s="53">
        <v>0</v>
      </c>
      <c r="U389" s="53">
        <v>100</v>
      </c>
      <c r="V389" s="53">
        <v>0</v>
      </c>
      <c r="W389" s="53">
        <v>0</v>
      </c>
      <c r="X389" s="53">
        <v>600</v>
      </c>
      <c r="Y389" s="53">
        <v>0</v>
      </c>
      <c r="Z389" s="53">
        <v>200</v>
      </c>
      <c r="AA389" s="53">
        <v>200</v>
      </c>
      <c r="AB389" s="53">
        <v>75</v>
      </c>
      <c r="AC389" s="53">
        <v>1200</v>
      </c>
      <c r="AD389" s="53">
        <v>0</v>
      </c>
      <c r="AE389" s="53">
        <v>249.80000305175781</v>
      </c>
      <c r="AF389" s="53">
        <v>0</v>
      </c>
      <c r="AG389" s="53">
        <v>0</v>
      </c>
      <c r="AH389" s="53">
        <v>0</v>
      </c>
      <c r="AI389" s="53">
        <v>0</v>
      </c>
      <c r="AJ389" s="53">
        <v>90</v>
      </c>
      <c r="AK389" s="53">
        <v>6.9000000953674316</v>
      </c>
      <c r="AL389" s="53">
        <v>28.389999389648441</v>
      </c>
      <c r="AM389" s="53">
        <v>303.28000557422638</v>
      </c>
      <c r="AN389" s="53">
        <v>5.575653</v>
      </c>
      <c r="AO389" s="53">
        <v>77.881466000000003</v>
      </c>
      <c r="AP389" s="53">
        <v>161.72745855387299</v>
      </c>
      <c r="AQ389" s="53">
        <v>97.139638000000005</v>
      </c>
      <c r="AR389" s="53">
        <v>79</v>
      </c>
      <c r="AS389" s="53">
        <v>25.60000038146973</v>
      </c>
      <c r="AT389" s="54"/>
      <c r="AU389" s="55">
        <v>2028</v>
      </c>
      <c r="AV389" s="56">
        <v>483.8767625742264</v>
      </c>
      <c r="AW389" s="57">
        <v>180.59675700000003</v>
      </c>
      <c r="AX389" s="57">
        <v>303.28000557422638</v>
      </c>
      <c r="AY389" s="56">
        <v>466.61745842035862</v>
      </c>
      <c r="AZ389" s="57">
        <v>337.62745864924045</v>
      </c>
      <c r="BA389" s="57">
        <v>128.98999977111816</v>
      </c>
      <c r="BB389" s="56">
        <v>4269.5999984741211</v>
      </c>
      <c r="BC389" s="57">
        <v>0</v>
      </c>
      <c r="BD389" s="57">
        <v>419.99999237060547</v>
      </c>
      <c r="BE389" s="57">
        <v>1200</v>
      </c>
      <c r="BF389" s="57">
        <v>99.800003051757813</v>
      </c>
      <c r="BG389" s="57">
        <v>100</v>
      </c>
      <c r="BH389" s="57">
        <v>1449.8000030517578</v>
      </c>
      <c r="BI389" s="57">
        <v>0</v>
      </c>
      <c r="BJ389" s="57">
        <v>0</v>
      </c>
      <c r="BK389" s="57">
        <v>1000</v>
      </c>
      <c r="BL389" s="56">
        <v>5220.0942194687059</v>
      </c>
      <c r="BN389" s="55">
        <v>2028</v>
      </c>
      <c r="BO389" s="56"/>
      <c r="BP389" s="58"/>
      <c r="BQ389" s="58"/>
      <c r="BR389" s="56"/>
      <c r="BS389" s="58"/>
      <c r="BT389" s="58"/>
      <c r="BU389" s="56"/>
      <c r="BV389" s="58"/>
      <c r="BW389" s="58"/>
      <c r="BX389" s="58"/>
      <c r="BY389" s="58"/>
      <c r="BZ389" s="58"/>
      <c r="CA389" s="58"/>
      <c r="CB389" s="58"/>
      <c r="CC389" s="58"/>
      <c r="CD389" s="58"/>
      <c r="CE389" s="56"/>
      <c r="CG389" s="115" t="s">
        <v>114</v>
      </c>
    </row>
    <row r="390" spans="1:85" outlineLevel="1">
      <c r="A390" s="59">
        <v>2029</v>
      </c>
      <c r="B390" s="60">
        <v>0</v>
      </c>
      <c r="C390" s="60">
        <v>0</v>
      </c>
      <c r="D390" s="60">
        <v>0</v>
      </c>
      <c r="E390" s="60">
        <v>237</v>
      </c>
      <c r="F390" s="60">
        <v>182.9999923706055</v>
      </c>
      <c r="G390" s="60">
        <v>237</v>
      </c>
      <c r="H390" s="60">
        <v>600</v>
      </c>
      <c r="I390" s="60">
        <v>200</v>
      </c>
      <c r="J390" s="60">
        <v>400</v>
      </c>
      <c r="K390" s="60">
        <v>0</v>
      </c>
      <c r="L390" s="60">
        <v>0</v>
      </c>
      <c r="M390" s="60">
        <v>0</v>
      </c>
      <c r="N390" s="60">
        <v>0</v>
      </c>
      <c r="O390" s="60">
        <v>0</v>
      </c>
      <c r="P390" s="60">
        <v>499.75</v>
      </c>
      <c r="Q390" s="60">
        <v>0</v>
      </c>
      <c r="R390" s="60">
        <v>0</v>
      </c>
      <c r="S390" s="60">
        <v>0</v>
      </c>
      <c r="T390" s="60">
        <v>0</v>
      </c>
      <c r="U390" s="60">
        <v>100</v>
      </c>
      <c r="V390" s="60">
        <v>0</v>
      </c>
      <c r="W390" s="60">
        <v>0</v>
      </c>
      <c r="X390" s="60">
        <v>600</v>
      </c>
      <c r="Y390" s="60">
        <v>0</v>
      </c>
      <c r="Z390" s="60">
        <v>200</v>
      </c>
      <c r="AA390" s="60">
        <v>200</v>
      </c>
      <c r="AB390" s="60">
        <v>100</v>
      </c>
      <c r="AC390" s="60">
        <v>1200</v>
      </c>
      <c r="AD390" s="60">
        <v>0</v>
      </c>
      <c r="AE390" s="60">
        <v>249.75</v>
      </c>
      <c r="AF390" s="60">
        <v>0</v>
      </c>
      <c r="AG390" s="60">
        <v>0</v>
      </c>
      <c r="AH390" s="60">
        <v>0</v>
      </c>
      <c r="AI390" s="60">
        <v>0</v>
      </c>
      <c r="AJ390" s="60">
        <v>120</v>
      </c>
      <c r="AK390" s="60">
        <v>8.8999996185302734</v>
      </c>
      <c r="AL390" s="60">
        <v>31.739999771118161</v>
      </c>
      <c r="AM390" s="60">
        <v>319.21000242233276</v>
      </c>
      <c r="AN390" s="60">
        <v>6.9399290000000002</v>
      </c>
      <c r="AO390" s="60">
        <v>115.38244400000001</v>
      </c>
      <c r="AP390" s="60">
        <v>223.04598359990609</v>
      </c>
      <c r="AQ390" s="60">
        <v>118.549328</v>
      </c>
      <c r="AR390" s="60">
        <v>79</v>
      </c>
      <c r="AS390" s="60">
        <v>25.60000038146973</v>
      </c>
      <c r="AT390" s="54"/>
      <c r="AU390" s="61">
        <v>2029</v>
      </c>
      <c r="AV390" s="62">
        <v>560.08170342233279</v>
      </c>
      <c r="AW390" s="63">
        <v>240.87170100000003</v>
      </c>
      <c r="AX390" s="63">
        <v>319.21000242233276</v>
      </c>
      <c r="AY390" s="62">
        <v>588.28598337102426</v>
      </c>
      <c r="AZ390" s="63">
        <v>430.94598321843637</v>
      </c>
      <c r="BA390" s="63">
        <v>157.34000015258789</v>
      </c>
      <c r="BB390" s="62">
        <v>4906.4999923706055</v>
      </c>
      <c r="BC390" s="63">
        <v>0</v>
      </c>
      <c r="BD390" s="63">
        <v>656.99999237060547</v>
      </c>
      <c r="BE390" s="63">
        <v>1200</v>
      </c>
      <c r="BF390" s="63">
        <v>499.75</v>
      </c>
      <c r="BG390" s="63">
        <v>100</v>
      </c>
      <c r="BH390" s="63">
        <v>1449.75</v>
      </c>
      <c r="BI390" s="63">
        <v>0</v>
      </c>
      <c r="BJ390" s="63">
        <v>0</v>
      </c>
      <c r="BK390" s="63">
        <v>1000</v>
      </c>
      <c r="BL390" s="62">
        <v>6054.8676791639627</v>
      </c>
      <c r="BN390" s="61">
        <v>2029</v>
      </c>
      <c r="BO390" s="62"/>
      <c r="BP390" s="1"/>
      <c r="BQ390" s="1"/>
      <c r="BR390" s="62"/>
      <c r="BS390" s="1"/>
      <c r="BT390" s="1"/>
      <c r="BU390" s="62"/>
      <c r="BV390" s="1"/>
      <c r="BW390" s="1"/>
      <c r="BX390" s="1"/>
      <c r="BY390" s="1"/>
      <c r="BZ390" s="1"/>
      <c r="CA390" s="1"/>
      <c r="CB390" s="1"/>
      <c r="CC390" s="1"/>
      <c r="CD390" s="1"/>
      <c r="CE390" s="62"/>
      <c r="CG390" s="115" t="s">
        <v>114</v>
      </c>
    </row>
    <row r="391" spans="1:85" outlineLevel="1">
      <c r="A391" s="52">
        <v>2030</v>
      </c>
      <c r="B391" s="53">
        <v>0</v>
      </c>
      <c r="C391" s="53">
        <v>0</v>
      </c>
      <c r="D391" s="53">
        <v>0</v>
      </c>
      <c r="E391" s="53">
        <v>237</v>
      </c>
      <c r="F391" s="53">
        <v>182.9999923706055</v>
      </c>
      <c r="G391" s="53">
        <v>237</v>
      </c>
      <c r="H391" s="53">
        <v>900</v>
      </c>
      <c r="I391" s="53">
        <v>200</v>
      </c>
      <c r="J391" s="53">
        <v>400</v>
      </c>
      <c r="K391" s="53">
        <v>0</v>
      </c>
      <c r="L391" s="53">
        <v>0</v>
      </c>
      <c r="M391" s="53">
        <v>0</v>
      </c>
      <c r="N391" s="53">
        <v>0</v>
      </c>
      <c r="O391" s="53">
        <v>0</v>
      </c>
      <c r="P391" s="53">
        <v>599.49998474121094</v>
      </c>
      <c r="Q391" s="53">
        <v>0</v>
      </c>
      <c r="R391" s="53">
        <v>0</v>
      </c>
      <c r="S391" s="53">
        <v>0</v>
      </c>
      <c r="T391" s="53">
        <v>0</v>
      </c>
      <c r="U391" s="53">
        <v>100</v>
      </c>
      <c r="V391" s="53">
        <v>0</v>
      </c>
      <c r="W391" s="53">
        <v>0</v>
      </c>
      <c r="X391" s="53">
        <v>700</v>
      </c>
      <c r="Y391" s="53">
        <v>0</v>
      </c>
      <c r="Z391" s="53">
        <v>200</v>
      </c>
      <c r="AA391" s="53">
        <v>200</v>
      </c>
      <c r="AB391" s="53">
        <v>125</v>
      </c>
      <c r="AC391" s="53">
        <v>1200</v>
      </c>
      <c r="AD391" s="53">
        <v>0</v>
      </c>
      <c r="AE391" s="53">
        <v>249.69999694824219</v>
      </c>
      <c r="AF391" s="53">
        <v>0</v>
      </c>
      <c r="AG391" s="53">
        <v>0</v>
      </c>
      <c r="AH391" s="53">
        <v>0</v>
      </c>
      <c r="AI391" s="53">
        <v>0</v>
      </c>
      <c r="AJ391" s="53">
        <v>150</v>
      </c>
      <c r="AK391" s="53">
        <v>8.8999996185302734</v>
      </c>
      <c r="AL391" s="53">
        <v>36.619998931884773</v>
      </c>
      <c r="AM391" s="53">
        <v>336.48000049591064</v>
      </c>
      <c r="AN391" s="53">
        <v>8.3042049999999996</v>
      </c>
      <c r="AO391" s="53">
        <v>131.83969400000001</v>
      </c>
      <c r="AP391" s="53">
        <v>284.36450864593922</v>
      </c>
      <c r="AQ391" s="53">
        <v>141.550771</v>
      </c>
      <c r="AR391" s="53">
        <v>79</v>
      </c>
      <c r="AS391" s="53">
        <v>25.60000038146973</v>
      </c>
      <c r="AT391" s="54"/>
      <c r="AU391" s="55">
        <v>2030</v>
      </c>
      <c r="AV391" s="56">
        <v>618.17467049591062</v>
      </c>
      <c r="AW391" s="57">
        <v>281.69466999999997</v>
      </c>
      <c r="AX391" s="57">
        <v>336.48000049591064</v>
      </c>
      <c r="AY391" s="56">
        <v>709.48450757782393</v>
      </c>
      <c r="AZ391" s="57">
        <v>522.26450826446944</v>
      </c>
      <c r="BA391" s="57">
        <v>187.21999931335449</v>
      </c>
      <c r="BB391" s="56">
        <v>5406.1999740600586</v>
      </c>
      <c r="BC391" s="57">
        <v>0</v>
      </c>
      <c r="BD391" s="57">
        <v>656.99999237060547</v>
      </c>
      <c r="BE391" s="57">
        <v>1500</v>
      </c>
      <c r="BF391" s="57">
        <v>599.49998474121094</v>
      </c>
      <c r="BG391" s="57">
        <v>100</v>
      </c>
      <c r="BH391" s="57">
        <v>1449.6999969482422</v>
      </c>
      <c r="BI391" s="57">
        <v>0</v>
      </c>
      <c r="BJ391" s="57">
        <v>0</v>
      </c>
      <c r="BK391" s="57">
        <v>1100</v>
      </c>
      <c r="BL391" s="56">
        <v>6733.859152133793</v>
      </c>
      <c r="BN391" s="55">
        <v>2030</v>
      </c>
      <c r="BO391" s="56">
        <v>416.92407373671335</v>
      </c>
      <c r="BP391" s="58">
        <v>216.38407299999997</v>
      </c>
      <c r="BQ391" s="58">
        <v>200.54000073671341</v>
      </c>
      <c r="BR391" s="56">
        <v>527.27811050668697</v>
      </c>
      <c r="BS391" s="58">
        <v>379.93811130777345</v>
      </c>
      <c r="BT391" s="58">
        <v>147.33999919891357</v>
      </c>
      <c r="BU391" s="56">
        <v>4137.9999809265137</v>
      </c>
      <c r="BV391" s="58">
        <v>0</v>
      </c>
      <c r="BW391" s="58">
        <v>638.69999313354492</v>
      </c>
      <c r="BX391" s="58">
        <v>1000</v>
      </c>
      <c r="BY391" s="58">
        <v>499.54998779296875</v>
      </c>
      <c r="BZ391" s="58">
        <v>100</v>
      </c>
      <c r="CA391" s="58">
        <v>899.75</v>
      </c>
      <c r="CB391" s="58">
        <v>0</v>
      </c>
      <c r="CC391" s="58">
        <v>0</v>
      </c>
      <c r="CD391" s="58">
        <v>1000</v>
      </c>
      <c r="CE391" s="56">
        <v>5082.2021651699142</v>
      </c>
      <c r="CG391" s="115" t="s">
        <v>114</v>
      </c>
    </row>
    <row r="392" spans="1:85" outlineLevel="1">
      <c r="A392" s="59">
        <v>2031</v>
      </c>
      <c r="B392" s="60">
        <v>0</v>
      </c>
      <c r="C392" s="60">
        <v>0</v>
      </c>
      <c r="D392" s="60">
        <v>0</v>
      </c>
      <c r="E392" s="60">
        <v>237</v>
      </c>
      <c r="F392" s="60">
        <v>182.9999923706055</v>
      </c>
      <c r="G392" s="60">
        <v>237</v>
      </c>
      <c r="H392" s="60">
        <v>900</v>
      </c>
      <c r="I392" s="60">
        <v>200</v>
      </c>
      <c r="J392" s="60">
        <v>400</v>
      </c>
      <c r="K392" s="60">
        <v>0</v>
      </c>
      <c r="L392" s="60">
        <v>0</v>
      </c>
      <c r="M392" s="60">
        <v>0</v>
      </c>
      <c r="N392" s="60">
        <v>0</v>
      </c>
      <c r="O392" s="60">
        <v>0</v>
      </c>
      <c r="P392" s="60">
        <v>699.20000457763672</v>
      </c>
      <c r="Q392" s="60">
        <v>0</v>
      </c>
      <c r="R392" s="60">
        <v>0</v>
      </c>
      <c r="S392" s="60">
        <v>0</v>
      </c>
      <c r="T392" s="60">
        <v>0</v>
      </c>
      <c r="U392" s="60">
        <v>100</v>
      </c>
      <c r="V392" s="60">
        <v>0</v>
      </c>
      <c r="W392" s="60">
        <v>0</v>
      </c>
      <c r="X392" s="60">
        <v>800</v>
      </c>
      <c r="Y392" s="60">
        <v>0</v>
      </c>
      <c r="Z392" s="60">
        <v>200</v>
      </c>
      <c r="AA392" s="60">
        <v>200</v>
      </c>
      <c r="AB392" s="60">
        <v>150</v>
      </c>
      <c r="AC392" s="60">
        <v>1200</v>
      </c>
      <c r="AD392" s="60">
        <v>0</v>
      </c>
      <c r="AE392" s="60">
        <v>249.65000152587891</v>
      </c>
      <c r="AF392" s="60">
        <v>0</v>
      </c>
      <c r="AG392" s="60">
        <v>0</v>
      </c>
      <c r="AH392" s="60">
        <v>0</v>
      </c>
      <c r="AI392" s="60">
        <v>0</v>
      </c>
      <c r="AJ392" s="60">
        <v>180</v>
      </c>
      <c r="AK392" s="60">
        <v>9.7200002670288086</v>
      </c>
      <c r="AL392" s="60">
        <v>39.990001678466797</v>
      </c>
      <c r="AM392" s="60">
        <v>353.97000050544739</v>
      </c>
      <c r="AN392" s="60">
        <v>9.6684809999999999</v>
      </c>
      <c r="AO392" s="60">
        <v>148.12393700000001</v>
      </c>
      <c r="AP392" s="60">
        <v>351.50843736546011</v>
      </c>
      <c r="AQ392" s="60">
        <v>165.63264899999999</v>
      </c>
      <c r="AR392" s="60">
        <v>79</v>
      </c>
      <c r="AS392" s="60">
        <v>25.60000038146973</v>
      </c>
      <c r="AT392" s="54"/>
      <c r="AU392" s="61">
        <v>2031</v>
      </c>
      <c r="AV392" s="62">
        <v>677.3950675054474</v>
      </c>
      <c r="AW392" s="63">
        <v>323.42506700000001</v>
      </c>
      <c r="AX392" s="63">
        <v>353.97000050544739</v>
      </c>
      <c r="AY392" s="62">
        <v>835.8184396924255</v>
      </c>
      <c r="AZ392" s="63">
        <v>620.22843763248898</v>
      </c>
      <c r="BA392" s="63">
        <v>215.59000205993652</v>
      </c>
      <c r="BB392" s="62">
        <v>5605.8499984741211</v>
      </c>
      <c r="BC392" s="63">
        <v>0</v>
      </c>
      <c r="BD392" s="63">
        <v>656.99999237060547</v>
      </c>
      <c r="BE392" s="63">
        <v>1500</v>
      </c>
      <c r="BF392" s="63">
        <v>699.20000457763672</v>
      </c>
      <c r="BG392" s="63">
        <v>100</v>
      </c>
      <c r="BH392" s="63">
        <v>1449.6500015258789</v>
      </c>
      <c r="BI392" s="63">
        <v>0</v>
      </c>
      <c r="BJ392" s="63">
        <v>0</v>
      </c>
      <c r="BK392" s="63">
        <v>1200</v>
      </c>
      <c r="BL392" s="62">
        <v>7119.0635056719939</v>
      </c>
      <c r="BN392" s="61">
        <v>2031</v>
      </c>
      <c r="BO392" s="62"/>
      <c r="BP392" s="1"/>
      <c r="BQ392" s="1"/>
      <c r="BR392" s="62"/>
      <c r="BS392" s="1"/>
      <c r="BT392" s="1"/>
      <c r="BU392" s="62"/>
      <c r="BV392" s="1"/>
      <c r="BW392" s="1"/>
      <c r="BX392" s="1"/>
      <c r="BY392" s="1"/>
      <c r="BZ392" s="1"/>
      <c r="CA392" s="1"/>
      <c r="CB392" s="1"/>
      <c r="CC392" s="1"/>
      <c r="CD392" s="1"/>
      <c r="CE392" s="62"/>
      <c r="CG392" s="115" t="s">
        <v>114</v>
      </c>
    </row>
    <row r="393" spans="1:85" outlineLevel="1">
      <c r="A393" s="52">
        <v>2032</v>
      </c>
      <c r="B393" s="53">
        <v>0</v>
      </c>
      <c r="C393" s="53">
        <v>0</v>
      </c>
      <c r="D393" s="53">
        <v>0</v>
      </c>
      <c r="E393" s="53">
        <v>237</v>
      </c>
      <c r="F393" s="53">
        <v>182.9999923706055</v>
      </c>
      <c r="G393" s="53">
        <v>237</v>
      </c>
      <c r="H393" s="53">
        <v>900</v>
      </c>
      <c r="I393" s="53">
        <v>200</v>
      </c>
      <c r="J393" s="53">
        <v>400</v>
      </c>
      <c r="K393" s="53">
        <v>0</v>
      </c>
      <c r="L393" s="53">
        <v>0</v>
      </c>
      <c r="M393" s="53">
        <v>0</v>
      </c>
      <c r="N393" s="53">
        <v>0</v>
      </c>
      <c r="O393" s="53">
        <v>0</v>
      </c>
      <c r="P393" s="53">
        <v>798.84999084472656</v>
      </c>
      <c r="Q393" s="53">
        <v>0</v>
      </c>
      <c r="R393" s="53">
        <v>0</v>
      </c>
      <c r="S393" s="53">
        <v>0</v>
      </c>
      <c r="T393" s="53">
        <v>0</v>
      </c>
      <c r="U393" s="53">
        <v>100</v>
      </c>
      <c r="V393" s="53">
        <v>0</v>
      </c>
      <c r="W393" s="53">
        <v>0</v>
      </c>
      <c r="X393" s="53">
        <v>800</v>
      </c>
      <c r="Y393" s="53">
        <v>0</v>
      </c>
      <c r="Z393" s="53">
        <v>200</v>
      </c>
      <c r="AA393" s="53">
        <v>200</v>
      </c>
      <c r="AB393" s="53">
        <v>150</v>
      </c>
      <c r="AC393" s="53">
        <v>1200</v>
      </c>
      <c r="AD393" s="53">
        <v>0</v>
      </c>
      <c r="AE393" s="53">
        <v>249.59999847412109</v>
      </c>
      <c r="AF393" s="53">
        <v>0</v>
      </c>
      <c r="AG393" s="53">
        <v>250</v>
      </c>
      <c r="AH393" s="53">
        <v>0</v>
      </c>
      <c r="AI393" s="53">
        <v>0</v>
      </c>
      <c r="AJ393" s="53">
        <v>210</v>
      </c>
      <c r="AK393" s="53">
        <v>10.590000152587891</v>
      </c>
      <c r="AL393" s="53">
        <v>43.580001831054688</v>
      </c>
      <c r="AM393" s="53">
        <v>371.21999931335449</v>
      </c>
      <c r="AN393" s="53">
        <v>10.717923000000001</v>
      </c>
      <c r="AO393" s="53">
        <v>200.929247</v>
      </c>
      <c r="AP393" s="53">
        <v>418.652366084981</v>
      </c>
      <c r="AQ393" s="53">
        <v>189.70532100000003</v>
      </c>
      <c r="AR393" s="53">
        <v>79</v>
      </c>
      <c r="AS393" s="53">
        <v>25.60000038146973</v>
      </c>
      <c r="AT393" s="54"/>
      <c r="AU393" s="55">
        <v>2032</v>
      </c>
      <c r="AV393" s="56">
        <v>772.57249031335459</v>
      </c>
      <c r="AW393" s="57">
        <v>401.35249100000004</v>
      </c>
      <c r="AX393" s="57">
        <v>371.21999931335449</v>
      </c>
      <c r="AY393" s="56">
        <v>937.42236845009324</v>
      </c>
      <c r="AZ393" s="57">
        <v>718.24236623756883</v>
      </c>
      <c r="BA393" s="57">
        <v>219.18000221252441</v>
      </c>
      <c r="BB393" s="56">
        <v>5955.4499816894531</v>
      </c>
      <c r="BC393" s="57">
        <v>0</v>
      </c>
      <c r="BD393" s="57">
        <v>656.99999237060547</v>
      </c>
      <c r="BE393" s="57">
        <v>1500</v>
      </c>
      <c r="BF393" s="57">
        <v>798.84999084472656</v>
      </c>
      <c r="BG393" s="57">
        <v>100</v>
      </c>
      <c r="BH393" s="57">
        <v>1449.5999984741211</v>
      </c>
      <c r="BI393" s="57">
        <v>0</v>
      </c>
      <c r="BJ393" s="57">
        <v>250</v>
      </c>
      <c r="BK393" s="57">
        <v>1200</v>
      </c>
      <c r="BL393" s="56">
        <v>7665.4448404529012</v>
      </c>
      <c r="BN393" s="55">
        <v>2032</v>
      </c>
      <c r="BO393" s="56"/>
      <c r="BP393" s="58"/>
      <c r="BQ393" s="58"/>
      <c r="BR393" s="56"/>
      <c r="BS393" s="58"/>
      <c r="BT393" s="58"/>
      <c r="BU393" s="56"/>
      <c r="BV393" s="58"/>
      <c r="BW393" s="58"/>
      <c r="BX393" s="58"/>
      <c r="BY393" s="58"/>
      <c r="BZ393" s="58"/>
      <c r="CA393" s="58"/>
      <c r="CB393" s="58"/>
      <c r="CC393" s="58"/>
      <c r="CD393" s="58"/>
      <c r="CE393" s="56"/>
      <c r="CG393" s="115" t="s">
        <v>114</v>
      </c>
    </row>
    <row r="394" spans="1:85" outlineLevel="1">
      <c r="A394" s="59">
        <v>2033</v>
      </c>
      <c r="B394" s="60">
        <v>0</v>
      </c>
      <c r="C394" s="60">
        <v>0</v>
      </c>
      <c r="D394" s="60">
        <v>0</v>
      </c>
      <c r="E394" s="60">
        <v>237</v>
      </c>
      <c r="F394" s="60">
        <v>182.9999923706055</v>
      </c>
      <c r="G394" s="60">
        <v>237</v>
      </c>
      <c r="H394" s="60">
        <v>900</v>
      </c>
      <c r="I394" s="60">
        <v>200</v>
      </c>
      <c r="J394" s="60">
        <v>400</v>
      </c>
      <c r="K394" s="60">
        <v>0</v>
      </c>
      <c r="L394" s="60">
        <v>0</v>
      </c>
      <c r="M394" s="60">
        <v>0</v>
      </c>
      <c r="N394" s="60">
        <v>0</v>
      </c>
      <c r="O394" s="60">
        <v>0</v>
      </c>
      <c r="P394" s="60">
        <v>798.45001220703125</v>
      </c>
      <c r="Q394" s="60">
        <v>0</v>
      </c>
      <c r="R394" s="60">
        <v>0</v>
      </c>
      <c r="S394" s="60">
        <v>0</v>
      </c>
      <c r="T394" s="60">
        <v>0</v>
      </c>
      <c r="U394" s="60">
        <v>100</v>
      </c>
      <c r="V394" s="60">
        <v>0</v>
      </c>
      <c r="W394" s="60">
        <v>0</v>
      </c>
      <c r="X394" s="60">
        <v>800</v>
      </c>
      <c r="Y394" s="60">
        <v>0</v>
      </c>
      <c r="Z394" s="60">
        <v>200</v>
      </c>
      <c r="AA394" s="60">
        <v>200</v>
      </c>
      <c r="AB394" s="60">
        <v>150</v>
      </c>
      <c r="AC394" s="60">
        <v>1200</v>
      </c>
      <c r="AD394" s="60">
        <v>0</v>
      </c>
      <c r="AE394" s="60">
        <v>249.55000305175781</v>
      </c>
      <c r="AF394" s="60">
        <v>0</v>
      </c>
      <c r="AG394" s="60">
        <v>250</v>
      </c>
      <c r="AH394" s="60">
        <v>0</v>
      </c>
      <c r="AI394" s="60">
        <v>0</v>
      </c>
      <c r="AJ394" s="60">
        <v>240</v>
      </c>
      <c r="AK394" s="60">
        <v>11.47000026702881</v>
      </c>
      <c r="AL394" s="60">
        <v>47.200000762939453</v>
      </c>
      <c r="AM394" s="60">
        <v>386.87999868392944</v>
      </c>
      <c r="AN394" s="60">
        <v>10.717923000000001</v>
      </c>
      <c r="AO394" s="60">
        <v>219.51485700000001</v>
      </c>
      <c r="AP394" s="60">
        <v>489.51080342847717</v>
      </c>
      <c r="AQ394" s="60">
        <v>214.33442700000001</v>
      </c>
      <c r="AR394" s="60">
        <v>79</v>
      </c>
      <c r="AS394" s="60">
        <v>25.60000038146973</v>
      </c>
      <c r="AT394" s="54"/>
      <c r="AU394" s="61">
        <v>2033</v>
      </c>
      <c r="AV394" s="62">
        <v>831.4472056839295</v>
      </c>
      <c r="AW394" s="63">
        <v>444.56720700000005</v>
      </c>
      <c r="AX394" s="63">
        <v>386.87999868392944</v>
      </c>
      <c r="AY394" s="62">
        <v>1042.7808048399152</v>
      </c>
      <c r="AZ394" s="63">
        <v>819.98080369550598</v>
      </c>
      <c r="BA394" s="63">
        <v>222.80000114440918</v>
      </c>
      <c r="BB394" s="62">
        <v>5955.0000076293945</v>
      </c>
      <c r="BC394" s="63">
        <v>0</v>
      </c>
      <c r="BD394" s="63">
        <v>656.99999237060547</v>
      </c>
      <c r="BE394" s="63">
        <v>1500</v>
      </c>
      <c r="BF394" s="63">
        <v>798.45001220703125</v>
      </c>
      <c r="BG394" s="63">
        <v>100</v>
      </c>
      <c r="BH394" s="63">
        <v>1449.5500030517578</v>
      </c>
      <c r="BI394" s="63">
        <v>0</v>
      </c>
      <c r="BJ394" s="63">
        <v>250</v>
      </c>
      <c r="BK394" s="63">
        <v>1200</v>
      </c>
      <c r="BL394" s="62">
        <v>7829.2280181532387</v>
      </c>
      <c r="BN394" s="61">
        <v>2033</v>
      </c>
      <c r="BO394" s="62"/>
      <c r="BP394" s="1"/>
      <c r="BQ394" s="1"/>
      <c r="BR394" s="62"/>
      <c r="BS394" s="1"/>
      <c r="BT394" s="1"/>
      <c r="BU394" s="62"/>
      <c r="BV394" s="1"/>
      <c r="BW394" s="1"/>
      <c r="BX394" s="1"/>
      <c r="BY394" s="1"/>
      <c r="BZ394" s="1"/>
      <c r="CA394" s="1"/>
      <c r="CB394" s="1"/>
      <c r="CC394" s="1"/>
      <c r="CD394" s="1"/>
      <c r="CE394" s="62"/>
      <c r="CG394" s="115" t="s">
        <v>114</v>
      </c>
    </row>
    <row r="395" spans="1:85" outlineLevel="1">
      <c r="A395" s="52">
        <v>2034</v>
      </c>
      <c r="B395" s="53">
        <v>0</v>
      </c>
      <c r="C395" s="53">
        <v>0</v>
      </c>
      <c r="D395" s="53">
        <v>0</v>
      </c>
      <c r="E395" s="53">
        <v>237</v>
      </c>
      <c r="F395" s="53">
        <v>182.9999923706055</v>
      </c>
      <c r="G395" s="53">
        <v>237</v>
      </c>
      <c r="H395" s="53">
        <v>900</v>
      </c>
      <c r="I395" s="53">
        <v>200</v>
      </c>
      <c r="J395" s="53">
        <v>400</v>
      </c>
      <c r="K395" s="53">
        <v>0</v>
      </c>
      <c r="L395" s="53">
        <v>0</v>
      </c>
      <c r="M395" s="53">
        <v>0</v>
      </c>
      <c r="N395" s="53">
        <v>0</v>
      </c>
      <c r="O395" s="53">
        <v>0</v>
      </c>
      <c r="P395" s="53">
        <v>898.05000305175781</v>
      </c>
      <c r="Q395" s="53">
        <v>0</v>
      </c>
      <c r="R395" s="53">
        <v>0</v>
      </c>
      <c r="S395" s="53">
        <v>0</v>
      </c>
      <c r="T395" s="53">
        <v>0</v>
      </c>
      <c r="U395" s="53">
        <v>100</v>
      </c>
      <c r="V395" s="53">
        <v>0</v>
      </c>
      <c r="W395" s="53">
        <v>0</v>
      </c>
      <c r="X395" s="53">
        <v>800</v>
      </c>
      <c r="Y395" s="53">
        <v>100</v>
      </c>
      <c r="Z395" s="53">
        <v>200</v>
      </c>
      <c r="AA395" s="53">
        <v>200</v>
      </c>
      <c r="AB395" s="53">
        <v>150</v>
      </c>
      <c r="AC395" s="53">
        <v>1200</v>
      </c>
      <c r="AD395" s="53">
        <v>0</v>
      </c>
      <c r="AE395" s="53">
        <v>249.5</v>
      </c>
      <c r="AF395" s="53">
        <v>0</v>
      </c>
      <c r="AG395" s="53">
        <v>250</v>
      </c>
      <c r="AH395" s="53">
        <v>0</v>
      </c>
      <c r="AI395" s="53">
        <v>0</v>
      </c>
      <c r="AJ395" s="53">
        <v>270</v>
      </c>
      <c r="AK395" s="53">
        <v>12.35000038146973</v>
      </c>
      <c r="AL395" s="53">
        <v>50.830001831054688</v>
      </c>
      <c r="AM395" s="53">
        <v>395.18999493122101</v>
      </c>
      <c r="AN395" s="53">
        <v>10.717923000000001</v>
      </c>
      <c r="AO395" s="53">
        <v>238.569873</v>
      </c>
      <c r="AP395" s="53">
        <v>560.36924077197341</v>
      </c>
      <c r="AQ395" s="53">
        <v>222.661418</v>
      </c>
      <c r="AR395" s="53">
        <v>79</v>
      </c>
      <c r="AS395" s="53">
        <v>25.60000038146973</v>
      </c>
      <c r="AT395" s="54"/>
      <c r="AU395" s="55">
        <v>2034</v>
      </c>
      <c r="AV395" s="56">
        <v>867.13920893122099</v>
      </c>
      <c r="AW395" s="57">
        <v>471.94921399999998</v>
      </c>
      <c r="AX395" s="57">
        <v>395.18999493122101</v>
      </c>
      <c r="AY395" s="56">
        <v>1148.1492433659675</v>
      </c>
      <c r="AZ395" s="57">
        <v>921.71924115344314</v>
      </c>
      <c r="BA395" s="57">
        <v>226.43000221252441</v>
      </c>
      <c r="BB395" s="56">
        <v>6154.5499954223633</v>
      </c>
      <c r="BC395" s="57">
        <v>0</v>
      </c>
      <c r="BD395" s="57">
        <v>656.99999237060547</v>
      </c>
      <c r="BE395" s="57">
        <v>1500</v>
      </c>
      <c r="BF395" s="57">
        <v>898.05000305175781</v>
      </c>
      <c r="BG395" s="57">
        <v>100</v>
      </c>
      <c r="BH395" s="57">
        <v>1449.5</v>
      </c>
      <c r="BI395" s="57">
        <v>0</v>
      </c>
      <c r="BJ395" s="57">
        <v>250</v>
      </c>
      <c r="BK395" s="57">
        <v>1300</v>
      </c>
      <c r="BL395" s="56">
        <v>8169.8384477195523</v>
      </c>
      <c r="BN395" s="55">
        <v>2034</v>
      </c>
      <c r="BO395" s="56"/>
      <c r="BP395" s="58"/>
      <c r="BQ395" s="58"/>
      <c r="BR395" s="56"/>
      <c r="BS395" s="58"/>
      <c r="BT395" s="58"/>
      <c r="BU395" s="56"/>
      <c r="BV395" s="58"/>
      <c r="BW395" s="58"/>
      <c r="BX395" s="58"/>
      <c r="BY395" s="58"/>
      <c r="BZ395" s="58"/>
      <c r="CA395" s="58"/>
      <c r="CB395" s="58"/>
      <c r="CC395" s="58"/>
      <c r="CD395" s="58"/>
      <c r="CE395" s="56"/>
      <c r="CG395" s="115" t="s">
        <v>114</v>
      </c>
    </row>
    <row r="396" spans="1:85" outlineLevel="1">
      <c r="A396" s="59">
        <v>2035</v>
      </c>
      <c r="B396" s="60">
        <v>0</v>
      </c>
      <c r="C396" s="60">
        <v>0</v>
      </c>
      <c r="D396" s="60">
        <v>0</v>
      </c>
      <c r="E396" s="60">
        <v>237</v>
      </c>
      <c r="F396" s="60">
        <v>182.9999923706055</v>
      </c>
      <c r="G396" s="60">
        <v>237</v>
      </c>
      <c r="H396" s="60">
        <v>900</v>
      </c>
      <c r="I396" s="60">
        <v>200</v>
      </c>
      <c r="J396" s="60">
        <v>400</v>
      </c>
      <c r="K396" s="60">
        <v>0</v>
      </c>
      <c r="L396" s="60">
        <v>0</v>
      </c>
      <c r="M396" s="60">
        <v>0</v>
      </c>
      <c r="N396" s="60">
        <v>0</v>
      </c>
      <c r="O396" s="60">
        <v>0</v>
      </c>
      <c r="P396" s="60">
        <v>1397.599983215332</v>
      </c>
      <c r="Q396" s="60">
        <v>0</v>
      </c>
      <c r="R396" s="60">
        <v>0</v>
      </c>
      <c r="S396" s="60">
        <v>0</v>
      </c>
      <c r="T396" s="60">
        <v>0</v>
      </c>
      <c r="U396" s="60">
        <v>100</v>
      </c>
      <c r="V396" s="60">
        <v>0</v>
      </c>
      <c r="W396" s="60">
        <v>0</v>
      </c>
      <c r="X396" s="60">
        <v>900</v>
      </c>
      <c r="Y396" s="60">
        <v>100</v>
      </c>
      <c r="Z396" s="60">
        <v>200</v>
      </c>
      <c r="AA396" s="60">
        <v>200</v>
      </c>
      <c r="AB396" s="60">
        <v>150</v>
      </c>
      <c r="AC396" s="60">
        <v>1200</v>
      </c>
      <c r="AD396" s="60">
        <v>0</v>
      </c>
      <c r="AE396" s="60">
        <v>249.44999694824219</v>
      </c>
      <c r="AF396" s="60">
        <v>0</v>
      </c>
      <c r="AG396" s="60">
        <v>250</v>
      </c>
      <c r="AH396" s="60">
        <v>0</v>
      </c>
      <c r="AI396" s="60">
        <v>0</v>
      </c>
      <c r="AJ396" s="60">
        <v>300</v>
      </c>
      <c r="AK396" s="60">
        <v>13.239999771118161</v>
      </c>
      <c r="AL396" s="60">
        <v>54.470001220703118</v>
      </c>
      <c r="AM396" s="60">
        <v>403.66999971866608</v>
      </c>
      <c r="AN396" s="60">
        <v>10.717923000000001</v>
      </c>
      <c r="AO396" s="60">
        <v>258.28604999999999</v>
      </c>
      <c r="AP396" s="60">
        <v>631.33850343142001</v>
      </c>
      <c r="AQ396" s="60">
        <v>231.85621</v>
      </c>
      <c r="AR396" s="60">
        <v>79</v>
      </c>
      <c r="AS396" s="60">
        <v>25.60000038146973</v>
      </c>
      <c r="AT396" s="54"/>
      <c r="AU396" s="61">
        <v>2035</v>
      </c>
      <c r="AV396" s="62">
        <v>904.53018271866608</v>
      </c>
      <c r="AW396" s="63">
        <v>500.86018300000001</v>
      </c>
      <c r="AX396" s="63">
        <v>403.66999971866608</v>
      </c>
      <c r="AY396" s="62">
        <v>1253.6485048047111</v>
      </c>
      <c r="AZ396" s="63">
        <v>1023.5785032025382</v>
      </c>
      <c r="BA396" s="63">
        <v>230.07000160217285</v>
      </c>
      <c r="BB396" s="62">
        <v>6754.0499725341797</v>
      </c>
      <c r="BC396" s="63">
        <v>0</v>
      </c>
      <c r="BD396" s="63">
        <v>656.99999237060547</v>
      </c>
      <c r="BE396" s="63">
        <v>1500</v>
      </c>
      <c r="BF396" s="63">
        <v>1397.599983215332</v>
      </c>
      <c r="BG396" s="63">
        <v>100</v>
      </c>
      <c r="BH396" s="63">
        <v>1449.4499969482422</v>
      </c>
      <c r="BI396" s="63">
        <v>0</v>
      </c>
      <c r="BJ396" s="63">
        <v>250</v>
      </c>
      <c r="BK396" s="63">
        <v>1400</v>
      </c>
      <c r="BL396" s="62">
        <v>8912.2286600575571</v>
      </c>
      <c r="BN396" s="61">
        <v>2035</v>
      </c>
      <c r="BO396" s="62"/>
      <c r="BP396" s="1"/>
      <c r="BQ396" s="1"/>
      <c r="BR396" s="62"/>
      <c r="BS396" s="1"/>
      <c r="BT396" s="1"/>
      <c r="BU396" s="62"/>
      <c r="BV396" s="1"/>
      <c r="BW396" s="1"/>
      <c r="BX396" s="1"/>
      <c r="BY396" s="1"/>
      <c r="BZ396" s="1"/>
      <c r="CA396" s="1"/>
      <c r="CB396" s="1"/>
      <c r="CC396" s="1"/>
      <c r="CD396" s="1"/>
      <c r="CE396" s="62"/>
      <c r="CG396" s="115" t="s">
        <v>114</v>
      </c>
    </row>
    <row r="397" spans="1:85" outlineLevel="1">
      <c r="A397" s="52">
        <v>2036</v>
      </c>
      <c r="B397" s="53">
        <v>0</v>
      </c>
      <c r="C397" s="53">
        <v>0</v>
      </c>
      <c r="D397" s="53">
        <v>0</v>
      </c>
      <c r="E397" s="53">
        <v>237</v>
      </c>
      <c r="F397" s="53">
        <v>182.9999923706055</v>
      </c>
      <c r="G397" s="53">
        <v>237</v>
      </c>
      <c r="H397" s="53">
        <v>900</v>
      </c>
      <c r="I397" s="53">
        <v>200</v>
      </c>
      <c r="J397" s="53">
        <v>400</v>
      </c>
      <c r="K397" s="53">
        <v>0</v>
      </c>
      <c r="L397" s="53">
        <v>0</v>
      </c>
      <c r="M397" s="53">
        <v>0</v>
      </c>
      <c r="N397" s="53">
        <v>0</v>
      </c>
      <c r="O397" s="53">
        <v>0</v>
      </c>
      <c r="P397" s="53">
        <v>1496.8999938964844</v>
      </c>
      <c r="Q397" s="53">
        <v>0</v>
      </c>
      <c r="R397" s="53">
        <v>0</v>
      </c>
      <c r="S397" s="53">
        <v>0</v>
      </c>
      <c r="T397" s="53">
        <v>0</v>
      </c>
      <c r="U397" s="53">
        <v>100</v>
      </c>
      <c r="V397" s="53">
        <v>0</v>
      </c>
      <c r="W397" s="53">
        <v>0</v>
      </c>
      <c r="X397" s="53">
        <v>1000</v>
      </c>
      <c r="Y397" s="53">
        <v>100</v>
      </c>
      <c r="Z397" s="53">
        <v>200</v>
      </c>
      <c r="AA397" s="53">
        <v>200</v>
      </c>
      <c r="AB397" s="53">
        <v>150</v>
      </c>
      <c r="AC397" s="53">
        <v>1200</v>
      </c>
      <c r="AD397" s="53">
        <v>0</v>
      </c>
      <c r="AE397" s="53">
        <v>249.40000152587891</v>
      </c>
      <c r="AF397" s="53">
        <v>0</v>
      </c>
      <c r="AG397" s="53">
        <v>250</v>
      </c>
      <c r="AH397" s="53">
        <v>0</v>
      </c>
      <c r="AI397" s="53">
        <v>0</v>
      </c>
      <c r="AJ397" s="53">
        <v>330</v>
      </c>
      <c r="AK397" s="53">
        <v>14.11999988555908</v>
      </c>
      <c r="AL397" s="53">
        <v>58.099998474121087</v>
      </c>
      <c r="AM397" s="53">
        <v>411.66000330448151</v>
      </c>
      <c r="AN397" s="53">
        <v>10.717923000000001</v>
      </c>
      <c r="AO397" s="53">
        <v>277.04538300000002</v>
      </c>
      <c r="AP397" s="53">
        <v>702.30776609086661</v>
      </c>
      <c r="AQ397" s="53">
        <v>242.38394099999999</v>
      </c>
      <c r="AR397" s="53">
        <v>79</v>
      </c>
      <c r="AS397" s="53">
        <v>25.60000038146973</v>
      </c>
      <c r="AT397" s="54"/>
      <c r="AU397" s="55">
        <v>2036</v>
      </c>
      <c r="AV397" s="56">
        <v>941.8072503044815</v>
      </c>
      <c r="AW397" s="57">
        <v>530.14724699999999</v>
      </c>
      <c r="AX397" s="57">
        <v>411.66000330448151</v>
      </c>
      <c r="AY397" s="56">
        <v>1359.1277648320165</v>
      </c>
      <c r="AZ397" s="57">
        <v>1125.4277659764257</v>
      </c>
      <c r="BA397" s="57">
        <v>233.69999885559082</v>
      </c>
      <c r="BB397" s="56">
        <v>6953.2999877929688</v>
      </c>
      <c r="BC397" s="57">
        <v>0</v>
      </c>
      <c r="BD397" s="57">
        <v>656.99999237060547</v>
      </c>
      <c r="BE397" s="57">
        <v>1500</v>
      </c>
      <c r="BF397" s="57">
        <v>1496.8999938964844</v>
      </c>
      <c r="BG397" s="57">
        <v>100</v>
      </c>
      <c r="BH397" s="57">
        <v>1449.4000015258789</v>
      </c>
      <c r="BI397" s="57">
        <v>0</v>
      </c>
      <c r="BJ397" s="57">
        <v>250</v>
      </c>
      <c r="BK397" s="57">
        <v>1500</v>
      </c>
      <c r="BL397" s="56">
        <v>9254.2350029294666</v>
      </c>
      <c r="BN397" s="55">
        <v>2036</v>
      </c>
      <c r="BO397" s="56"/>
      <c r="BP397" s="58"/>
      <c r="BQ397" s="58"/>
      <c r="BR397" s="56"/>
      <c r="BS397" s="58"/>
      <c r="BT397" s="58"/>
      <c r="BU397" s="56"/>
      <c r="BV397" s="58"/>
      <c r="BW397" s="58"/>
      <c r="BX397" s="58"/>
      <c r="BY397" s="58"/>
      <c r="BZ397" s="58"/>
      <c r="CA397" s="58"/>
      <c r="CB397" s="58"/>
      <c r="CC397" s="58"/>
      <c r="CD397" s="58"/>
      <c r="CE397" s="56"/>
      <c r="CG397" s="115" t="s">
        <v>114</v>
      </c>
    </row>
    <row r="398" spans="1:85" outlineLevel="1">
      <c r="A398" s="59">
        <v>2037</v>
      </c>
      <c r="B398" s="60">
        <v>0</v>
      </c>
      <c r="C398" s="60">
        <v>0</v>
      </c>
      <c r="D398" s="60">
        <v>0</v>
      </c>
      <c r="E398" s="60">
        <v>237</v>
      </c>
      <c r="F398" s="60">
        <v>182.9999923706055</v>
      </c>
      <c r="G398" s="60">
        <v>237</v>
      </c>
      <c r="H398" s="60">
        <v>900</v>
      </c>
      <c r="I398" s="60">
        <v>200</v>
      </c>
      <c r="J398" s="60">
        <v>400</v>
      </c>
      <c r="K398" s="60">
        <v>0</v>
      </c>
      <c r="L398" s="60">
        <v>0</v>
      </c>
      <c r="M398" s="60">
        <v>100</v>
      </c>
      <c r="N398" s="60">
        <v>0</v>
      </c>
      <c r="O398" s="60">
        <v>0</v>
      </c>
      <c r="P398" s="60">
        <v>1496.1499938964844</v>
      </c>
      <c r="Q398" s="60">
        <v>0</v>
      </c>
      <c r="R398" s="60">
        <v>0</v>
      </c>
      <c r="S398" s="60">
        <v>0</v>
      </c>
      <c r="T398" s="60">
        <v>0</v>
      </c>
      <c r="U398" s="60">
        <v>100</v>
      </c>
      <c r="V398" s="60">
        <v>0</v>
      </c>
      <c r="W398" s="60">
        <v>0</v>
      </c>
      <c r="X398" s="60">
        <v>1000</v>
      </c>
      <c r="Y398" s="60">
        <v>100</v>
      </c>
      <c r="Z398" s="60">
        <v>200</v>
      </c>
      <c r="AA398" s="60">
        <v>200</v>
      </c>
      <c r="AB398" s="60">
        <v>150</v>
      </c>
      <c r="AC398" s="60">
        <v>1200</v>
      </c>
      <c r="AD398" s="60">
        <v>0</v>
      </c>
      <c r="AE398" s="60">
        <v>249.34999847412109</v>
      </c>
      <c r="AF398" s="60">
        <v>0</v>
      </c>
      <c r="AG398" s="60">
        <v>250</v>
      </c>
      <c r="AH398" s="60">
        <v>0</v>
      </c>
      <c r="AI398" s="60">
        <v>0</v>
      </c>
      <c r="AJ398" s="60">
        <v>360</v>
      </c>
      <c r="AK398" s="60">
        <v>15.010000228881839</v>
      </c>
      <c r="AL398" s="60">
        <v>61.759998321533203</v>
      </c>
      <c r="AM398" s="60">
        <v>418.36000049114227</v>
      </c>
      <c r="AN398" s="60">
        <v>10.717923000000001</v>
      </c>
      <c r="AO398" s="60">
        <v>294.53497199999998</v>
      </c>
      <c r="AP398" s="60">
        <v>773.53780368399657</v>
      </c>
      <c r="AQ398" s="60">
        <v>256.62610000000001</v>
      </c>
      <c r="AR398" s="60">
        <v>79</v>
      </c>
      <c r="AS398" s="60">
        <v>25.60000038146973</v>
      </c>
      <c r="AT398" s="54"/>
      <c r="AU398" s="61">
        <v>2037</v>
      </c>
      <c r="AV398" s="62">
        <v>980.2389954911423</v>
      </c>
      <c r="AW398" s="63">
        <v>561.87899500000003</v>
      </c>
      <c r="AX398" s="63">
        <v>418.36000049114227</v>
      </c>
      <c r="AY398" s="62">
        <v>1464.9078026158813</v>
      </c>
      <c r="AZ398" s="63">
        <v>1227.5478039128784</v>
      </c>
      <c r="BA398" s="63">
        <v>237.35999870300293</v>
      </c>
      <c r="BB398" s="62">
        <v>7052.4999847412109</v>
      </c>
      <c r="BC398" s="63">
        <v>0</v>
      </c>
      <c r="BD398" s="63">
        <v>656.99999237060547</v>
      </c>
      <c r="BE398" s="63">
        <v>1600</v>
      </c>
      <c r="BF398" s="63">
        <v>1496.1499938964844</v>
      </c>
      <c r="BG398" s="63">
        <v>100</v>
      </c>
      <c r="BH398" s="63">
        <v>1449.3499984741211</v>
      </c>
      <c r="BI398" s="63">
        <v>0</v>
      </c>
      <c r="BJ398" s="63">
        <v>250</v>
      </c>
      <c r="BK398" s="63">
        <v>1500</v>
      </c>
      <c r="BL398" s="62">
        <v>9497.6467828482346</v>
      </c>
      <c r="BN398" s="61">
        <v>2037</v>
      </c>
      <c r="BO398" s="62"/>
      <c r="BP398" s="1"/>
      <c r="BQ398" s="1"/>
      <c r="BR398" s="62"/>
      <c r="BS398" s="1"/>
      <c r="BT398" s="1"/>
      <c r="BU398" s="62"/>
      <c r="BV398" s="1"/>
      <c r="BW398" s="1"/>
      <c r="BX398" s="1"/>
      <c r="BY398" s="1"/>
      <c r="BZ398" s="1"/>
      <c r="CA398" s="1"/>
      <c r="CB398" s="1"/>
      <c r="CC398" s="1"/>
      <c r="CD398" s="1"/>
      <c r="CE398" s="62"/>
      <c r="CG398" s="115" t="s">
        <v>114</v>
      </c>
    </row>
    <row r="399" spans="1:85" outlineLevel="1">
      <c r="A399" s="52">
        <v>2038</v>
      </c>
      <c r="B399" s="53">
        <v>0</v>
      </c>
      <c r="C399" s="53">
        <v>0</v>
      </c>
      <c r="D399" s="53">
        <v>0</v>
      </c>
      <c r="E399" s="53">
        <v>237</v>
      </c>
      <c r="F399" s="53">
        <v>182.9999923706055</v>
      </c>
      <c r="G399" s="53">
        <v>237</v>
      </c>
      <c r="H399" s="53">
        <v>1100</v>
      </c>
      <c r="I399" s="53">
        <v>200</v>
      </c>
      <c r="J399" s="53">
        <v>1100</v>
      </c>
      <c r="K399" s="53">
        <v>0</v>
      </c>
      <c r="L399" s="53">
        <v>0</v>
      </c>
      <c r="M399" s="53">
        <v>100</v>
      </c>
      <c r="N399" s="53">
        <v>0</v>
      </c>
      <c r="O399" s="53">
        <v>0</v>
      </c>
      <c r="P399" s="53">
        <v>2095.4000091552734</v>
      </c>
      <c r="Q399" s="53">
        <v>0</v>
      </c>
      <c r="R399" s="53">
        <v>0</v>
      </c>
      <c r="S399" s="53">
        <v>0</v>
      </c>
      <c r="T399" s="53">
        <v>0</v>
      </c>
      <c r="U399" s="53">
        <v>100</v>
      </c>
      <c r="V399" s="53">
        <v>0</v>
      </c>
      <c r="W399" s="53">
        <v>0</v>
      </c>
      <c r="X399" s="53">
        <v>1000</v>
      </c>
      <c r="Y399" s="53">
        <v>100</v>
      </c>
      <c r="Z399" s="53">
        <v>200</v>
      </c>
      <c r="AA399" s="53">
        <v>200</v>
      </c>
      <c r="AB399" s="53">
        <v>150</v>
      </c>
      <c r="AC399" s="53">
        <v>1200</v>
      </c>
      <c r="AD399" s="53">
        <v>0</v>
      </c>
      <c r="AE399" s="53">
        <v>249.30000305175781</v>
      </c>
      <c r="AF399" s="53">
        <v>0</v>
      </c>
      <c r="AG399" s="53">
        <v>250</v>
      </c>
      <c r="AH399" s="53">
        <v>0</v>
      </c>
      <c r="AI399" s="53">
        <v>0</v>
      </c>
      <c r="AJ399" s="53">
        <v>390</v>
      </c>
      <c r="AK399" s="53">
        <v>15.88000011444092</v>
      </c>
      <c r="AL399" s="53">
        <v>65.339996337890625</v>
      </c>
      <c r="AM399" s="53">
        <v>430.41000306606293</v>
      </c>
      <c r="AN399" s="53">
        <v>10.717923000000001</v>
      </c>
      <c r="AO399" s="53">
        <v>312.89791300000002</v>
      </c>
      <c r="AP399" s="53">
        <v>844.76784127712642</v>
      </c>
      <c r="AQ399" s="53">
        <v>270.08933500000001</v>
      </c>
      <c r="AR399" s="53">
        <v>79</v>
      </c>
      <c r="AS399" s="53">
        <v>25.60000038146973</v>
      </c>
      <c r="AT399" s="54"/>
      <c r="AU399" s="55">
        <v>2038</v>
      </c>
      <c r="AV399" s="56">
        <v>1024.115174066063</v>
      </c>
      <c r="AW399" s="57">
        <v>593.70517100000006</v>
      </c>
      <c r="AX399" s="57">
        <v>430.41000306606293</v>
      </c>
      <c r="AY399" s="56">
        <v>1570.5878381109278</v>
      </c>
      <c r="AZ399" s="57">
        <v>1329.6478413915675</v>
      </c>
      <c r="BA399" s="57">
        <v>240.93999671936035</v>
      </c>
      <c r="BB399" s="56">
        <v>8551.7000045776367</v>
      </c>
      <c r="BC399" s="57">
        <v>0</v>
      </c>
      <c r="BD399" s="57">
        <v>656.99999237060547</v>
      </c>
      <c r="BE399" s="57">
        <v>2500</v>
      </c>
      <c r="BF399" s="57">
        <v>2095.4000091552734</v>
      </c>
      <c r="BG399" s="57">
        <v>100</v>
      </c>
      <c r="BH399" s="57">
        <v>1449.3000030517578</v>
      </c>
      <c r="BI399" s="57">
        <v>0</v>
      </c>
      <c r="BJ399" s="57">
        <v>250</v>
      </c>
      <c r="BK399" s="57">
        <v>1500</v>
      </c>
      <c r="BL399" s="56">
        <v>11146.403016754628</v>
      </c>
      <c r="BN399" s="55">
        <v>2038</v>
      </c>
      <c r="BO399" s="56"/>
      <c r="BP399" s="58"/>
      <c r="BQ399" s="58"/>
      <c r="BR399" s="56"/>
      <c r="BS399" s="58"/>
      <c r="BT399" s="58"/>
      <c r="BU399" s="56"/>
      <c r="BV399" s="58"/>
      <c r="BW399" s="58"/>
      <c r="BX399" s="58"/>
      <c r="BY399" s="58"/>
      <c r="BZ399" s="58"/>
      <c r="CA399" s="58"/>
      <c r="CB399" s="58"/>
      <c r="CC399" s="58"/>
      <c r="CD399" s="58"/>
      <c r="CE399" s="56"/>
      <c r="CG399" s="115" t="s">
        <v>114</v>
      </c>
    </row>
    <row r="400" spans="1:85" outlineLevel="1">
      <c r="A400" s="59">
        <v>2039</v>
      </c>
      <c r="B400" s="60">
        <v>0</v>
      </c>
      <c r="C400" s="60">
        <v>0</v>
      </c>
      <c r="D400" s="60">
        <v>0</v>
      </c>
      <c r="E400" s="60">
        <v>237</v>
      </c>
      <c r="F400" s="60">
        <v>182.9999923706055</v>
      </c>
      <c r="G400" s="60">
        <v>237</v>
      </c>
      <c r="H400" s="60">
        <v>1100</v>
      </c>
      <c r="I400" s="60">
        <v>200</v>
      </c>
      <c r="J400" s="60">
        <v>1100</v>
      </c>
      <c r="K400" s="60">
        <v>0</v>
      </c>
      <c r="L400" s="60">
        <v>0</v>
      </c>
      <c r="M400" s="60">
        <v>100</v>
      </c>
      <c r="N400" s="60">
        <v>0</v>
      </c>
      <c r="O400" s="60">
        <v>0</v>
      </c>
      <c r="P400" s="60">
        <v>2094.3499984741211</v>
      </c>
      <c r="Q400" s="60">
        <v>0</v>
      </c>
      <c r="R400" s="60">
        <v>0</v>
      </c>
      <c r="S400" s="60">
        <v>0</v>
      </c>
      <c r="T400" s="60">
        <v>0</v>
      </c>
      <c r="U400" s="60">
        <v>100</v>
      </c>
      <c r="V400" s="60">
        <v>0</v>
      </c>
      <c r="W400" s="60">
        <v>0</v>
      </c>
      <c r="X400" s="60">
        <v>1000</v>
      </c>
      <c r="Y400" s="60">
        <v>100</v>
      </c>
      <c r="Z400" s="60">
        <v>200</v>
      </c>
      <c r="AA400" s="60">
        <v>200</v>
      </c>
      <c r="AB400" s="60">
        <v>150</v>
      </c>
      <c r="AC400" s="60">
        <v>1200</v>
      </c>
      <c r="AD400" s="60">
        <v>0</v>
      </c>
      <c r="AE400" s="60">
        <v>249.25</v>
      </c>
      <c r="AF400" s="60">
        <v>0</v>
      </c>
      <c r="AG400" s="60">
        <v>250</v>
      </c>
      <c r="AH400" s="60">
        <v>0</v>
      </c>
      <c r="AI400" s="60">
        <v>0</v>
      </c>
      <c r="AJ400" s="60">
        <v>420</v>
      </c>
      <c r="AK400" s="60">
        <v>16.760000228881839</v>
      </c>
      <c r="AL400" s="60">
        <v>68.959999084472656</v>
      </c>
      <c r="AM400" s="60">
        <v>433.49000060558319</v>
      </c>
      <c r="AN400" s="60">
        <v>10.717923000000001</v>
      </c>
      <c r="AO400" s="60">
        <v>331.41053299999999</v>
      </c>
      <c r="AP400" s="60">
        <v>917.56433527798572</v>
      </c>
      <c r="AQ400" s="60">
        <v>283.89166899999998</v>
      </c>
      <c r="AR400" s="60">
        <v>79</v>
      </c>
      <c r="AS400" s="60">
        <v>25.60000038146973</v>
      </c>
      <c r="AT400" s="54"/>
      <c r="AU400" s="61">
        <v>2039</v>
      </c>
      <c r="AV400" s="62">
        <v>1059.5101256055832</v>
      </c>
      <c r="AW400" s="63">
        <v>626.02012500000001</v>
      </c>
      <c r="AX400" s="63">
        <v>433.49000060558319</v>
      </c>
      <c r="AY400" s="62">
        <v>1677.8843349728099</v>
      </c>
      <c r="AZ400" s="63">
        <v>1433.3243355068676</v>
      </c>
      <c r="BA400" s="63">
        <v>244.55999946594238</v>
      </c>
      <c r="BB400" s="62">
        <v>8550.5999908447266</v>
      </c>
      <c r="BC400" s="63">
        <v>0</v>
      </c>
      <c r="BD400" s="63">
        <v>656.99999237060547</v>
      </c>
      <c r="BE400" s="63">
        <v>2500</v>
      </c>
      <c r="BF400" s="63">
        <v>2094.3499984741211</v>
      </c>
      <c r="BG400" s="63">
        <v>100</v>
      </c>
      <c r="BH400" s="63">
        <v>1449.25</v>
      </c>
      <c r="BI400" s="63">
        <v>0</v>
      </c>
      <c r="BJ400" s="63">
        <v>250</v>
      </c>
      <c r="BK400" s="63">
        <v>1500</v>
      </c>
      <c r="BL400" s="62">
        <v>11287.994451423119</v>
      </c>
      <c r="BN400" s="61">
        <v>2039</v>
      </c>
      <c r="BO400" s="62"/>
      <c r="BP400" s="1"/>
      <c r="BQ400" s="1"/>
      <c r="BR400" s="62"/>
      <c r="BS400" s="1"/>
      <c r="BT400" s="1"/>
      <c r="BU400" s="62"/>
      <c r="BV400" s="1"/>
      <c r="BW400" s="1"/>
      <c r="BX400" s="1"/>
      <c r="BY400" s="1"/>
      <c r="BZ400" s="1"/>
      <c r="CA400" s="1"/>
      <c r="CB400" s="1"/>
      <c r="CC400" s="1"/>
      <c r="CD400" s="1"/>
      <c r="CE400" s="62"/>
      <c r="CG400" s="115" t="s">
        <v>114</v>
      </c>
    </row>
    <row r="401" spans="1:85" outlineLevel="1">
      <c r="A401" s="52">
        <v>2040</v>
      </c>
      <c r="B401" s="53">
        <v>0</v>
      </c>
      <c r="C401" s="53">
        <v>0</v>
      </c>
      <c r="D401" s="53">
        <v>0</v>
      </c>
      <c r="E401" s="53">
        <v>237</v>
      </c>
      <c r="F401" s="53">
        <v>256.19998931884771</v>
      </c>
      <c r="G401" s="53">
        <v>474</v>
      </c>
      <c r="H401" s="53">
        <v>1100</v>
      </c>
      <c r="I401" s="53">
        <v>200</v>
      </c>
      <c r="J401" s="53">
        <v>1100</v>
      </c>
      <c r="K401" s="53">
        <v>0</v>
      </c>
      <c r="L401" s="53">
        <v>0</v>
      </c>
      <c r="M401" s="53">
        <v>100</v>
      </c>
      <c r="N401" s="53">
        <v>0</v>
      </c>
      <c r="O401" s="53">
        <v>0</v>
      </c>
      <c r="P401" s="53">
        <v>2093.2999954223633</v>
      </c>
      <c r="Q401" s="53">
        <v>0</v>
      </c>
      <c r="R401" s="53">
        <v>0</v>
      </c>
      <c r="S401" s="53">
        <v>0</v>
      </c>
      <c r="T401" s="53">
        <v>0</v>
      </c>
      <c r="U401" s="53">
        <v>100</v>
      </c>
      <c r="V401" s="53">
        <v>0</v>
      </c>
      <c r="W401" s="53">
        <v>0</v>
      </c>
      <c r="X401" s="53">
        <v>1100</v>
      </c>
      <c r="Y401" s="53">
        <v>100</v>
      </c>
      <c r="Z401" s="53">
        <v>200</v>
      </c>
      <c r="AA401" s="53">
        <v>200</v>
      </c>
      <c r="AB401" s="53">
        <v>150</v>
      </c>
      <c r="AC401" s="53">
        <v>1200</v>
      </c>
      <c r="AD401" s="53">
        <v>0</v>
      </c>
      <c r="AE401" s="53">
        <v>249.19999694824219</v>
      </c>
      <c r="AF401" s="53">
        <v>0</v>
      </c>
      <c r="AG401" s="53">
        <v>250</v>
      </c>
      <c r="AH401" s="53">
        <v>0</v>
      </c>
      <c r="AI401" s="53">
        <v>0</v>
      </c>
      <c r="AJ401" s="53">
        <v>450</v>
      </c>
      <c r="AK401" s="53">
        <v>17.64999961853027</v>
      </c>
      <c r="AL401" s="53">
        <v>72.610000610351563</v>
      </c>
      <c r="AM401" s="53">
        <v>436.70999944210052</v>
      </c>
      <c r="AN401" s="53">
        <v>10.717923000000001</v>
      </c>
      <c r="AO401" s="53">
        <v>350.07590800000003</v>
      </c>
      <c r="AP401" s="53">
        <v>990.36082927884513</v>
      </c>
      <c r="AQ401" s="53">
        <v>296.558898</v>
      </c>
      <c r="AR401" s="53">
        <v>79</v>
      </c>
      <c r="AS401" s="53">
        <v>25.60000038146973</v>
      </c>
      <c r="AT401" s="54"/>
      <c r="AU401" s="55">
        <v>2040</v>
      </c>
      <c r="AV401" s="56">
        <v>1094.0627284421005</v>
      </c>
      <c r="AW401" s="57">
        <v>657.35272899999995</v>
      </c>
      <c r="AX401" s="57">
        <v>436.70999944210052</v>
      </c>
      <c r="AY401" s="56">
        <v>1785.2208298891967</v>
      </c>
      <c r="AZ401" s="57">
        <v>1537.0108288973754</v>
      </c>
      <c r="BA401" s="57">
        <v>248.21000099182129</v>
      </c>
      <c r="BB401" s="56">
        <v>8959.6999816894531</v>
      </c>
      <c r="BC401" s="57">
        <v>0</v>
      </c>
      <c r="BD401" s="57">
        <v>967.19998931884766</v>
      </c>
      <c r="BE401" s="57">
        <v>2500</v>
      </c>
      <c r="BF401" s="57">
        <v>2093.2999954223633</v>
      </c>
      <c r="BG401" s="57">
        <v>100</v>
      </c>
      <c r="BH401" s="57">
        <v>1449.1999969482422</v>
      </c>
      <c r="BI401" s="57">
        <v>0</v>
      </c>
      <c r="BJ401" s="57">
        <v>250</v>
      </c>
      <c r="BK401" s="57">
        <v>1600</v>
      </c>
      <c r="BL401" s="56">
        <v>11838.98354002075</v>
      </c>
      <c r="BN401" s="55">
        <v>2040</v>
      </c>
      <c r="BO401" s="56"/>
      <c r="BP401" s="58"/>
      <c r="BQ401" s="58"/>
      <c r="BR401" s="56"/>
      <c r="BS401" s="58"/>
      <c r="BT401" s="58"/>
      <c r="BU401" s="56"/>
      <c r="BV401" s="58"/>
      <c r="BW401" s="58"/>
      <c r="BX401" s="58"/>
      <c r="BY401" s="58"/>
      <c r="BZ401" s="58"/>
      <c r="CA401" s="58"/>
      <c r="CB401" s="58"/>
      <c r="CC401" s="58"/>
      <c r="CD401" s="58"/>
      <c r="CE401" s="56"/>
      <c r="CG401" s="115" t="s">
        <v>114</v>
      </c>
    </row>
    <row r="402" spans="1:85" outlineLevel="1">
      <c r="A402" s="59">
        <v>2041</v>
      </c>
      <c r="B402" s="60">
        <v>0</v>
      </c>
      <c r="C402" s="60">
        <v>0</v>
      </c>
      <c r="D402" s="60">
        <v>0</v>
      </c>
      <c r="E402" s="60">
        <v>237</v>
      </c>
      <c r="F402" s="60">
        <v>311.09998703002935</v>
      </c>
      <c r="G402" s="60">
        <v>474</v>
      </c>
      <c r="H402" s="60">
        <v>1100</v>
      </c>
      <c r="I402" s="60">
        <v>200</v>
      </c>
      <c r="J402" s="60">
        <v>1100</v>
      </c>
      <c r="K402" s="60">
        <v>0</v>
      </c>
      <c r="L402" s="60">
        <v>0</v>
      </c>
      <c r="M402" s="60">
        <v>100</v>
      </c>
      <c r="N402" s="60">
        <v>0</v>
      </c>
      <c r="O402" s="60">
        <v>0</v>
      </c>
      <c r="P402" s="60">
        <v>2192.2499847412109</v>
      </c>
      <c r="Q402" s="60">
        <v>0</v>
      </c>
      <c r="R402" s="60">
        <v>0</v>
      </c>
      <c r="S402" s="60">
        <v>0</v>
      </c>
      <c r="T402" s="60">
        <v>0</v>
      </c>
      <c r="U402" s="60">
        <v>100</v>
      </c>
      <c r="V402" s="60">
        <v>0</v>
      </c>
      <c r="W402" s="60">
        <v>0</v>
      </c>
      <c r="X402" s="60">
        <v>1100</v>
      </c>
      <c r="Y402" s="60">
        <v>100</v>
      </c>
      <c r="Z402" s="60">
        <v>200</v>
      </c>
      <c r="AA402" s="60">
        <v>200</v>
      </c>
      <c r="AB402" s="60">
        <v>150</v>
      </c>
      <c r="AC402" s="60">
        <v>1200</v>
      </c>
      <c r="AD402" s="60">
        <v>0</v>
      </c>
      <c r="AE402" s="60">
        <v>249.15000152587891</v>
      </c>
      <c r="AF402" s="60">
        <v>0</v>
      </c>
      <c r="AG402" s="60">
        <v>250</v>
      </c>
      <c r="AH402" s="60">
        <v>0</v>
      </c>
      <c r="AI402" s="60">
        <v>0</v>
      </c>
      <c r="AJ402" s="60">
        <v>480</v>
      </c>
      <c r="AK402" s="60">
        <v>18.54999923706055</v>
      </c>
      <c r="AL402" s="60">
        <v>76.30999755859375</v>
      </c>
      <c r="AM402" s="60">
        <v>438.97999584674835</v>
      </c>
      <c r="AN402" s="60">
        <v>10.717923000000001</v>
      </c>
      <c r="AO402" s="60">
        <v>366.544757</v>
      </c>
      <c r="AP402" s="60">
        <v>1066.338277034426</v>
      </c>
      <c r="AQ402" s="60">
        <v>306.24352599999997</v>
      </c>
      <c r="AR402" s="60">
        <v>79</v>
      </c>
      <c r="AS402" s="60">
        <v>25.60000038146973</v>
      </c>
      <c r="AT402" s="54"/>
      <c r="AU402" s="61">
        <v>2041</v>
      </c>
      <c r="AV402" s="62">
        <v>1122.4862018467484</v>
      </c>
      <c r="AW402" s="63">
        <v>683.50620600000002</v>
      </c>
      <c r="AX402" s="63">
        <v>438.97999584674835</v>
      </c>
      <c r="AY402" s="62">
        <v>1895.7982742115501</v>
      </c>
      <c r="AZ402" s="63">
        <v>1643.8882762714866</v>
      </c>
      <c r="BA402" s="63">
        <v>251.90999794006348</v>
      </c>
      <c r="BB402" s="62">
        <v>9113.4999732971191</v>
      </c>
      <c r="BC402" s="63">
        <v>0</v>
      </c>
      <c r="BD402" s="63">
        <v>1022.0999870300293</v>
      </c>
      <c r="BE402" s="63">
        <v>2500</v>
      </c>
      <c r="BF402" s="63">
        <v>2192.2499847412109</v>
      </c>
      <c r="BG402" s="63">
        <v>100</v>
      </c>
      <c r="BH402" s="63">
        <v>1449.1500015258789</v>
      </c>
      <c r="BI402" s="63">
        <v>0</v>
      </c>
      <c r="BJ402" s="63">
        <v>250</v>
      </c>
      <c r="BK402" s="63">
        <v>1600</v>
      </c>
      <c r="BL402" s="62">
        <v>12131.784449355418</v>
      </c>
      <c r="BN402" s="61">
        <v>2041</v>
      </c>
      <c r="BO402" s="62"/>
      <c r="BP402" s="1"/>
      <c r="BQ402" s="1"/>
      <c r="BR402" s="62"/>
      <c r="BS402" s="1"/>
      <c r="BT402" s="1"/>
      <c r="BU402" s="62"/>
      <c r="BV402" s="1"/>
      <c r="BW402" s="1"/>
      <c r="BX402" s="1"/>
      <c r="BY402" s="1"/>
      <c r="BZ402" s="1"/>
      <c r="CA402" s="1"/>
      <c r="CB402" s="1"/>
      <c r="CC402" s="1"/>
      <c r="CD402" s="1"/>
      <c r="CE402" s="62"/>
      <c r="CG402" s="115" t="s">
        <v>114</v>
      </c>
    </row>
    <row r="403" spans="1:85" outlineLevel="1">
      <c r="A403" s="52">
        <v>2042</v>
      </c>
      <c r="B403" s="53">
        <v>0</v>
      </c>
      <c r="C403" s="53">
        <v>0</v>
      </c>
      <c r="D403" s="53">
        <v>0</v>
      </c>
      <c r="E403" s="53">
        <v>474</v>
      </c>
      <c r="F403" s="53">
        <v>311.09998703002935</v>
      </c>
      <c r="G403" s="53">
        <v>474</v>
      </c>
      <c r="H403" s="53">
        <v>1300</v>
      </c>
      <c r="I403" s="53">
        <v>200</v>
      </c>
      <c r="J403" s="53">
        <v>1100</v>
      </c>
      <c r="K403" s="53">
        <v>0</v>
      </c>
      <c r="L403" s="53">
        <v>0</v>
      </c>
      <c r="M403" s="53">
        <v>200</v>
      </c>
      <c r="N403" s="53">
        <v>0</v>
      </c>
      <c r="O403" s="53">
        <v>0</v>
      </c>
      <c r="P403" s="53">
        <v>2191.1500091552734</v>
      </c>
      <c r="Q403" s="53">
        <v>0</v>
      </c>
      <c r="R403" s="53">
        <v>0</v>
      </c>
      <c r="S403" s="53">
        <v>0</v>
      </c>
      <c r="T403" s="53">
        <v>0</v>
      </c>
      <c r="U403" s="53">
        <v>100</v>
      </c>
      <c r="V403" s="53">
        <v>0</v>
      </c>
      <c r="W403" s="53">
        <v>0</v>
      </c>
      <c r="X403" s="53">
        <v>1200</v>
      </c>
      <c r="Y403" s="53">
        <v>100</v>
      </c>
      <c r="Z403" s="53">
        <v>200</v>
      </c>
      <c r="AA403" s="53">
        <v>200</v>
      </c>
      <c r="AB403" s="53">
        <v>150</v>
      </c>
      <c r="AC403" s="53">
        <v>1200</v>
      </c>
      <c r="AD403" s="53">
        <v>0</v>
      </c>
      <c r="AE403" s="53">
        <v>249.09999847412109</v>
      </c>
      <c r="AF403" s="53">
        <v>0</v>
      </c>
      <c r="AG403" s="53">
        <v>250</v>
      </c>
      <c r="AH403" s="53">
        <v>0</v>
      </c>
      <c r="AI403" s="53">
        <v>0</v>
      </c>
      <c r="AJ403" s="53">
        <v>510</v>
      </c>
      <c r="AK403" s="53">
        <v>19.440000534057621</v>
      </c>
      <c r="AL403" s="53">
        <v>79.980003356933594</v>
      </c>
      <c r="AM403" s="53">
        <v>441.06000006198883</v>
      </c>
      <c r="AN403" s="53">
        <v>10.717923000000001</v>
      </c>
      <c r="AO403" s="53">
        <v>381.38044400000001</v>
      </c>
      <c r="AP403" s="53">
        <v>1142.315724790006</v>
      </c>
      <c r="AQ403" s="53">
        <v>325.10719200000005</v>
      </c>
      <c r="AR403" s="53">
        <v>79</v>
      </c>
      <c r="AS403" s="53">
        <v>25.60000038146973</v>
      </c>
      <c r="AT403" s="54"/>
      <c r="AU403" s="55">
        <v>2042</v>
      </c>
      <c r="AV403" s="56">
        <v>1158.2655590619888</v>
      </c>
      <c r="AW403" s="57">
        <v>717.20555899999999</v>
      </c>
      <c r="AX403" s="57">
        <v>441.06000006198883</v>
      </c>
      <c r="AY403" s="56">
        <v>2006.335729062467</v>
      </c>
      <c r="AZ403" s="57">
        <v>1750.7557253240636</v>
      </c>
      <c r="BA403" s="57">
        <v>255.58000373840332</v>
      </c>
      <c r="BB403" s="56">
        <v>9749.3499946594238</v>
      </c>
      <c r="BC403" s="57">
        <v>0</v>
      </c>
      <c r="BD403" s="57">
        <v>1259.0999870300293</v>
      </c>
      <c r="BE403" s="57">
        <v>2800</v>
      </c>
      <c r="BF403" s="57">
        <v>2191.1500091552734</v>
      </c>
      <c r="BG403" s="57">
        <v>100</v>
      </c>
      <c r="BH403" s="57">
        <v>1449.0999984741211</v>
      </c>
      <c r="BI403" s="57">
        <v>0</v>
      </c>
      <c r="BJ403" s="57">
        <v>250</v>
      </c>
      <c r="BK403" s="57">
        <v>1700</v>
      </c>
      <c r="BL403" s="56">
        <v>12913.951282783881</v>
      </c>
      <c r="BN403" s="55">
        <v>2042</v>
      </c>
      <c r="BO403" s="56"/>
      <c r="BP403" s="58"/>
      <c r="BQ403" s="58"/>
      <c r="BR403" s="56"/>
      <c r="BS403" s="58"/>
      <c r="BT403" s="58"/>
      <c r="BU403" s="56"/>
      <c r="BV403" s="58"/>
      <c r="BW403" s="58"/>
      <c r="BX403" s="58"/>
      <c r="BY403" s="58"/>
      <c r="BZ403" s="58"/>
      <c r="CA403" s="58"/>
      <c r="CB403" s="58"/>
      <c r="CC403" s="58"/>
      <c r="CD403" s="58"/>
      <c r="CE403" s="56"/>
      <c r="CG403" s="115" t="s">
        <v>114</v>
      </c>
    </row>
    <row r="404" spans="1:85" outlineLevel="1">
      <c r="A404" s="59">
        <v>2043</v>
      </c>
      <c r="B404" s="60">
        <v>0</v>
      </c>
      <c r="C404" s="60">
        <v>0</v>
      </c>
      <c r="D404" s="60">
        <v>0</v>
      </c>
      <c r="E404" s="60">
        <v>474</v>
      </c>
      <c r="F404" s="60">
        <v>329.3999862670899</v>
      </c>
      <c r="G404" s="60">
        <v>474</v>
      </c>
      <c r="H404" s="60">
        <v>1300</v>
      </c>
      <c r="I404" s="60">
        <v>200</v>
      </c>
      <c r="J404" s="60">
        <v>1550</v>
      </c>
      <c r="K404" s="60">
        <v>0</v>
      </c>
      <c r="L404" s="60">
        <v>0</v>
      </c>
      <c r="M404" s="60">
        <v>200</v>
      </c>
      <c r="N404" s="60">
        <v>0</v>
      </c>
      <c r="O404" s="60">
        <v>0</v>
      </c>
      <c r="P404" s="60">
        <v>2190.0500106811523</v>
      </c>
      <c r="Q404" s="60">
        <v>0</v>
      </c>
      <c r="R404" s="60">
        <v>0</v>
      </c>
      <c r="S404" s="60">
        <v>0</v>
      </c>
      <c r="T404" s="60">
        <v>0</v>
      </c>
      <c r="U404" s="60">
        <v>100</v>
      </c>
      <c r="V404" s="60">
        <v>0</v>
      </c>
      <c r="W404" s="60">
        <v>0</v>
      </c>
      <c r="X404" s="60">
        <v>1200</v>
      </c>
      <c r="Y404" s="60">
        <v>100</v>
      </c>
      <c r="Z404" s="60">
        <v>200</v>
      </c>
      <c r="AA404" s="60">
        <v>200</v>
      </c>
      <c r="AB404" s="60">
        <v>150</v>
      </c>
      <c r="AC404" s="60">
        <v>1200</v>
      </c>
      <c r="AD404" s="60">
        <v>0</v>
      </c>
      <c r="AE404" s="60">
        <v>249.05000305175781</v>
      </c>
      <c r="AF404" s="60">
        <v>0</v>
      </c>
      <c r="AG404" s="60">
        <v>250</v>
      </c>
      <c r="AH404" s="60">
        <v>0</v>
      </c>
      <c r="AI404" s="60">
        <v>0</v>
      </c>
      <c r="AJ404" s="60">
        <v>540</v>
      </c>
      <c r="AK404" s="60">
        <v>20.340000152587891</v>
      </c>
      <c r="AL404" s="60">
        <v>83.680000305175781</v>
      </c>
      <c r="AM404" s="60">
        <v>443.25999701023102</v>
      </c>
      <c r="AN404" s="60">
        <v>10.717923000000001</v>
      </c>
      <c r="AO404" s="60">
        <v>401.17813699999999</v>
      </c>
      <c r="AP404" s="60">
        <v>1224.0605660882529</v>
      </c>
      <c r="AQ404" s="60">
        <v>343.10828400000003</v>
      </c>
      <c r="AR404" s="60">
        <v>79</v>
      </c>
      <c r="AS404" s="60">
        <v>25.60000038146973</v>
      </c>
      <c r="AT404" s="54"/>
      <c r="AU404" s="61">
        <v>2043</v>
      </c>
      <c r="AV404" s="62">
        <v>1198.264341010231</v>
      </c>
      <c r="AW404" s="63">
        <v>755.00434399999995</v>
      </c>
      <c r="AX404" s="63">
        <v>443.25999701023102</v>
      </c>
      <c r="AY404" s="62">
        <v>2122.6805669274863</v>
      </c>
      <c r="AZ404" s="63">
        <v>1863.4005662408408</v>
      </c>
      <c r="BA404" s="63">
        <v>259.28000068664551</v>
      </c>
      <c r="BB404" s="62">
        <v>10216.5</v>
      </c>
      <c r="BC404" s="63">
        <v>0</v>
      </c>
      <c r="BD404" s="63">
        <v>1277.3999862670898</v>
      </c>
      <c r="BE404" s="63">
        <v>3250</v>
      </c>
      <c r="BF404" s="63">
        <v>2190.0500106811523</v>
      </c>
      <c r="BG404" s="63">
        <v>100</v>
      </c>
      <c r="BH404" s="63">
        <v>1449.0500030517578</v>
      </c>
      <c r="BI404" s="63">
        <v>0</v>
      </c>
      <c r="BJ404" s="63">
        <v>250</v>
      </c>
      <c r="BK404" s="63">
        <v>1700</v>
      </c>
      <c r="BL404" s="62">
        <v>13537.444907937717</v>
      </c>
      <c r="BN404" s="61">
        <v>2043</v>
      </c>
      <c r="BO404" s="62"/>
      <c r="BP404" s="1"/>
      <c r="BQ404" s="1"/>
      <c r="BR404" s="62"/>
      <c r="BS404" s="1"/>
      <c r="BT404" s="1"/>
      <c r="BU404" s="62"/>
      <c r="BV404" s="1"/>
      <c r="BW404" s="1"/>
      <c r="BX404" s="1"/>
      <c r="BY404" s="1"/>
      <c r="BZ404" s="1"/>
      <c r="CA404" s="1"/>
      <c r="CB404" s="1"/>
      <c r="CC404" s="1"/>
      <c r="CD404" s="1"/>
      <c r="CE404" s="62"/>
      <c r="CG404" s="115" t="s">
        <v>114</v>
      </c>
    </row>
    <row r="405" spans="1:85" outlineLevel="1">
      <c r="A405" s="52">
        <v>2044</v>
      </c>
      <c r="B405" s="53">
        <v>0</v>
      </c>
      <c r="C405" s="53">
        <v>0</v>
      </c>
      <c r="D405" s="53">
        <v>0</v>
      </c>
      <c r="E405" s="53">
        <v>474</v>
      </c>
      <c r="F405" s="53">
        <v>329.3999862670899</v>
      </c>
      <c r="G405" s="53">
        <v>474</v>
      </c>
      <c r="H405" s="53">
        <v>1300</v>
      </c>
      <c r="I405" s="53">
        <v>200</v>
      </c>
      <c r="J405" s="53">
        <v>1550</v>
      </c>
      <c r="K405" s="53">
        <v>0</v>
      </c>
      <c r="L405" s="53">
        <v>0</v>
      </c>
      <c r="M405" s="53">
        <v>200</v>
      </c>
      <c r="N405" s="53">
        <v>0</v>
      </c>
      <c r="O405" s="53">
        <v>0</v>
      </c>
      <c r="P405" s="53">
        <v>2188.9499969482422</v>
      </c>
      <c r="Q405" s="53">
        <v>0</v>
      </c>
      <c r="R405" s="53">
        <v>0</v>
      </c>
      <c r="S405" s="53">
        <v>0</v>
      </c>
      <c r="T405" s="53">
        <v>0</v>
      </c>
      <c r="U405" s="53">
        <v>100</v>
      </c>
      <c r="V405" s="53">
        <v>0</v>
      </c>
      <c r="W405" s="53">
        <v>0</v>
      </c>
      <c r="X405" s="53">
        <v>1200</v>
      </c>
      <c r="Y405" s="53">
        <v>100</v>
      </c>
      <c r="Z405" s="53">
        <v>200</v>
      </c>
      <c r="AA405" s="53">
        <v>200</v>
      </c>
      <c r="AB405" s="53">
        <v>150</v>
      </c>
      <c r="AC405" s="53">
        <v>1200</v>
      </c>
      <c r="AD405" s="53">
        <v>0</v>
      </c>
      <c r="AE405" s="53">
        <v>249</v>
      </c>
      <c r="AF405" s="53">
        <v>0</v>
      </c>
      <c r="AG405" s="53">
        <v>250</v>
      </c>
      <c r="AH405" s="53">
        <v>0</v>
      </c>
      <c r="AI405" s="53">
        <v>0</v>
      </c>
      <c r="AJ405" s="53">
        <v>570</v>
      </c>
      <c r="AK405" s="53">
        <v>21.280000686645511</v>
      </c>
      <c r="AL405" s="53">
        <v>87.550003051757813</v>
      </c>
      <c r="AM405" s="53">
        <v>445.24000108242035</v>
      </c>
      <c r="AN405" s="53">
        <v>10.717923000000001</v>
      </c>
      <c r="AO405" s="53">
        <v>419.93942299999998</v>
      </c>
      <c r="AP405" s="53">
        <v>1305.8054073864989</v>
      </c>
      <c r="AQ405" s="53">
        <v>358.72374899999994</v>
      </c>
      <c r="AR405" s="53">
        <v>79</v>
      </c>
      <c r="AS405" s="53">
        <v>25.60000038146973</v>
      </c>
      <c r="AT405" s="54"/>
      <c r="AU405" s="55">
        <v>2044</v>
      </c>
      <c r="AV405" s="56">
        <v>1234.6210960824203</v>
      </c>
      <c r="AW405" s="57">
        <v>789.38109499999996</v>
      </c>
      <c r="AX405" s="57">
        <v>445.24000108242035</v>
      </c>
      <c r="AY405" s="56">
        <v>2239.2354115063717</v>
      </c>
      <c r="AZ405" s="57">
        <v>1976.0854080731444</v>
      </c>
      <c r="BA405" s="57">
        <v>263.15000343322754</v>
      </c>
      <c r="BB405" s="56">
        <v>10215.349983215332</v>
      </c>
      <c r="BC405" s="57">
        <v>0</v>
      </c>
      <c r="BD405" s="57">
        <v>1277.3999862670898</v>
      </c>
      <c r="BE405" s="57">
        <v>3250</v>
      </c>
      <c r="BF405" s="57">
        <v>2188.9499969482422</v>
      </c>
      <c r="BG405" s="57">
        <v>100</v>
      </c>
      <c r="BH405" s="57">
        <v>1449</v>
      </c>
      <c r="BI405" s="57">
        <v>0</v>
      </c>
      <c r="BJ405" s="57">
        <v>250</v>
      </c>
      <c r="BK405" s="57">
        <v>1700</v>
      </c>
      <c r="BL405" s="56">
        <v>13689.206490804125</v>
      </c>
      <c r="BN405" s="55">
        <v>2044</v>
      </c>
      <c r="BO405" s="56"/>
      <c r="BP405" s="58"/>
      <c r="BQ405" s="58"/>
      <c r="BR405" s="56"/>
      <c r="BS405" s="58"/>
      <c r="BT405" s="58"/>
      <c r="BU405" s="56"/>
      <c r="BV405" s="58"/>
      <c r="BW405" s="58"/>
      <c r="BX405" s="58"/>
      <c r="BY405" s="58"/>
      <c r="BZ405" s="58"/>
      <c r="CA405" s="58"/>
      <c r="CB405" s="58"/>
      <c r="CC405" s="58"/>
      <c r="CD405" s="58"/>
      <c r="CE405" s="56"/>
      <c r="CG405" s="115" t="s">
        <v>114</v>
      </c>
    </row>
    <row r="406" spans="1:85" outlineLevel="1">
      <c r="A406" s="59">
        <v>2045</v>
      </c>
      <c r="B406" s="60">
        <v>0</v>
      </c>
      <c r="C406" s="60">
        <v>0</v>
      </c>
      <c r="D406" s="60">
        <v>0</v>
      </c>
      <c r="E406" s="60">
        <v>711</v>
      </c>
      <c r="F406" s="60">
        <v>475.79998016357428</v>
      </c>
      <c r="G406" s="60">
        <v>474</v>
      </c>
      <c r="H406" s="60">
        <v>1300</v>
      </c>
      <c r="I406" s="60">
        <v>200</v>
      </c>
      <c r="J406" s="60">
        <v>1550</v>
      </c>
      <c r="K406" s="60">
        <v>0</v>
      </c>
      <c r="L406" s="60">
        <v>0</v>
      </c>
      <c r="M406" s="60">
        <v>200</v>
      </c>
      <c r="N406" s="60">
        <v>0</v>
      </c>
      <c r="O406" s="60">
        <v>0</v>
      </c>
      <c r="P406" s="60">
        <v>2187.8600006103516</v>
      </c>
      <c r="Q406" s="60">
        <v>0</v>
      </c>
      <c r="R406" s="60">
        <v>0</v>
      </c>
      <c r="S406" s="60">
        <v>0</v>
      </c>
      <c r="T406" s="60">
        <v>0</v>
      </c>
      <c r="U406" s="60">
        <v>100</v>
      </c>
      <c r="V406" s="60">
        <v>0</v>
      </c>
      <c r="W406" s="60">
        <v>0</v>
      </c>
      <c r="X406" s="60">
        <v>1300</v>
      </c>
      <c r="Y406" s="60">
        <v>100</v>
      </c>
      <c r="Z406" s="60">
        <v>200</v>
      </c>
      <c r="AA406" s="60">
        <v>200</v>
      </c>
      <c r="AB406" s="60">
        <v>150</v>
      </c>
      <c r="AC406" s="60">
        <v>1200</v>
      </c>
      <c r="AD406" s="60">
        <v>0</v>
      </c>
      <c r="AE406" s="60">
        <v>248.95999908447266</v>
      </c>
      <c r="AF406" s="60">
        <v>0</v>
      </c>
      <c r="AG406" s="60">
        <v>250</v>
      </c>
      <c r="AH406" s="60">
        <v>0</v>
      </c>
      <c r="AI406" s="60">
        <v>0</v>
      </c>
      <c r="AJ406" s="60">
        <v>600</v>
      </c>
      <c r="AK406" s="60">
        <v>22.260000228881839</v>
      </c>
      <c r="AL406" s="60">
        <v>91.599998474121094</v>
      </c>
      <c r="AM406" s="60">
        <v>446.23999869823456</v>
      </c>
      <c r="AN406" s="60">
        <v>10.717923000000001</v>
      </c>
      <c r="AO406" s="60">
        <v>436.93978399999997</v>
      </c>
      <c r="AP406" s="60">
        <v>1393.1203194741331</v>
      </c>
      <c r="AQ406" s="60">
        <v>370.66724999999997</v>
      </c>
      <c r="AR406" s="60">
        <v>79</v>
      </c>
      <c r="AS406" s="60">
        <v>25.60000038146973</v>
      </c>
      <c r="AT406" s="54"/>
      <c r="AU406" s="61">
        <v>2045</v>
      </c>
      <c r="AV406" s="62">
        <v>1264.5649556982344</v>
      </c>
      <c r="AW406" s="63">
        <v>818.32495699999993</v>
      </c>
      <c r="AX406" s="63">
        <v>446.23999869823456</v>
      </c>
      <c r="AY406" s="62">
        <v>2361.5803185586055</v>
      </c>
      <c r="AZ406" s="63">
        <v>2094.3803197030147</v>
      </c>
      <c r="BA406" s="63">
        <v>267.19999885559082</v>
      </c>
      <c r="BB406" s="62">
        <v>10697.619979858398</v>
      </c>
      <c r="BC406" s="63">
        <v>0</v>
      </c>
      <c r="BD406" s="63">
        <v>1660.7999801635742</v>
      </c>
      <c r="BE406" s="63">
        <v>3250</v>
      </c>
      <c r="BF406" s="63">
        <v>2187.8600006103516</v>
      </c>
      <c r="BG406" s="63">
        <v>100</v>
      </c>
      <c r="BH406" s="63">
        <v>1448.9599990844727</v>
      </c>
      <c r="BI406" s="63">
        <v>0</v>
      </c>
      <c r="BJ406" s="63">
        <v>250</v>
      </c>
      <c r="BK406" s="63">
        <v>1800</v>
      </c>
      <c r="BL406" s="62">
        <v>14323.765254115238</v>
      </c>
      <c r="BN406" s="61">
        <v>2045</v>
      </c>
      <c r="BO406" s="62">
        <v>646.39028520232375</v>
      </c>
      <c r="BP406" s="1">
        <v>536.63028699999995</v>
      </c>
      <c r="BQ406" s="1">
        <v>109.75999820232391</v>
      </c>
      <c r="BR406" s="62">
        <v>1652.0958109807816</v>
      </c>
      <c r="BS406" s="1">
        <v>1572.1158114385453</v>
      </c>
      <c r="BT406" s="1">
        <v>79.979999542236328</v>
      </c>
      <c r="BU406" s="62">
        <v>5291.4200057983398</v>
      </c>
      <c r="BV406" s="1">
        <v>0</v>
      </c>
      <c r="BW406" s="1">
        <v>1003.7999877929688</v>
      </c>
      <c r="BX406" s="1">
        <v>1750</v>
      </c>
      <c r="BY406" s="1">
        <v>1588.3600158691406</v>
      </c>
      <c r="BZ406" s="1">
        <v>0</v>
      </c>
      <c r="CA406" s="1">
        <v>-0.73999786376953125</v>
      </c>
      <c r="CB406" s="1">
        <v>0</v>
      </c>
      <c r="CC406" s="1">
        <v>250</v>
      </c>
      <c r="CD406" s="1">
        <v>700</v>
      </c>
      <c r="CE406" s="62">
        <v>7589.9061019814453</v>
      </c>
      <c r="CG406" s="115" t="s">
        <v>114</v>
      </c>
    </row>
    <row r="407" spans="1:85" outlineLevel="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N407" s="64" t="s">
        <v>144</v>
      </c>
      <c r="BO407" s="65">
        <v>1264.5649556982344</v>
      </c>
      <c r="BP407" s="65">
        <v>818.32495699999993</v>
      </c>
      <c r="BQ407" s="65">
        <v>446.23999869823456</v>
      </c>
      <c r="BR407" s="65">
        <v>2361.5803185586055</v>
      </c>
      <c r="BS407" s="65">
        <v>2094.3803197030147</v>
      </c>
      <c r="BT407" s="65">
        <v>267.19999885559082</v>
      </c>
      <c r="BU407" s="65">
        <v>10697.619979858398</v>
      </c>
      <c r="BV407" s="65">
        <v>0</v>
      </c>
      <c r="BW407" s="65">
        <v>1660.7999801635742</v>
      </c>
      <c r="BX407" s="65">
        <v>3250</v>
      </c>
      <c r="BY407" s="65">
        <v>2187.8600006103516</v>
      </c>
      <c r="BZ407" s="65">
        <v>100</v>
      </c>
      <c r="CA407" s="65">
        <v>1448.9599990844727</v>
      </c>
      <c r="CB407" s="65">
        <v>0</v>
      </c>
      <c r="CC407" s="65">
        <v>250</v>
      </c>
      <c r="CD407" s="65">
        <v>1800</v>
      </c>
      <c r="CE407" s="65">
        <v>14323.765254115238</v>
      </c>
      <c r="CG407" s="115" t="s">
        <v>114</v>
      </c>
    </row>
    <row r="408" spans="1:85">
      <c r="AB408" s="70"/>
      <c r="AJ408" s="70"/>
      <c r="AM408" s="70"/>
      <c r="AQ408" s="70"/>
      <c r="AZ408" s="70"/>
      <c r="BA408" s="70"/>
    </row>
    <row r="410" spans="1:85">
      <c r="A410" s="31" t="s">
        <v>197</v>
      </c>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c r="AM410" s="32"/>
      <c r="AN410" s="32"/>
      <c r="AO410" s="32"/>
      <c r="AP410" s="32"/>
      <c r="AQ410" s="32"/>
      <c r="AR410" s="32"/>
      <c r="AS410" s="32"/>
      <c r="AT410" s="32"/>
      <c r="AU410" s="33" t="s">
        <v>197</v>
      </c>
      <c r="AV410" s="33" t="s">
        <v>147</v>
      </c>
      <c r="AW410" s="32"/>
      <c r="AX410" s="32"/>
      <c r="AY410" s="32"/>
      <c r="AZ410" s="32"/>
      <c r="BA410" s="32"/>
      <c r="BB410" s="32"/>
      <c r="BC410" s="32"/>
      <c r="BD410" s="32"/>
      <c r="BE410" s="32"/>
      <c r="BF410" s="32"/>
      <c r="BG410" s="32"/>
      <c r="BH410" s="32"/>
      <c r="BI410" s="32"/>
      <c r="BJ410" s="32"/>
      <c r="BK410" s="32"/>
      <c r="BL410" s="32"/>
      <c r="BN410" s="33" t="s">
        <v>197</v>
      </c>
      <c r="BO410" s="33" t="s">
        <v>148</v>
      </c>
      <c r="BP410" s="32"/>
      <c r="BQ410" s="32"/>
      <c r="BR410" s="32"/>
      <c r="BS410" s="32"/>
      <c r="BT410" s="32"/>
      <c r="BU410" s="32"/>
      <c r="BV410" s="32"/>
      <c r="BW410" s="32"/>
      <c r="BX410" s="32"/>
      <c r="BY410" s="32"/>
      <c r="BZ410" s="32"/>
      <c r="CA410" s="32"/>
      <c r="CB410" s="32"/>
      <c r="CC410" s="32"/>
      <c r="CD410" s="32"/>
      <c r="CE410" s="32"/>
    </row>
    <row r="411" spans="1:85" ht="52.9" outlineLevel="1">
      <c r="A411" s="34" t="s">
        <v>150</v>
      </c>
      <c r="B411" s="35" t="s">
        <v>151</v>
      </c>
      <c r="C411" s="35" t="s">
        <v>152</v>
      </c>
      <c r="D411" s="35" t="s">
        <v>153</v>
      </c>
      <c r="E411" s="35" t="s">
        <v>154</v>
      </c>
      <c r="F411" s="35" t="s">
        <v>155</v>
      </c>
      <c r="G411" s="35" t="s">
        <v>156</v>
      </c>
      <c r="H411" s="36" t="s">
        <v>157</v>
      </c>
      <c r="I411" s="36" t="s">
        <v>158</v>
      </c>
      <c r="J411" s="36" t="s">
        <v>159</v>
      </c>
      <c r="K411" s="36" t="s">
        <v>160</v>
      </c>
      <c r="L411" s="36" t="s">
        <v>161</v>
      </c>
      <c r="M411" s="36" t="s">
        <v>162</v>
      </c>
      <c r="N411" s="36" t="s">
        <v>163</v>
      </c>
      <c r="O411" s="36" t="s">
        <v>164</v>
      </c>
      <c r="P411" s="37" t="s">
        <v>165</v>
      </c>
      <c r="Q411" s="37" t="s">
        <v>166</v>
      </c>
      <c r="R411" s="37" t="s">
        <v>167</v>
      </c>
      <c r="S411" s="37" t="s">
        <v>168</v>
      </c>
      <c r="T411" s="37" t="s">
        <v>169</v>
      </c>
      <c r="U411" s="38" t="s">
        <v>170</v>
      </c>
      <c r="V411" s="38" t="s">
        <v>171</v>
      </c>
      <c r="W411" s="39" t="s">
        <v>172</v>
      </c>
      <c r="X411" s="39" t="s">
        <v>173</v>
      </c>
      <c r="Y411" s="39" t="s">
        <v>174</v>
      </c>
      <c r="Z411" s="39" t="s">
        <v>175</v>
      </c>
      <c r="AA411" s="39" t="s">
        <v>176</v>
      </c>
      <c r="AB411" s="39" t="s">
        <v>135</v>
      </c>
      <c r="AC411" s="40" t="s">
        <v>177</v>
      </c>
      <c r="AD411" s="40" t="s">
        <v>178</v>
      </c>
      <c r="AE411" s="40" t="s">
        <v>179</v>
      </c>
      <c r="AF411" s="34" t="s">
        <v>142</v>
      </c>
      <c r="AG411" s="34" t="s">
        <v>58</v>
      </c>
      <c r="AH411" s="34" t="s">
        <v>180</v>
      </c>
      <c r="AI411" s="34" t="s">
        <v>181</v>
      </c>
      <c r="AJ411" s="34" t="s">
        <v>182</v>
      </c>
      <c r="AK411" s="34" t="s">
        <v>183</v>
      </c>
      <c r="AL411" s="34" t="s">
        <v>184</v>
      </c>
      <c r="AM411" s="41" t="s">
        <v>134</v>
      </c>
      <c r="AN411" s="41" t="s">
        <v>185</v>
      </c>
      <c r="AO411" s="41" t="s">
        <v>186</v>
      </c>
      <c r="AP411" s="41" t="s">
        <v>187</v>
      </c>
      <c r="AQ411" s="41" t="s">
        <v>188</v>
      </c>
      <c r="AR411" s="42" t="s">
        <v>189</v>
      </c>
      <c r="AS411" s="42" t="s">
        <v>190</v>
      </c>
      <c r="AT411" s="43"/>
      <c r="AU411" s="44" t="s">
        <v>191</v>
      </c>
      <c r="AV411" s="45" t="s">
        <v>192</v>
      </c>
      <c r="AW411" s="46" t="s">
        <v>133</v>
      </c>
      <c r="AX411" s="46" t="s">
        <v>134</v>
      </c>
      <c r="AY411" s="45" t="s">
        <v>193</v>
      </c>
      <c r="AZ411" s="44" t="s">
        <v>48</v>
      </c>
      <c r="BA411" s="44" t="s">
        <v>135</v>
      </c>
      <c r="BB411" s="47" t="s">
        <v>194</v>
      </c>
      <c r="BC411" s="44" t="s">
        <v>136</v>
      </c>
      <c r="BD411" s="44" t="s">
        <v>137</v>
      </c>
      <c r="BE411" s="44" t="s">
        <v>138</v>
      </c>
      <c r="BF411" s="44" t="s">
        <v>139</v>
      </c>
      <c r="BG411" s="44" t="s">
        <v>140</v>
      </c>
      <c r="BH411" s="44" t="s">
        <v>141</v>
      </c>
      <c r="BI411" s="44" t="s">
        <v>142</v>
      </c>
      <c r="BJ411" s="44" t="s">
        <v>58</v>
      </c>
      <c r="BK411" s="44" t="s">
        <v>143</v>
      </c>
      <c r="BL411" s="47" t="s">
        <v>144</v>
      </c>
      <c r="BN411" s="48" t="s">
        <v>191</v>
      </c>
      <c r="BO411" s="49" t="s">
        <v>192</v>
      </c>
      <c r="BP411" s="48" t="s">
        <v>133</v>
      </c>
      <c r="BQ411" s="48" t="s">
        <v>134</v>
      </c>
      <c r="BR411" s="49" t="s">
        <v>193</v>
      </c>
      <c r="BS411" s="50" t="s">
        <v>48</v>
      </c>
      <c r="BT411" s="50" t="s">
        <v>135</v>
      </c>
      <c r="BU411" s="51" t="s">
        <v>194</v>
      </c>
      <c r="BV411" s="50" t="s">
        <v>136</v>
      </c>
      <c r="BW411" s="50" t="s">
        <v>137</v>
      </c>
      <c r="BX411" s="50" t="s">
        <v>138</v>
      </c>
      <c r="BY411" s="50" t="s">
        <v>139</v>
      </c>
      <c r="BZ411" s="50" t="s">
        <v>140</v>
      </c>
      <c r="CA411" s="50" t="s">
        <v>141</v>
      </c>
      <c r="CB411" s="50" t="s">
        <v>142</v>
      </c>
      <c r="CC411" s="50" t="s">
        <v>58</v>
      </c>
      <c r="CD411" s="50" t="s">
        <v>143</v>
      </c>
      <c r="CE411" s="51" t="s">
        <v>144</v>
      </c>
    </row>
    <row r="412" spans="1:85" outlineLevel="1">
      <c r="A412" s="52">
        <v>2024</v>
      </c>
      <c r="B412" s="53">
        <v>0</v>
      </c>
      <c r="C412" s="53">
        <v>0</v>
      </c>
      <c r="D412" s="53">
        <v>0</v>
      </c>
      <c r="E412" s="53">
        <v>0</v>
      </c>
      <c r="F412" s="53">
        <v>0</v>
      </c>
      <c r="G412" s="53">
        <v>237</v>
      </c>
      <c r="H412" s="53">
        <v>0</v>
      </c>
      <c r="I412" s="53">
        <v>0</v>
      </c>
      <c r="J412" s="53">
        <v>0</v>
      </c>
      <c r="K412" s="53">
        <v>0</v>
      </c>
      <c r="L412" s="53">
        <v>0</v>
      </c>
      <c r="M412" s="53">
        <v>0</v>
      </c>
      <c r="N412" s="53">
        <v>0</v>
      </c>
      <c r="O412" s="53">
        <v>0</v>
      </c>
      <c r="P412" s="53">
        <v>0</v>
      </c>
      <c r="Q412" s="53">
        <v>0</v>
      </c>
      <c r="R412" s="53">
        <v>0</v>
      </c>
      <c r="S412" s="53">
        <v>0</v>
      </c>
      <c r="T412" s="53">
        <v>0</v>
      </c>
      <c r="U412" s="53">
        <v>0</v>
      </c>
      <c r="V412" s="53">
        <v>0</v>
      </c>
      <c r="W412" s="53">
        <v>0</v>
      </c>
      <c r="X412" s="53">
        <v>0</v>
      </c>
      <c r="Y412" s="53">
        <v>0</v>
      </c>
      <c r="Z412" s="53">
        <v>0</v>
      </c>
      <c r="AA412" s="53">
        <v>0</v>
      </c>
      <c r="AB412" s="53">
        <v>0</v>
      </c>
      <c r="AC412" s="53">
        <v>0</v>
      </c>
      <c r="AD412" s="53">
        <v>0</v>
      </c>
      <c r="AE412" s="53">
        <v>0</v>
      </c>
      <c r="AF412" s="53">
        <v>0</v>
      </c>
      <c r="AG412" s="53">
        <v>0</v>
      </c>
      <c r="AH412" s="53">
        <v>0</v>
      </c>
      <c r="AI412" s="53">
        <v>0</v>
      </c>
      <c r="AJ412" s="53">
        <v>0</v>
      </c>
      <c r="AK412" s="53">
        <v>3.9000000953674321</v>
      </c>
      <c r="AL412" s="53">
        <v>9.4099998474121094</v>
      </c>
      <c r="AM412" s="53">
        <v>69.419999569654465</v>
      </c>
      <c r="AN412" s="53">
        <v>1.0533302</v>
      </c>
      <c r="AO412" s="53">
        <v>14.2410956</v>
      </c>
      <c r="AP412" s="53">
        <v>38.045572555287997</v>
      </c>
      <c r="AQ412" s="53">
        <v>18.0493247</v>
      </c>
      <c r="AR412" s="53">
        <v>55</v>
      </c>
      <c r="AS412" s="53">
        <v>12</v>
      </c>
      <c r="AT412" s="54"/>
      <c r="AU412" s="55">
        <v>2024</v>
      </c>
      <c r="AV412" s="56">
        <v>102.76375006965446</v>
      </c>
      <c r="AW412" s="57">
        <v>33.343750499999999</v>
      </c>
      <c r="AX412" s="57">
        <v>69.419999569654465</v>
      </c>
      <c r="AY412" s="56">
        <v>118.35557249806754</v>
      </c>
      <c r="AZ412" s="57">
        <v>96.945572650655436</v>
      </c>
      <c r="BA412" s="57">
        <v>21.409999847412109</v>
      </c>
      <c r="BB412" s="56">
        <v>237</v>
      </c>
      <c r="BC412" s="57">
        <v>0</v>
      </c>
      <c r="BD412" s="57">
        <v>237</v>
      </c>
      <c r="BE412" s="57">
        <v>0</v>
      </c>
      <c r="BF412" s="57">
        <v>0</v>
      </c>
      <c r="BG412" s="57">
        <v>0</v>
      </c>
      <c r="BH412" s="57">
        <v>0</v>
      </c>
      <c r="BI412" s="57">
        <v>0</v>
      </c>
      <c r="BJ412" s="57">
        <v>0</v>
      </c>
      <c r="BK412" s="57">
        <v>0</v>
      </c>
      <c r="BL412" s="56">
        <v>458.11932256772201</v>
      </c>
      <c r="BN412" s="55">
        <v>2024</v>
      </c>
      <c r="BO412" s="56"/>
      <c r="BP412" s="58"/>
      <c r="BQ412" s="58"/>
      <c r="BR412" s="56"/>
      <c r="BS412" s="58"/>
      <c r="BT412" s="58"/>
      <c r="BU412" s="56"/>
      <c r="BV412" s="58"/>
      <c r="BW412" s="58"/>
      <c r="BX412" s="58"/>
      <c r="BY412" s="58"/>
      <c r="BZ412" s="58"/>
      <c r="CA412" s="58"/>
      <c r="CB412" s="58"/>
      <c r="CC412" s="58"/>
      <c r="CD412" s="58"/>
      <c r="CE412" s="56"/>
      <c r="CG412" s="115" t="s">
        <v>197</v>
      </c>
    </row>
    <row r="413" spans="1:85" outlineLevel="1">
      <c r="A413" s="59">
        <v>2025</v>
      </c>
      <c r="B413" s="60">
        <v>0</v>
      </c>
      <c r="C413" s="60">
        <v>0</v>
      </c>
      <c r="D413" s="60">
        <v>0</v>
      </c>
      <c r="E413" s="60">
        <v>0</v>
      </c>
      <c r="F413" s="60">
        <v>0</v>
      </c>
      <c r="G413" s="60">
        <v>237</v>
      </c>
      <c r="H413" s="60">
        <v>600</v>
      </c>
      <c r="I413" s="60">
        <v>0</v>
      </c>
      <c r="J413" s="60">
        <v>0</v>
      </c>
      <c r="K413" s="60">
        <v>0</v>
      </c>
      <c r="L413" s="60">
        <v>0</v>
      </c>
      <c r="M413" s="60">
        <v>0</v>
      </c>
      <c r="N413" s="60">
        <v>0</v>
      </c>
      <c r="O413" s="60">
        <v>0</v>
      </c>
      <c r="P413" s="60">
        <v>0</v>
      </c>
      <c r="Q413" s="60">
        <v>0</v>
      </c>
      <c r="R413" s="60">
        <v>0</v>
      </c>
      <c r="S413" s="60">
        <v>0</v>
      </c>
      <c r="T413" s="60">
        <v>0</v>
      </c>
      <c r="U413" s="60">
        <v>0</v>
      </c>
      <c r="V413" s="60">
        <v>0</v>
      </c>
      <c r="W413" s="60">
        <v>0</v>
      </c>
      <c r="X413" s="60">
        <v>0</v>
      </c>
      <c r="Y413" s="60">
        <v>0</v>
      </c>
      <c r="Z413" s="60">
        <v>0</v>
      </c>
      <c r="AA413" s="60">
        <v>0</v>
      </c>
      <c r="AB413" s="60">
        <v>0</v>
      </c>
      <c r="AC413" s="60">
        <v>300</v>
      </c>
      <c r="AD413" s="60">
        <v>0</v>
      </c>
      <c r="AE413" s="60">
        <v>250</v>
      </c>
      <c r="AF413" s="60">
        <v>0</v>
      </c>
      <c r="AG413" s="60">
        <v>0</v>
      </c>
      <c r="AH413" s="60">
        <v>0</v>
      </c>
      <c r="AI413" s="60">
        <v>0</v>
      </c>
      <c r="AJ413" s="60">
        <v>0</v>
      </c>
      <c r="AK413" s="60">
        <v>3.9000000953674321</v>
      </c>
      <c r="AL413" s="60">
        <v>14.27999973297119</v>
      </c>
      <c r="AM413" s="60">
        <v>131.25999987125397</v>
      </c>
      <c r="AN413" s="60">
        <v>2.1409940000000001</v>
      </c>
      <c r="AO413" s="60">
        <v>26.374985599999999</v>
      </c>
      <c r="AP413" s="60">
        <v>59.426396861328548</v>
      </c>
      <c r="AQ413" s="60">
        <v>36.7946174</v>
      </c>
      <c r="AR413" s="60">
        <v>79</v>
      </c>
      <c r="AS413" s="60">
        <v>25.60000038146973</v>
      </c>
      <c r="AT413" s="54"/>
      <c r="AU413" s="61">
        <v>2025</v>
      </c>
      <c r="AV413" s="62">
        <v>196.57059687125397</v>
      </c>
      <c r="AW413" s="63">
        <v>65.310597000000001</v>
      </c>
      <c r="AX413" s="63">
        <v>131.25999987125397</v>
      </c>
      <c r="AY413" s="62">
        <v>182.20639707113691</v>
      </c>
      <c r="AZ413" s="63">
        <v>142.32639695669599</v>
      </c>
      <c r="BA413" s="63">
        <v>39.880000114440918</v>
      </c>
      <c r="BB413" s="62">
        <v>1387</v>
      </c>
      <c r="BC413" s="63">
        <v>0</v>
      </c>
      <c r="BD413" s="63">
        <v>237</v>
      </c>
      <c r="BE413" s="63">
        <v>600</v>
      </c>
      <c r="BF413" s="63">
        <v>0</v>
      </c>
      <c r="BG413" s="63">
        <v>0</v>
      </c>
      <c r="BH413" s="63">
        <v>550</v>
      </c>
      <c r="BI413" s="63">
        <v>0</v>
      </c>
      <c r="BJ413" s="63">
        <v>0</v>
      </c>
      <c r="BK413" s="63">
        <v>0</v>
      </c>
      <c r="BL413" s="62">
        <v>1765.7769939423908</v>
      </c>
      <c r="BN413" s="61">
        <v>2025</v>
      </c>
      <c r="BO413" s="62">
        <v>196.57059687125397</v>
      </c>
      <c r="BP413" s="1">
        <v>65.310597000000001</v>
      </c>
      <c r="BQ413" s="1">
        <v>131.25999987125397</v>
      </c>
      <c r="BR413" s="62">
        <v>182.20639707113691</v>
      </c>
      <c r="BS413" s="1">
        <v>142.32639695669599</v>
      </c>
      <c r="BT413" s="1">
        <v>39.880000114440918</v>
      </c>
      <c r="BU413" s="62">
        <v>1387</v>
      </c>
      <c r="BV413" s="1">
        <v>0</v>
      </c>
      <c r="BW413" s="1">
        <v>237</v>
      </c>
      <c r="BX413" s="1">
        <v>600</v>
      </c>
      <c r="BY413" s="1">
        <v>0</v>
      </c>
      <c r="BZ413" s="1">
        <v>0</v>
      </c>
      <c r="CA413" s="1">
        <v>550</v>
      </c>
      <c r="CB413" s="1">
        <v>0</v>
      </c>
      <c r="CC413" s="1">
        <v>0</v>
      </c>
      <c r="CD413" s="1">
        <v>0</v>
      </c>
      <c r="CE413" s="62">
        <v>1765.7769939423908</v>
      </c>
      <c r="CG413" s="115" t="s">
        <v>197</v>
      </c>
    </row>
    <row r="414" spans="1:85" outlineLevel="1">
      <c r="A414" s="52">
        <v>2026</v>
      </c>
      <c r="B414" s="53">
        <v>0</v>
      </c>
      <c r="C414" s="53">
        <v>0</v>
      </c>
      <c r="D414" s="53">
        <v>0</v>
      </c>
      <c r="E414" s="53">
        <v>0</v>
      </c>
      <c r="F414" s="53">
        <v>0</v>
      </c>
      <c r="G414" s="53">
        <v>237</v>
      </c>
      <c r="H414" s="53">
        <v>700</v>
      </c>
      <c r="I414" s="53">
        <v>0</v>
      </c>
      <c r="J414" s="53">
        <v>400</v>
      </c>
      <c r="K414" s="53">
        <v>0</v>
      </c>
      <c r="L414" s="53">
        <v>0</v>
      </c>
      <c r="M414" s="53">
        <v>0</v>
      </c>
      <c r="N414" s="53">
        <v>0</v>
      </c>
      <c r="O414" s="53">
        <v>0</v>
      </c>
      <c r="P414" s="53">
        <v>0</v>
      </c>
      <c r="Q414" s="53">
        <v>0</v>
      </c>
      <c r="R414" s="53">
        <v>0</v>
      </c>
      <c r="S414" s="53">
        <v>0</v>
      </c>
      <c r="T414" s="53">
        <v>0</v>
      </c>
      <c r="U414" s="53">
        <v>100</v>
      </c>
      <c r="V414" s="53">
        <v>0</v>
      </c>
      <c r="W414" s="53">
        <v>0</v>
      </c>
      <c r="X414" s="53">
        <v>600</v>
      </c>
      <c r="Y414" s="53">
        <v>0</v>
      </c>
      <c r="Z414" s="53">
        <v>200</v>
      </c>
      <c r="AA414" s="53">
        <v>0</v>
      </c>
      <c r="AB414" s="53">
        <v>0</v>
      </c>
      <c r="AC414" s="53">
        <v>300</v>
      </c>
      <c r="AD414" s="53">
        <v>0</v>
      </c>
      <c r="AE414" s="53">
        <v>249.94999694824219</v>
      </c>
      <c r="AF414" s="53">
        <v>0</v>
      </c>
      <c r="AG414" s="53">
        <v>0</v>
      </c>
      <c r="AH414" s="53">
        <v>0</v>
      </c>
      <c r="AI414" s="53">
        <v>0</v>
      </c>
      <c r="AJ414" s="53">
        <v>0</v>
      </c>
      <c r="AK414" s="53">
        <v>3.9000000953674321</v>
      </c>
      <c r="AL414" s="53">
        <v>18.110000610351559</v>
      </c>
      <c r="AM414" s="53">
        <v>198.40000009536743</v>
      </c>
      <c r="AN414" s="53">
        <v>3.2801581</v>
      </c>
      <c r="AO414" s="53">
        <v>50.051728099999998</v>
      </c>
      <c r="AP414" s="53">
        <v>80.807221167369093</v>
      </c>
      <c r="AQ414" s="53">
        <v>56.078432300000003</v>
      </c>
      <c r="AR414" s="53">
        <v>79</v>
      </c>
      <c r="AS414" s="53">
        <v>25.60000038146973</v>
      </c>
      <c r="AT414" s="54"/>
      <c r="AU414" s="55">
        <v>2026</v>
      </c>
      <c r="AV414" s="56">
        <v>307.81031859536745</v>
      </c>
      <c r="AW414" s="57">
        <v>109.4103185</v>
      </c>
      <c r="AX414" s="57">
        <v>198.40000009536743</v>
      </c>
      <c r="AY414" s="56">
        <v>207.41722225455783</v>
      </c>
      <c r="AZ414" s="57">
        <v>163.70722126273654</v>
      </c>
      <c r="BA414" s="57">
        <v>43.710000991821289</v>
      </c>
      <c r="BB414" s="56">
        <v>2786.9499969482422</v>
      </c>
      <c r="BC414" s="57">
        <v>0</v>
      </c>
      <c r="BD414" s="57">
        <v>237</v>
      </c>
      <c r="BE414" s="57">
        <v>1100</v>
      </c>
      <c r="BF414" s="57">
        <v>0</v>
      </c>
      <c r="BG414" s="57">
        <v>100</v>
      </c>
      <c r="BH414" s="57">
        <v>549.94999694824219</v>
      </c>
      <c r="BI414" s="57">
        <v>0</v>
      </c>
      <c r="BJ414" s="57">
        <v>0</v>
      </c>
      <c r="BK414" s="57">
        <v>800</v>
      </c>
      <c r="BL414" s="56">
        <v>3302.1775377981676</v>
      </c>
      <c r="BN414" s="55">
        <v>2026</v>
      </c>
      <c r="BO414" s="56"/>
      <c r="BP414" s="58"/>
      <c r="BQ414" s="58"/>
      <c r="BR414" s="56"/>
      <c r="BS414" s="58"/>
      <c r="BT414" s="58"/>
      <c r="BU414" s="56"/>
      <c r="BV414" s="58"/>
      <c r="BW414" s="58"/>
      <c r="BX414" s="58"/>
      <c r="BY414" s="58"/>
      <c r="BZ414" s="58"/>
      <c r="CA414" s="58"/>
      <c r="CB414" s="58"/>
      <c r="CC414" s="58"/>
      <c r="CD414" s="58"/>
      <c r="CE414" s="56"/>
      <c r="CG414" s="115" t="s">
        <v>197</v>
      </c>
    </row>
    <row r="415" spans="1:85" outlineLevel="1">
      <c r="A415" s="59">
        <v>2027</v>
      </c>
      <c r="B415" s="60">
        <v>0</v>
      </c>
      <c r="C415" s="60">
        <v>0</v>
      </c>
      <c r="D415" s="60">
        <v>0</v>
      </c>
      <c r="E415" s="60">
        <v>0</v>
      </c>
      <c r="F415" s="60">
        <v>0</v>
      </c>
      <c r="G415" s="60">
        <v>474</v>
      </c>
      <c r="H415" s="60">
        <v>700</v>
      </c>
      <c r="I415" s="60">
        <v>0</v>
      </c>
      <c r="J415" s="60">
        <v>400</v>
      </c>
      <c r="K415" s="60">
        <v>0</v>
      </c>
      <c r="L415" s="60">
        <v>0</v>
      </c>
      <c r="M415" s="60">
        <v>0</v>
      </c>
      <c r="N415" s="60">
        <v>0</v>
      </c>
      <c r="O415" s="60">
        <v>0</v>
      </c>
      <c r="P415" s="60">
        <v>0</v>
      </c>
      <c r="Q415" s="60">
        <v>0</v>
      </c>
      <c r="R415" s="60">
        <v>0</v>
      </c>
      <c r="S415" s="60">
        <v>0</v>
      </c>
      <c r="T415" s="60">
        <v>0</v>
      </c>
      <c r="U415" s="60">
        <v>100</v>
      </c>
      <c r="V415" s="60">
        <v>0</v>
      </c>
      <c r="W415" s="60">
        <v>0</v>
      </c>
      <c r="X415" s="60">
        <v>800</v>
      </c>
      <c r="Y415" s="60">
        <v>0</v>
      </c>
      <c r="Z415" s="60">
        <v>200</v>
      </c>
      <c r="AA415" s="60">
        <v>0</v>
      </c>
      <c r="AB415" s="60">
        <v>0</v>
      </c>
      <c r="AC415" s="60">
        <v>450</v>
      </c>
      <c r="AD415" s="60">
        <v>150</v>
      </c>
      <c r="AE415" s="60">
        <v>249.90000152587891</v>
      </c>
      <c r="AF415" s="60">
        <v>0</v>
      </c>
      <c r="AG415" s="60">
        <v>0</v>
      </c>
      <c r="AH415" s="60">
        <v>0</v>
      </c>
      <c r="AI415" s="60">
        <v>0</v>
      </c>
      <c r="AJ415" s="60">
        <v>0</v>
      </c>
      <c r="AK415" s="60">
        <v>3.9000000953674321</v>
      </c>
      <c r="AL415" s="60">
        <v>24.719999313354489</v>
      </c>
      <c r="AM415" s="60">
        <v>241.09999978542328</v>
      </c>
      <c r="AN415" s="60">
        <v>4.4193221999999999</v>
      </c>
      <c r="AO415" s="60">
        <v>64.249858200000006</v>
      </c>
      <c r="AP415" s="60">
        <v>121.26733986062111</v>
      </c>
      <c r="AQ415" s="60">
        <v>76.253737900000004</v>
      </c>
      <c r="AR415" s="60">
        <v>79</v>
      </c>
      <c r="AS415" s="60">
        <v>25.60000038146973</v>
      </c>
      <c r="AT415" s="54"/>
      <c r="AU415" s="61">
        <v>2027</v>
      </c>
      <c r="AV415" s="62">
        <v>386.02291808542327</v>
      </c>
      <c r="AW415" s="63">
        <v>144.92291829999999</v>
      </c>
      <c r="AX415" s="63">
        <v>241.09999978542328</v>
      </c>
      <c r="AY415" s="62">
        <v>254.48733965081277</v>
      </c>
      <c r="AZ415" s="63">
        <v>204.16733995598855</v>
      </c>
      <c r="BA415" s="63">
        <v>50.319999694824219</v>
      </c>
      <c r="BB415" s="62">
        <v>3523.9000015258789</v>
      </c>
      <c r="BC415" s="63">
        <v>0</v>
      </c>
      <c r="BD415" s="63">
        <v>474</v>
      </c>
      <c r="BE415" s="63">
        <v>1100</v>
      </c>
      <c r="BF415" s="63">
        <v>0</v>
      </c>
      <c r="BG415" s="63">
        <v>100</v>
      </c>
      <c r="BH415" s="63">
        <v>849.90000152587891</v>
      </c>
      <c r="BI415" s="63">
        <v>0</v>
      </c>
      <c r="BJ415" s="63">
        <v>0</v>
      </c>
      <c r="BK415" s="63">
        <v>1000</v>
      </c>
      <c r="BL415" s="62">
        <v>4164.4102592621148</v>
      </c>
      <c r="BN415" s="61">
        <v>2027</v>
      </c>
      <c r="BO415" s="62"/>
      <c r="BP415" s="1"/>
      <c r="BQ415" s="1"/>
      <c r="BR415" s="62"/>
      <c r="BS415" s="1"/>
      <c r="BT415" s="1"/>
      <c r="BU415" s="62"/>
      <c r="BV415" s="1"/>
      <c r="BW415" s="1"/>
      <c r="BX415" s="1"/>
      <c r="BY415" s="1"/>
      <c r="BZ415" s="1"/>
      <c r="CA415" s="1"/>
      <c r="CB415" s="1"/>
      <c r="CC415" s="1"/>
      <c r="CD415" s="1"/>
      <c r="CE415" s="62"/>
      <c r="CG415" s="115" t="s">
        <v>197</v>
      </c>
    </row>
    <row r="416" spans="1:85" outlineLevel="1">
      <c r="A416" s="52">
        <v>2028</v>
      </c>
      <c r="B416" s="53">
        <v>0</v>
      </c>
      <c r="C416" s="53">
        <v>0</v>
      </c>
      <c r="D416" s="53">
        <v>0</v>
      </c>
      <c r="E416" s="53">
        <v>0</v>
      </c>
      <c r="F416" s="53">
        <v>0</v>
      </c>
      <c r="G416" s="53">
        <v>474</v>
      </c>
      <c r="H416" s="53">
        <v>700</v>
      </c>
      <c r="I416" s="53">
        <v>0</v>
      </c>
      <c r="J416" s="53">
        <v>400</v>
      </c>
      <c r="K416" s="53">
        <v>0</v>
      </c>
      <c r="L416" s="53">
        <v>0</v>
      </c>
      <c r="M416" s="53">
        <v>0</v>
      </c>
      <c r="N416" s="53">
        <v>0</v>
      </c>
      <c r="O416" s="53">
        <v>0</v>
      </c>
      <c r="P416" s="53">
        <v>0</v>
      </c>
      <c r="Q416" s="53">
        <v>0</v>
      </c>
      <c r="R416" s="53">
        <v>0</v>
      </c>
      <c r="S416" s="53">
        <v>0</v>
      </c>
      <c r="T416" s="53">
        <v>0</v>
      </c>
      <c r="U416" s="53">
        <v>100</v>
      </c>
      <c r="V416" s="53">
        <v>0</v>
      </c>
      <c r="W416" s="53">
        <v>0</v>
      </c>
      <c r="X416" s="53">
        <v>900</v>
      </c>
      <c r="Y416" s="53">
        <v>0</v>
      </c>
      <c r="Z416" s="53">
        <v>200</v>
      </c>
      <c r="AA416" s="53">
        <v>0</v>
      </c>
      <c r="AB416" s="53">
        <v>5</v>
      </c>
      <c r="AC416" s="53">
        <v>600</v>
      </c>
      <c r="AD416" s="53">
        <v>599.94999694824219</v>
      </c>
      <c r="AE416" s="53">
        <v>249.84999847412109</v>
      </c>
      <c r="AF416" s="53">
        <v>0</v>
      </c>
      <c r="AG416" s="53">
        <v>0</v>
      </c>
      <c r="AH416" s="53">
        <v>0</v>
      </c>
      <c r="AI416" s="53">
        <v>0</v>
      </c>
      <c r="AJ416" s="53">
        <v>0</v>
      </c>
      <c r="AK416" s="53">
        <v>6.9000000953674316</v>
      </c>
      <c r="AL416" s="53">
        <v>28.389999389648441</v>
      </c>
      <c r="AM416" s="53">
        <v>284.59000539779663</v>
      </c>
      <c r="AN416" s="53">
        <v>5.575653</v>
      </c>
      <c r="AO416" s="53">
        <v>77.881466000000003</v>
      </c>
      <c r="AP416" s="53">
        <v>161.72745855387299</v>
      </c>
      <c r="AQ416" s="53">
        <v>97.139638000000005</v>
      </c>
      <c r="AR416" s="53">
        <v>79</v>
      </c>
      <c r="AS416" s="53">
        <v>25.60000038146973</v>
      </c>
      <c r="AT416" s="54"/>
      <c r="AU416" s="55">
        <v>2028</v>
      </c>
      <c r="AV416" s="56">
        <v>465.18676239779666</v>
      </c>
      <c r="AW416" s="57">
        <v>180.59675700000003</v>
      </c>
      <c r="AX416" s="57">
        <v>284.59000539779663</v>
      </c>
      <c r="AY416" s="56">
        <v>306.61745842035862</v>
      </c>
      <c r="AZ416" s="57">
        <v>247.62745864924042</v>
      </c>
      <c r="BA416" s="57">
        <v>58.989999771118164</v>
      </c>
      <c r="BB416" s="56">
        <v>4223.7999954223633</v>
      </c>
      <c r="BC416" s="57">
        <v>0</v>
      </c>
      <c r="BD416" s="57">
        <v>474</v>
      </c>
      <c r="BE416" s="57">
        <v>1100</v>
      </c>
      <c r="BF416" s="57">
        <v>0</v>
      </c>
      <c r="BG416" s="57">
        <v>100</v>
      </c>
      <c r="BH416" s="57">
        <v>1449.7999954223633</v>
      </c>
      <c r="BI416" s="57">
        <v>0</v>
      </c>
      <c r="BJ416" s="57">
        <v>0</v>
      </c>
      <c r="BK416" s="57">
        <v>1100</v>
      </c>
      <c r="BL416" s="56">
        <v>4995.6042162405183</v>
      </c>
      <c r="BN416" s="55">
        <v>2028</v>
      </c>
      <c r="BO416" s="56"/>
      <c r="BP416" s="58"/>
      <c r="BQ416" s="58"/>
      <c r="BR416" s="56"/>
      <c r="BS416" s="58"/>
      <c r="BT416" s="58"/>
      <c r="BU416" s="56"/>
      <c r="BV416" s="58"/>
      <c r="BW416" s="58"/>
      <c r="BX416" s="58"/>
      <c r="BY416" s="58"/>
      <c r="BZ416" s="58"/>
      <c r="CA416" s="58"/>
      <c r="CB416" s="58"/>
      <c r="CC416" s="58"/>
      <c r="CD416" s="58"/>
      <c r="CE416" s="56"/>
      <c r="CG416" s="115" t="s">
        <v>197</v>
      </c>
    </row>
    <row r="417" spans="1:85" outlineLevel="1">
      <c r="A417" s="59">
        <v>2029</v>
      </c>
      <c r="B417" s="60">
        <v>0</v>
      </c>
      <c r="C417" s="60">
        <v>0</v>
      </c>
      <c r="D417" s="60">
        <v>0</v>
      </c>
      <c r="E417" s="60">
        <v>0</v>
      </c>
      <c r="F417" s="60">
        <v>0</v>
      </c>
      <c r="G417" s="60">
        <v>711</v>
      </c>
      <c r="H417" s="60">
        <v>800</v>
      </c>
      <c r="I417" s="60">
        <v>100</v>
      </c>
      <c r="J417" s="60">
        <v>400</v>
      </c>
      <c r="K417" s="60">
        <v>0</v>
      </c>
      <c r="L417" s="60">
        <v>0</v>
      </c>
      <c r="M417" s="60">
        <v>0</v>
      </c>
      <c r="N417" s="60">
        <v>0</v>
      </c>
      <c r="O417" s="60">
        <v>0</v>
      </c>
      <c r="P417" s="60">
        <v>300</v>
      </c>
      <c r="Q417" s="60">
        <v>0</v>
      </c>
      <c r="R417" s="60">
        <v>0</v>
      </c>
      <c r="S417" s="60">
        <v>0</v>
      </c>
      <c r="T417" s="60">
        <v>0</v>
      </c>
      <c r="U417" s="60">
        <v>100</v>
      </c>
      <c r="V417" s="60">
        <v>0</v>
      </c>
      <c r="W417" s="60">
        <v>0</v>
      </c>
      <c r="X417" s="60">
        <v>1000</v>
      </c>
      <c r="Y417" s="60">
        <v>0</v>
      </c>
      <c r="Z417" s="60">
        <v>200</v>
      </c>
      <c r="AA417" s="60">
        <v>0</v>
      </c>
      <c r="AB417" s="60">
        <v>5</v>
      </c>
      <c r="AC417" s="60">
        <v>600</v>
      </c>
      <c r="AD417" s="60">
        <v>599.74999237060547</v>
      </c>
      <c r="AE417" s="60">
        <v>249.80000305175781</v>
      </c>
      <c r="AF417" s="60">
        <v>0</v>
      </c>
      <c r="AG417" s="60">
        <v>0</v>
      </c>
      <c r="AH417" s="60">
        <v>0</v>
      </c>
      <c r="AI417" s="60">
        <v>0</v>
      </c>
      <c r="AJ417" s="60">
        <v>0</v>
      </c>
      <c r="AK417" s="60">
        <v>8.8999996185302734</v>
      </c>
      <c r="AL417" s="60">
        <v>31.739999771118161</v>
      </c>
      <c r="AM417" s="60">
        <v>297.31000208854675</v>
      </c>
      <c r="AN417" s="60">
        <v>6.9399290000000002</v>
      </c>
      <c r="AO417" s="60">
        <v>115.38244400000001</v>
      </c>
      <c r="AP417" s="60">
        <v>223.04598359990609</v>
      </c>
      <c r="AQ417" s="60">
        <v>118.549328</v>
      </c>
      <c r="AR417" s="60">
        <v>79</v>
      </c>
      <c r="AS417" s="60">
        <v>25.60000038146973</v>
      </c>
      <c r="AT417" s="54"/>
      <c r="AU417" s="61">
        <v>2029</v>
      </c>
      <c r="AV417" s="62">
        <v>538.18170308854678</v>
      </c>
      <c r="AW417" s="63">
        <v>240.87170100000003</v>
      </c>
      <c r="AX417" s="63">
        <v>297.31000208854675</v>
      </c>
      <c r="AY417" s="62">
        <v>373.28598337102426</v>
      </c>
      <c r="AZ417" s="63">
        <v>310.94598321843637</v>
      </c>
      <c r="BA417" s="63">
        <v>62.340000152587891</v>
      </c>
      <c r="BB417" s="62">
        <v>5060.5499954223633</v>
      </c>
      <c r="BC417" s="63">
        <v>0</v>
      </c>
      <c r="BD417" s="63">
        <v>711</v>
      </c>
      <c r="BE417" s="63">
        <v>1300</v>
      </c>
      <c r="BF417" s="63">
        <v>300</v>
      </c>
      <c r="BG417" s="63">
        <v>100</v>
      </c>
      <c r="BH417" s="63">
        <v>1449.5499954223633</v>
      </c>
      <c r="BI417" s="63">
        <v>0</v>
      </c>
      <c r="BJ417" s="63">
        <v>0</v>
      </c>
      <c r="BK417" s="63">
        <v>1200</v>
      </c>
      <c r="BL417" s="62">
        <v>5972.0176818819345</v>
      </c>
      <c r="BN417" s="61">
        <v>2029</v>
      </c>
      <c r="BO417" s="62"/>
      <c r="BP417" s="1"/>
      <c r="BQ417" s="1"/>
      <c r="BR417" s="62"/>
      <c r="BS417" s="1"/>
      <c r="BT417" s="1"/>
      <c r="BU417" s="62"/>
      <c r="BV417" s="1"/>
      <c r="BW417" s="1"/>
      <c r="BX417" s="1"/>
      <c r="BY417" s="1"/>
      <c r="BZ417" s="1"/>
      <c r="CA417" s="1"/>
      <c r="CB417" s="1"/>
      <c r="CC417" s="1"/>
      <c r="CD417" s="1"/>
      <c r="CE417" s="62"/>
      <c r="CG417" s="115" t="s">
        <v>197</v>
      </c>
    </row>
    <row r="418" spans="1:85" outlineLevel="1">
      <c r="A418" s="52">
        <v>2030</v>
      </c>
      <c r="B418" s="53">
        <v>0</v>
      </c>
      <c r="C418" s="53">
        <v>0</v>
      </c>
      <c r="D418" s="53">
        <v>0</v>
      </c>
      <c r="E418" s="53">
        <v>0</v>
      </c>
      <c r="F418" s="53">
        <v>0</v>
      </c>
      <c r="G418" s="53">
        <v>711</v>
      </c>
      <c r="H418" s="53">
        <v>900</v>
      </c>
      <c r="I418" s="53">
        <v>200</v>
      </c>
      <c r="J418" s="53">
        <v>400</v>
      </c>
      <c r="K418" s="53">
        <v>0</v>
      </c>
      <c r="L418" s="53">
        <v>0</v>
      </c>
      <c r="M418" s="53">
        <v>0</v>
      </c>
      <c r="N418" s="53">
        <v>0</v>
      </c>
      <c r="O418" s="53">
        <v>0</v>
      </c>
      <c r="P418" s="53">
        <v>399.84999084472656</v>
      </c>
      <c r="Q418" s="53">
        <v>0</v>
      </c>
      <c r="R418" s="53">
        <v>0</v>
      </c>
      <c r="S418" s="53">
        <v>0</v>
      </c>
      <c r="T418" s="53">
        <v>0</v>
      </c>
      <c r="U418" s="53">
        <v>100</v>
      </c>
      <c r="V418" s="53">
        <v>0</v>
      </c>
      <c r="W418" s="53">
        <v>0</v>
      </c>
      <c r="X418" s="53">
        <v>1000</v>
      </c>
      <c r="Y418" s="53">
        <v>0</v>
      </c>
      <c r="Z418" s="53">
        <v>200</v>
      </c>
      <c r="AA418" s="53">
        <v>0</v>
      </c>
      <c r="AB418" s="53">
        <v>5</v>
      </c>
      <c r="AC418" s="53">
        <v>600</v>
      </c>
      <c r="AD418" s="53">
        <v>599.55000305175781</v>
      </c>
      <c r="AE418" s="53">
        <v>249.75</v>
      </c>
      <c r="AF418" s="53">
        <v>0</v>
      </c>
      <c r="AG418" s="53">
        <v>0</v>
      </c>
      <c r="AH418" s="53">
        <v>0</v>
      </c>
      <c r="AI418" s="53">
        <v>0</v>
      </c>
      <c r="AJ418" s="53">
        <v>0</v>
      </c>
      <c r="AK418" s="53">
        <v>8.8999996185302734</v>
      </c>
      <c r="AL418" s="53">
        <v>36.619998931884773</v>
      </c>
      <c r="AM418" s="53">
        <v>310.84000015258789</v>
      </c>
      <c r="AN418" s="53">
        <v>8.3042049999999996</v>
      </c>
      <c r="AO418" s="53">
        <v>131.83969400000001</v>
      </c>
      <c r="AP418" s="53">
        <v>284.36450864593922</v>
      </c>
      <c r="AQ418" s="53">
        <v>141.550771</v>
      </c>
      <c r="AR418" s="53">
        <v>79</v>
      </c>
      <c r="AS418" s="53">
        <v>25.60000038146973</v>
      </c>
      <c r="AT418" s="54"/>
      <c r="AU418" s="55">
        <v>2030</v>
      </c>
      <c r="AV418" s="56">
        <v>592.53467015258786</v>
      </c>
      <c r="AW418" s="57">
        <v>281.69466999999997</v>
      </c>
      <c r="AX418" s="57">
        <v>310.84000015258789</v>
      </c>
      <c r="AY418" s="56">
        <v>439.48450757782399</v>
      </c>
      <c r="AZ418" s="57">
        <v>372.2645082644695</v>
      </c>
      <c r="BA418" s="57">
        <v>67.219999313354506</v>
      </c>
      <c r="BB418" s="56">
        <v>5360.1499938964844</v>
      </c>
      <c r="BC418" s="57">
        <v>0</v>
      </c>
      <c r="BD418" s="57">
        <v>711</v>
      </c>
      <c r="BE418" s="57">
        <v>1500</v>
      </c>
      <c r="BF418" s="57">
        <v>399.84999084472656</v>
      </c>
      <c r="BG418" s="57">
        <v>100</v>
      </c>
      <c r="BH418" s="57">
        <v>1449.3000030517578</v>
      </c>
      <c r="BI418" s="57">
        <v>0</v>
      </c>
      <c r="BJ418" s="57">
        <v>0</v>
      </c>
      <c r="BK418" s="57">
        <v>1200</v>
      </c>
      <c r="BL418" s="56">
        <v>6392.1691716268961</v>
      </c>
      <c r="BN418" s="55">
        <v>2030</v>
      </c>
      <c r="BO418" s="56">
        <v>395.96407328133387</v>
      </c>
      <c r="BP418" s="58">
        <v>216.38407299999997</v>
      </c>
      <c r="BQ418" s="58">
        <v>179.58000028133392</v>
      </c>
      <c r="BR418" s="56">
        <v>257.27811050668709</v>
      </c>
      <c r="BS418" s="58">
        <v>229.93811130777351</v>
      </c>
      <c r="BT418" s="58">
        <v>27.339999198913588</v>
      </c>
      <c r="BU418" s="56">
        <v>3973.1499938964844</v>
      </c>
      <c r="BV418" s="58">
        <v>0</v>
      </c>
      <c r="BW418" s="58">
        <v>474</v>
      </c>
      <c r="BX418" s="58">
        <v>900</v>
      </c>
      <c r="BY418" s="58">
        <v>399.84999084472656</v>
      </c>
      <c r="BZ418" s="58">
        <v>100</v>
      </c>
      <c r="CA418" s="58">
        <v>899.30000305175781</v>
      </c>
      <c r="CB418" s="58">
        <v>0</v>
      </c>
      <c r="CC418" s="58">
        <v>0</v>
      </c>
      <c r="CD418" s="58">
        <v>1200</v>
      </c>
      <c r="CE418" s="56">
        <v>4626.3921776845054</v>
      </c>
      <c r="CG418" s="115" t="s">
        <v>197</v>
      </c>
    </row>
    <row r="419" spans="1:85" outlineLevel="1">
      <c r="A419" s="59">
        <v>2031</v>
      </c>
      <c r="B419" s="60">
        <v>0</v>
      </c>
      <c r="C419" s="60">
        <v>0</v>
      </c>
      <c r="D419" s="60">
        <v>0</v>
      </c>
      <c r="E419" s="60">
        <v>0</v>
      </c>
      <c r="F419" s="60">
        <v>0</v>
      </c>
      <c r="G419" s="60">
        <v>711</v>
      </c>
      <c r="H419" s="60">
        <v>900</v>
      </c>
      <c r="I419" s="60">
        <v>200</v>
      </c>
      <c r="J419" s="60">
        <v>400</v>
      </c>
      <c r="K419" s="60">
        <v>0</v>
      </c>
      <c r="L419" s="60">
        <v>0</v>
      </c>
      <c r="M419" s="60">
        <v>100</v>
      </c>
      <c r="N419" s="60">
        <v>0</v>
      </c>
      <c r="O419" s="60">
        <v>0</v>
      </c>
      <c r="P419" s="60">
        <v>499.65000152587891</v>
      </c>
      <c r="Q419" s="60">
        <v>0</v>
      </c>
      <c r="R419" s="60">
        <v>0</v>
      </c>
      <c r="S419" s="60">
        <v>0</v>
      </c>
      <c r="T419" s="60">
        <v>0</v>
      </c>
      <c r="U419" s="60">
        <v>100</v>
      </c>
      <c r="V419" s="60">
        <v>0</v>
      </c>
      <c r="W419" s="60">
        <v>0</v>
      </c>
      <c r="X419" s="60">
        <v>1000</v>
      </c>
      <c r="Y419" s="60">
        <v>0</v>
      </c>
      <c r="Z419" s="60">
        <v>200</v>
      </c>
      <c r="AA419" s="60">
        <v>0</v>
      </c>
      <c r="AB419" s="60">
        <v>5</v>
      </c>
      <c r="AC419" s="60">
        <v>600</v>
      </c>
      <c r="AD419" s="60">
        <v>599.34999847412109</v>
      </c>
      <c r="AE419" s="60">
        <v>499.69999694824219</v>
      </c>
      <c r="AF419" s="60">
        <v>0</v>
      </c>
      <c r="AG419" s="60">
        <v>0</v>
      </c>
      <c r="AH419" s="60">
        <v>0</v>
      </c>
      <c r="AI419" s="60">
        <v>0</v>
      </c>
      <c r="AJ419" s="60">
        <v>0</v>
      </c>
      <c r="AK419" s="60">
        <v>9.7200002670288086</v>
      </c>
      <c r="AL419" s="60">
        <v>39.990001678466797</v>
      </c>
      <c r="AM419" s="60">
        <v>324.03000116348267</v>
      </c>
      <c r="AN419" s="60">
        <v>9.6684809999999999</v>
      </c>
      <c r="AO419" s="60">
        <v>148.12393700000001</v>
      </c>
      <c r="AP419" s="60">
        <v>351.50843736546011</v>
      </c>
      <c r="AQ419" s="60">
        <v>165.63264899999999</v>
      </c>
      <c r="AR419" s="60">
        <v>79</v>
      </c>
      <c r="AS419" s="60">
        <v>25.60000038146973</v>
      </c>
      <c r="AT419" s="54"/>
      <c r="AU419" s="61">
        <v>2031</v>
      </c>
      <c r="AV419" s="62">
        <v>647.45506816348268</v>
      </c>
      <c r="AW419" s="63">
        <v>323.42506700000001</v>
      </c>
      <c r="AX419" s="63">
        <v>324.03000116348267</v>
      </c>
      <c r="AY419" s="62">
        <v>510.81843969242544</v>
      </c>
      <c r="AZ419" s="63">
        <v>440.22843763248892</v>
      </c>
      <c r="BA419" s="63">
        <v>70.590002059936523</v>
      </c>
      <c r="BB419" s="62">
        <v>5809.6999969482422</v>
      </c>
      <c r="BC419" s="63">
        <v>0</v>
      </c>
      <c r="BD419" s="63">
        <v>711</v>
      </c>
      <c r="BE419" s="63">
        <v>1600</v>
      </c>
      <c r="BF419" s="63">
        <v>499.65000152587891</v>
      </c>
      <c r="BG419" s="63">
        <v>100</v>
      </c>
      <c r="BH419" s="63">
        <v>1699.0499954223633</v>
      </c>
      <c r="BI419" s="63">
        <v>0</v>
      </c>
      <c r="BJ419" s="63">
        <v>0</v>
      </c>
      <c r="BK419" s="63">
        <v>1200</v>
      </c>
      <c r="BL419" s="62">
        <v>6967.9735048041503</v>
      </c>
      <c r="BN419" s="61">
        <v>2031</v>
      </c>
      <c r="BO419" s="62"/>
      <c r="BP419" s="1"/>
      <c r="BQ419" s="1"/>
      <c r="BR419" s="62"/>
      <c r="BS419" s="1"/>
      <c r="BT419" s="1"/>
      <c r="BU419" s="62"/>
      <c r="BV419" s="1"/>
      <c r="BW419" s="1"/>
      <c r="BX419" s="1"/>
      <c r="BY419" s="1"/>
      <c r="BZ419" s="1"/>
      <c r="CA419" s="1"/>
      <c r="CB419" s="1"/>
      <c r="CC419" s="1"/>
      <c r="CD419" s="1"/>
      <c r="CE419" s="62"/>
      <c r="CG419" s="115" t="s">
        <v>197</v>
      </c>
    </row>
    <row r="420" spans="1:85" outlineLevel="1">
      <c r="A420" s="52">
        <v>2032</v>
      </c>
      <c r="B420" s="53">
        <v>0</v>
      </c>
      <c r="C420" s="53">
        <v>0</v>
      </c>
      <c r="D420" s="53">
        <v>0</v>
      </c>
      <c r="E420" s="53">
        <v>0</v>
      </c>
      <c r="F420" s="53">
        <v>0</v>
      </c>
      <c r="G420" s="53">
        <v>711</v>
      </c>
      <c r="H420" s="53">
        <v>900</v>
      </c>
      <c r="I420" s="53">
        <v>200</v>
      </c>
      <c r="J420" s="53">
        <v>400</v>
      </c>
      <c r="K420" s="53">
        <v>0</v>
      </c>
      <c r="L420" s="53">
        <v>0</v>
      </c>
      <c r="M420" s="53">
        <v>200</v>
      </c>
      <c r="N420" s="53">
        <v>0</v>
      </c>
      <c r="O420" s="53">
        <v>0</v>
      </c>
      <c r="P420" s="53">
        <v>599.39999389648438</v>
      </c>
      <c r="Q420" s="53">
        <v>0</v>
      </c>
      <c r="R420" s="53">
        <v>0</v>
      </c>
      <c r="S420" s="53">
        <v>0</v>
      </c>
      <c r="T420" s="53">
        <v>0</v>
      </c>
      <c r="U420" s="53">
        <v>100</v>
      </c>
      <c r="V420" s="53">
        <v>0</v>
      </c>
      <c r="W420" s="53">
        <v>0</v>
      </c>
      <c r="X420" s="53">
        <v>1000</v>
      </c>
      <c r="Y420" s="53">
        <v>0</v>
      </c>
      <c r="Z420" s="53">
        <v>200</v>
      </c>
      <c r="AA420" s="53">
        <v>0</v>
      </c>
      <c r="AB420" s="53">
        <v>5</v>
      </c>
      <c r="AC420" s="53">
        <v>600</v>
      </c>
      <c r="AD420" s="53">
        <v>599.15000915527344</v>
      </c>
      <c r="AE420" s="53">
        <v>499.59999847412109</v>
      </c>
      <c r="AF420" s="53">
        <v>0</v>
      </c>
      <c r="AG420" s="53">
        <v>0</v>
      </c>
      <c r="AH420" s="53">
        <v>0</v>
      </c>
      <c r="AI420" s="53">
        <v>0</v>
      </c>
      <c r="AJ420" s="53">
        <v>0</v>
      </c>
      <c r="AK420" s="53">
        <v>10.590000152587891</v>
      </c>
      <c r="AL420" s="53">
        <v>43.580001831054688</v>
      </c>
      <c r="AM420" s="53">
        <v>336.29999923706055</v>
      </c>
      <c r="AN420" s="53">
        <v>10.717923000000001</v>
      </c>
      <c r="AO420" s="53">
        <v>200.929247</v>
      </c>
      <c r="AP420" s="53">
        <v>418.652366084981</v>
      </c>
      <c r="AQ420" s="53">
        <v>189.70532100000003</v>
      </c>
      <c r="AR420" s="53">
        <v>79</v>
      </c>
      <c r="AS420" s="53">
        <v>25.60000038146973</v>
      </c>
      <c r="AT420" s="54"/>
      <c r="AU420" s="55">
        <v>2032</v>
      </c>
      <c r="AV420" s="56">
        <v>737.65249023706065</v>
      </c>
      <c r="AW420" s="57">
        <v>401.35249100000004</v>
      </c>
      <c r="AX420" s="57">
        <v>336.29999923706055</v>
      </c>
      <c r="AY420" s="56">
        <v>582.42236845009324</v>
      </c>
      <c r="AZ420" s="57">
        <v>508.24236623756889</v>
      </c>
      <c r="BA420" s="57">
        <v>74.180002212524414</v>
      </c>
      <c r="BB420" s="56">
        <v>6009.1500015258789</v>
      </c>
      <c r="BC420" s="57">
        <v>0</v>
      </c>
      <c r="BD420" s="57">
        <v>711</v>
      </c>
      <c r="BE420" s="57">
        <v>1700</v>
      </c>
      <c r="BF420" s="57">
        <v>599.39999389648438</v>
      </c>
      <c r="BG420" s="57">
        <v>100</v>
      </c>
      <c r="BH420" s="57">
        <v>1698.7500076293945</v>
      </c>
      <c r="BI420" s="57">
        <v>0</v>
      </c>
      <c r="BJ420" s="57">
        <v>0</v>
      </c>
      <c r="BK420" s="57">
        <v>1200</v>
      </c>
      <c r="BL420" s="56">
        <v>7329.224860213033</v>
      </c>
      <c r="BN420" s="55">
        <v>2032</v>
      </c>
      <c r="BO420" s="56"/>
      <c r="BP420" s="58"/>
      <c r="BQ420" s="58"/>
      <c r="BR420" s="56"/>
      <c r="BS420" s="58"/>
      <c r="BT420" s="58"/>
      <c r="BU420" s="56"/>
      <c r="BV420" s="58"/>
      <c r="BW420" s="58"/>
      <c r="BX420" s="58"/>
      <c r="BY420" s="58"/>
      <c r="BZ420" s="58"/>
      <c r="CA420" s="58"/>
      <c r="CB420" s="58"/>
      <c r="CC420" s="58"/>
      <c r="CD420" s="58"/>
      <c r="CE420" s="56"/>
      <c r="CG420" s="115" t="s">
        <v>197</v>
      </c>
    </row>
    <row r="421" spans="1:85" outlineLevel="1">
      <c r="A421" s="59">
        <v>2033</v>
      </c>
      <c r="B421" s="60">
        <v>0</v>
      </c>
      <c r="C421" s="60">
        <v>0</v>
      </c>
      <c r="D421" s="60">
        <v>0</v>
      </c>
      <c r="E421" s="60">
        <v>0</v>
      </c>
      <c r="F421" s="60">
        <v>0</v>
      </c>
      <c r="G421" s="60">
        <v>711</v>
      </c>
      <c r="H421" s="60">
        <v>900</v>
      </c>
      <c r="I421" s="60">
        <v>200</v>
      </c>
      <c r="J421" s="60">
        <v>400</v>
      </c>
      <c r="K421" s="60">
        <v>0</v>
      </c>
      <c r="L421" s="60">
        <v>0</v>
      </c>
      <c r="M421" s="60">
        <v>200</v>
      </c>
      <c r="N421" s="60">
        <v>0</v>
      </c>
      <c r="O421" s="60">
        <v>0</v>
      </c>
      <c r="P421" s="60">
        <v>899.10000610351563</v>
      </c>
      <c r="Q421" s="60">
        <v>0</v>
      </c>
      <c r="R421" s="60">
        <v>0</v>
      </c>
      <c r="S421" s="60">
        <v>0</v>
      </c>
      <c r="T421" s="60">
        <v>0</v>
      </c>
      <c r="U421" s="60">
        <v>100</v>
      </c>
      <c r="V421" s="60">
        <v>0</v>
      </c>
      <c r="W421" s="60">
        <v>0</v>
      </c>
      <c r="X421" s="60">
        <v>1400</v>
      </c>
      <c r="Y421" s="60">
        <v>0</v>
      </c>
      <c r="Z421" s="60">
        <v>200</v>
      </c>
      <c r="AA421" s="60">
        <v>0</v>
      </c>
      <c r="AB421" s="60">
        <v>5</v>
      </c>
      <c r="AC421" s="60">
        <v>600</v>
      </c>
      <c r="AD421" s="60">
        <v>598.94999694824219</v>
      </c>
      <c r="AE421" s="60">
        <v>499.5</v>
      </c>
      <c r="AF421" s="60">
        <v>0</v>
      </c>
      <c r="AG421" s="60">
        <v>0</v>
      </c>
      <c r="AH421" s="60">
        <v>0</v>
      </c>
      <c r="AI421" s="60">
        <v>0</v>
      </c>
      <c r="AJ421" s="60">
        <v>0</v>
      </c>
      <c r="AK421" s="60">
        <v>11.47000026702881</v>
      </c>
      <c r="AL421" s="60">
        <v>47.200000762939453</v>
      </c>
      <c r="AM421" s="60">
        <v>346.43999838829041</v>
      </c>
      <c r="AN421" s="60">
        <v>10.717923000000001</v>
      </c>
      <c r="AO421" s="60">
        <v>219.51485700000001</v>
      </c>
      <c r="AP421" s="60">
        <v>489.51080342847717</v>
      </c>
      <c r="AQ421" s="60">
        <v>214.33442700000001</v>
      </c>
      <c r="AR421" s="60">
        <v>79</v>
      </c>
      <c r="AS421" s="60">
        <v>25.60000038146973</v>
      </c>
      <c r="AT421" s="54"/>
      <c r="AU421" s="61">
        <v>2033</v>
      </c>
      <c r="AV421" s="62">
        <v>791.00720538829046</v>
      </c>
      <c r="AW421" s="63">
        <v>444.56720700000005</v>
      </c>
      <c r="AX421" s="63">
        <v>346.43999838829041</v>
      </c>
      <c r="AY421" s="62">
        <v>657.78080483991516</v>
      </c>
      <c r="AZ421" s="63">
        <v>579.98080369550598</v>
      </c>
      <c r="BA421" s="63">
        <v>77.80000114440918</v>
      </c>
      <c r="BB421" s="62">
        <v>6708.5500030517578</v>
      </c>
      <c r="BC421" s="63">
        <v>0</v>
      </c>
      <c r="BD421" s="63">
        <v>711</v>
      </c>
      <c r="BE421" s="63">
        <v>1700</v>
      </c>
      <c r="BF421" s="63">
        <v>899.10000610351563</v>
      </c>
      <c r="BG421" s="63">
        <v>100</v>
      </c>
      <c r="BH421" s="63">
        <v>1698.4499969482422</v>
      </c>
      <c r="BI421" s="63">
        <v>0</v>
      </c>
      <c r="BJ421" s="63">
        <v>0</v>
      </c>
      <c r="BK421" s="63">
        <v>1600</v>
      </c>
      <c r="BL421" s="62">
        <v>8157.338013279963</v>
      </c>
      <c r="BN421" s="61">
        <v>2033</v>
      </c>
      <c r="BO421" s="62"/>
      <c r="BP421" s="1"/>
      <c r="BQ421" s="1"/>
      <c r="BR421" s="62"/>
      <c r="BS421" s="1"/>
      <c r="BT421" s="1"/>
      <c r="BU421" s="62"/>
      <c r="BV421" s="1"/>
      <c r="BW421" s="1"/>
      <c r="BX421" s="1"/>
      <c r="BY421" s="1"/>
      <c r="BZ421" s="1"/>
      <c r="CA421" s="1"/>
      <c r="CB421" s="1"/>
      <c r="CC421" s="1"/>
      <c r="CD421" s="1"/>
      <c r="CE421" s="62"/>
      <c r="CG421" s="115" t="s">
        <v>197</v>
      </c>
    </row>
    <row r="422" spans="1:85" outlineLevel="1">
      <c r="A422" s="52">
        <v>2034</v>
      </c>
      <c r="B422" s="53">
        <v>0</v>
      </c>
      <c r="C422" s="53">
        <v>0</v>
      </c>
      <c r="D422" s="53">
        <v>0</v>
      </c>
      <c r="E422" s="53">
        <v>0</v>
      </c>
      <c r="F422" s="53">
        <v>0</v>
      </c>
      <c r="G422" s="53">
        <v>711</v>
      </c>
      <c r="H422" s="53">
        <v>900</v>
      </c>
      <c r="I422" s="53">
        <v>200</v>
      </c>
      <c r="J422" s="53">
        <v>400</v>
      </c>
      <c r="K422" s="53">
        <v>0</v>
      </c>
      <c r="L422" s="53">
        <v>0</v>
      </c>
      <c r="M422" s="53">
        <v>200</v>
      </c>
      <c r="N422" s="53">
        <v>0</v>
      </c>
      <c r="O422" s="53">
        <v>0</v>
      </c>
      <c r="P422" s="53">
        <v>898.64999389648438</v>
      </c>
      <c r="Q422" s="53">
        <v>0</v>
      </c>
      <c r="R422" s="53">
        <v>0</v>
      </c>
      <c r="S422" s="53">
        <v>0</v>
      </c>
      <c r="T422" s="53">
        <v>0</v>
      </c>
      <c r="U422" s="53">
        <v>100</v>
      </c>
      <c r="V422" s="53">
        <v>0</v>
      </c>
      <c r="W422" s="53">
        <v>0</v>
      </c>
      <c r="X422" s="53">
        <v>1400</v>
      </c>
      <c r="Y422" s="53">
        <v>0</v>
      </c>
      <c r="Z422" s="53">
        <v>200</v>
      </c>
      <c r="AA422" s="53">
        <v>0</v>
      </c>
      <c r="AB422" s="53">
        <v>5</v>
      </c>
      <c r="AC422" s="53">
        <v>750</v>
      </c>
      <c r="AD422" s="53">
        <v>598.74999237060547</v>
      </c>
      <c r="AE422" s="53">
        <v>499.40000152587891</v>
      </c>
      <c r="AF422" s="53">
        <v>0</v>
      </c>
      <c r="AG422" s="53">
        <v>0</v>
      </c>
      <c r="AH422" s="53">
        <v>0</v>
      </c>
      <c r="AI422" s="53">
        <v>0</v>
      </c>
      <c r="AJ422" s="53">
        <v>0</v>
      </c>
      <c r="AK422" s="53">
        <v>12.35000038146973</v>
      </c>
      <c r="AL422" s="53">
        <v>50.830001831054688</v>
      </c>
      <c r="AM422" s="53">
        <v>349.90999519824982</v>
      </c>
      <c r="AN422" s="53">
        <v>10.717923000000001</v>
      </c>
      <c r="AO422" s="53">
        <v>238.569873</v>
      </c>
      <c r="AP422" s="53">
        <v>560.36924077197341</v>
      </c>
      <c r="AQ422" s="53">
        <v>222.661418</v>
      </c>
      <c r="AR422" s="53">
        <v>79</v>
      </c>
      <c r="AS422" s="53">
        <v>25.60000038146973</v>
      </c>
      <c r="AT422" s="54"/>
      <c r="AU422" s="55">
        <v>2034</v>
      </c>
      <c r="AV422" s="56">
        <v>821.8592091982498</v>
      </c>
      <c r="AW422" s="57">
        <v>471.94921399999998</v>
      </c>
      <c r="AX422" s="57">
        <v>349.90999519824982</v>
      </c>
      <c r="AY422" s="56">
        <v>733.14924336596755</v>
      </c>
      <c r="AZ422" s="57">
        <v>651.71924115344314</v>
      </c>
      <c r="BA422" s="57">
        <v>81.430002212524414</v>
      </c>
      <c r="BB422" s="56">
        <v>6857.7999877929688</v>
      </c>
      <c r="BC422" s="57">
        <v>0</v>
      </c>
      <c r="BD422" s="57">
        <v>711</v>
      </c>
      <c r="BE422" s="57">
        <v>1700</v>
      </c>
      <c r="BF422" s="57">
        <v>898.64999389648438</v>
      </c>
      <c r="BG422" s="57">
        <v>100</v>
      </c>
      <c r="BH422" s="57">
        <v>1848.1499938964844</v>
      </c>
      <c r="BI422" s="57">
        <v>0</v>
      </c>
      <c r="BJ422" s="57">
        <v>0</v>
      </c>
      <c r="BK422" s="57">
        <v>1600</v>
      </c>
      <c r="BL422" s="56">
        <v>8412.8084403571866</v>
      </c>
      <c r="BN422" s="55">
        <v>2034</v>
      </c>
      <c r="BO422" s="56"/>
      <c r="BP422" s="58"/>
      <c r="BQ422" s="58"/>
      <c r="BR422" s="56"/>
      <c r="BS422" s="58"/>
      <c r="BT422" s="58"/>
      <c r="BU422" s="56"/>
      <c r="BV422" s="58"/>
      <c r="BW422" s="58"/>
      <c r="BX422" s="58"/>
      <c r="BY422" s="58"/>
      <c r="BZ422" s="58"/>
      <c r="CA422" s="58"/>
      <c r="CB422" s="58"/>
      <c r="CC422" s="58"/>
      <c r="CD422" s="58"/>
      <c r="CE422" s="56"/>
      <c r="CG422" s="115" t="s">
        <v>197</v>
      </c>
    </row>
    <row r="423" spans="1:85" outlineLevel="1">
      <c r="A423" s="59">
        <v>2035</v>
      </c>
      <c r="B423" s="60">
        <v>0</v>
      </c>
      <c r="C423" s="60">
        <v>0</v>
      </c>
      <c r="D423" s="60">
        <v>0</v>
      </c>
      <c r="E423" s="60">
        <v>0</v>
      </c>
      <c r="F423" s="60">
        <v>18.29999923706055</v>
      </c>
      <c r="G423" s="60">
        <v>711</v>
      </c>
      <c r="H423" s="60">
        <v>900</v>
      </c>
      <c r="I423" s="60">
        <v>200</v>
      </c>
      <c r="J423" s="60">
        <v>400</v>
      </c>
      <c r="K423" s="60">
        <v>0</v>
      </c>
      <c r="L423" s="60">
        <v>0</v>
      </c>
      <c r="M423" s="60">
        <v>400</v>
      </c>
      <c r="N423" s="60">
        <v>0</v>
      </c>
      <c r="O423" s="60">
        <v>0</v>
      </c>
      <c r="P423" s="60">
        <v>998.19999694824219</v>
      </c>
      <c r="Q423" s="60">
        <v>0</v>
      </c>
      <c r="R423" s="60">
        <v>0</v>
      </c>
      <c r="S423" s="60">
        <v>0</v>
      </c>
      <c r="T423" s="60">
        <v>0</v>
      </c>
      <c r="U423" s="60">
        <v>100</v>
      </c>
      <c r="V423" s="60">
        <v>0</v>
      </c>
      <c r="W423" s="60">
        <v>0</v>
      </c>
      <c r="X423" s="60">
        <v>1400</v>
      </c>
      <c r="Y423" s="60">
        <v>0</v>
      </c>
      <c r="Z423" s="60">
        <v>200</v>
      </c>
      <c r="AA423" s="60">
        <v>0</v>
      </c>
      <c r="AB423" s="60">
        <v>5</v>
      </c>
      <c r="AC423" s="60">
        <v>900</v>
      </c>
      <c r="AD423" s="60">
        <v>598.55000305175781</v>
      </c>
      <c r="AE423" s="60">
        <v>499.30000305175781</v>
      </c>
      <c r="AF423" s="60">
        <v>0</v>
      </c>
      <c r="AG423" s="60">
        <v>0</v>
      </c>
      <c r="AH423" s="60">
        <v>0</v>
      </c>
      <c r="AI423" s="60">
        <v>0</v>
      </c>
      <c r="AJ423" s="60">
        <v>0</v>
      </c>
      <c r="AK423" s="60">
        <v>13.239999771118161</v>
      </c>
      <c r="AL423" s="60">
        <v>54.470001220703118</v>
      </c>
      <c r="AM423" s="60">
        <v>354.04999911785126</v>
      </c>
      <c r="AN423" s="60">
        <v>10.717923000000001</v>
      </c>
      <c r="AO423" s="60">
        <v>258.28604999999999</v>
      </c>
      <c r="AP423" s="60">
        <v>631.33850343142001</v>
      </c>
      <c r="AQ423" s="60">
        <v>231.85621</v>
      </c>
      <c r="AR423" s="60">
        <v>79</v>
      </c>
      <c r="AS423" s="60">
        <v>25.60000038146973</v>
      </c>
      <c r="AT423" s="54"/>
      <c r="AU423" s="61">
        <v>2035</v>
      </c>
      <c r="AV423" s="62">
        <v>854.91018211785126</v>
      </c>
      <c r="AW423" s="63">
        <v>500.86018300000001</v>
      </c>
      <c r="AX423" s="63">
        <v>354.04999911785126</v>
      </c>
      <c r="AY423" s="62">
        <v>808.64850480471102</v>
      </c>
      <c r="AZ423" s="63">
        <v>723.57850320253817</v>
      </c>
      <c r="BA423" s="63">
        <v>85.070001602172852</v>
      </c>
      <c r="BB423" s="62">
        <v>7325.3500022888184</v>
      </c>
      <c r="BC423" s="63">
        <v>0</v>
      </c>
      <c r="BD423" s="63">
        <v>729.29999923706055</v>
      </c>
      <c r="BE423" s="63">
        <v>1900</v>
      </c>
      <c r="BF423" s="63">
        <v>998.19999694824219</v>
      </c>
      <c r="BG423" s="63">
        <v>100</v>
      </c>
      <c r="BH423" s="63">
        <v>1997.8500061035156</v>
      </c>
      <c r="BI423" s="63">
        <v>0</v>
      </c>
      <c r="BJ423" s="63">
        <v>0</v>
      </c>
      <c r="BK423" s="63">
        <v>1600</v>
      </c>
      <c r="BL423" s="62">
        <v>8988.908689211381</v>
      </c>
      <c r="BN423" s="61">
        <v>2035</v>
      </c>
      <c r="BO423" s="62"/>
      <c r="BP423" s="1"/>
      <c r="BQ423" s="1"/>
      <c r="BR423" s="62"/>
      <c r="BS423" s="1"/>
      <c r="BT423" s="1"/>
      <c r="BU423" s="62"/>
      <c r="BV423" s="1"/>
      <c r="BW423" s="1"/>
      <c r="BX423" s="1"/>
      <c r="BY423" s="1"/>
      <c r="BZ423" s="1"/>
      <c r="CA423" s="1"/>
      <c r="CB423" s="1"/>
      <c r="CC423" s="1"/>
      <c r="CD423" s="1"/>
      <c r="CE423" s="62"/>
      <c r="CG423" s="115" t="s">
        <v>197</v>
      </c>
    </row>
    <row r="424" spans="1:85" outlineLevel="1">
      <c r="A424" s="52">
        <v>2036</v>
      </c>
      <c r="B424" s="53">
        <v>0</v>
      </c>
      <c r="C424" s="53">
        <v>0</v>
      </c>
      <c r="D424" s="53">
        <v>0</v>
      </c>
      <c r="E424" s="53">
        <v>0</v>
      </c>
      <c r="F424" s="53">
        <v>18.29999923706055</v>
      </c>
      <c r="G424" s="53">
        <v>711</v>
      </c>
      <c r="H424" s="53">
        <v>900</v>
      </c>
      <c r="I424" s="53">
        <v>200</v>
      </c>
      <c r="J424" s="53">
        <v>400</v>
      </c>
      <c r="K424" s="53">
        <v>0</v>
      </c>
      <c r="L424" s="53">
        <v>0</v>
      </c>
      <c r="M424" s="53">
        <v>400</v>
      </c>
      <c r="N424" s="53">
        <v>0</v>
      </c>
      <c r="O424" s="53">
        <v>0</v>
      </c>
      <c r="P424" s="53">
        <v>997.69999694824219</v>
      </c>
      <c r="Q424" s="53">
        <v>0</v>
      </c>
      <c r="R424" s="53">
        <v>0</v>
      </c>
      <c r="S424" s="53">
        <v>0</v>
      </c>
      <c r="T424" s="53">
        <v>0</v>
      </c>
      <c r="U424" s="53">
        <v>100</v>
      </c>
      <c r="V424" s="53">
        <v>0</v>
      </c>
      <c r="W424" s="53">
        <v>0</v>
      </c>
      <c r="X424" s="53">
        <v>1400</v>
      </c>
      <c r="Y424" s="53">
        <v>0</v>
      </c>
      <c r="Z424" s="53">
        <v>200</v>
      </c>
      <c r="AA424" s="53">
        <v>0</v>
      </c>
      <c r="AB424" s="53">
        <v>15</v>
      </c>
      <c r="AC424" s="53">
        <v>900</v>
      </c>
      <c r="AD424" s="53">
        <v>598.34999847412109</v>
      </c>
      <c r="AE424" s="53">
        <v>499.19999694824219</v>
      </c>
      <c r="AF424" s="53">
        <v>0</v>
      </c>
      <c r="AG424" s="53">
        <v>0</v>
      </c>
      <c r="AH424" s="53">
        <v>0</v>
      </c>
      <c r="AI424" s="53">
        <v>0</v>
      </c>
      <c r="AJ424" s="53">
        <v>0</v>
      </c>
      <c r="AK424" s="53">
        <v>14.11999988555908</v>
      </c>
      <c r="AL424" s="53">
        <v>58.099998474121087</v>
      </c>
      <c r="AM424" s="53">
        <v>357.56000292301178</v>
      </c>
      <c r="AN424" s="53">
        <v>10.717923000000001</v>
      </c>
      <c r="AO424" s="53">
        <v>277.04538300000002</v>
      </c>
      <c r="AP424" s="53">
        <v>702.30776609086661</v>
      </c>
      <c r="AQ424" s="53">
        <v>242.38394099999999</v>
      </c>
      <c r="AR424" s="53">
        <v>79</v>
      </c>
      <c r="AS424" s="53">
        <v>25.60000038146973</v>
      </c>
      <c r="AT424" s="54"/>
      <c r="AU424" s="55">
        <v>2036</v>
      </c>
      <c r="AV424" s="56">
        <v>887.70724992301177</v>
      </c>
      <c r="AW424" s="57">
        <v>530.14724699999999</v>
      </c>
      <c r="AX424" s="57">
        <v>357.56000292301178</v>
      </c>
      <c r="AY424" s="56">
        <v>894.12776483201651</v>
      </c>
      <c r="AZ424" s="57">
        <v>795.42776597642569</v>
      </c>
      <c r="BA424" s="57">
        <v>98.69999885559082</v>
      </c>
      <c r="BB424" s="56">
        <v>7324.549991607666</v>
      </c>
      <c r="BC424" s="57">
        <v>0</v>
      </c>
      <c r="BD424" s="57">
        <v>729.29999923706055</v>
      </c>
      <c r="BE424" s="57">
        <v>1900</v>
      </c>
      <c r="BF424" s="57">
        <v>997.69999694824219</v>
      </c>
      <c r="BG424" s="57">
        <v>100</v>
      </c>
      <c r="BH424" s="57">
        <v>1997.5499954223633</v>
      </c>
      <c r="BI424" s="57">
        <v>0</v>
      </c>
      <c r="BJ424" s="57">
        <v>0</v>
      </c>
      <c r="BK424" s="57">
        <v>1600</v>
      </c>
      <c r="BL424" s="56">
        <v>9106.3850063626942</v>
      </c>
      <c r="BN424" s="55">
        <v>2036</v>
      </c>
      <c r="BO424" s="56"/>
      <c r="BP424" s="58"/>
      <c r="BQ424" s="58"/>
      <c r="BR424" s="56"/>
      <c r="BS424" s="58"/>
      <c r="BT424" s="58"/>
      <c r="BU424" s="56"/>
      <c r="BV424" s="58"/>
      <c r="BW424" s="58"/>
      <c r="BX424" s="58"/>
      <c r="BY424" s="58"/>
      <c r="BZ424" s="58"/>
      <c r="CA424" s="58"/>
      <c r="CB424" s="58"/>
      <c r="CC424" s="58"/>
      <c r="CD424" s="58"/>
      <c r="CE424" s="56"/>
      <c r="CG424" s="115" t="s">
        <v>197</v>
      </c>
    </row>
    <row r="425" spans="1:85" outlineLevel="1">
      <c r="A425" s="59">
        <v>2037</v>
      </c>
      <c r="B425" s="60">
        <v>0</v>
      </c>
      <c r="C425" s="60">
        <v>0</v>
      </c>
      <c r="D425" s="60">
        <v>0</v>
      </c>
      <c r="E425" s="60">
        <v>0</v>
      </c>
      <c r="F425" s="60">
        <v>36.599998474121101</v>
      </c>
      <c r="G425" s="60">
        <v>711</v>
      </c>
      <c r="H425" s="60">
        <v>1000</v>
      </c>
      <c r="I425" s="60">
        <v>200</v>
      </c>
      <c r="J425" s="60">
        <v>800</v>
      </c>
      <c r="K425" s="60">
        <v>0</v>
      </c>
      <c r="L425" s="60">
        <v>0</v>
      </c>
      <c r="M425" s="60">
        <v>400</v>
      </c>
      <c r="N425" s="60">
        <v>0</v>
      </c>
      <c r="O425" s="60">
        <v>0</v>
      </c>
      <c r="P425" s="60">
        <v>1297.2000045776367</v>
      </c>
      <c r="Q425" s="60">
        <v>0</v>
      </c>
      <c r="R425" s="60">
        <v>0</v>
      </c>
      <c r="S425" s="60">
        <v>0</v>
      </c>
      <c r="T425" s="60">
        <v>0</v>
      </c>
      <c r="U425" s="60">
        <v>100</v>
      </c>
      <c r="V425" s="60">
        <v>0</v>
      </c>
      <c r="W425" s="60">
        <v>0</v>
      </c>
      <c r="X425" s="60">
        <v>1400</v>
      </c>
      <c r="Y425" s="60">
        <v>0</v>
      </c>
      <c r="Z425" s="60">
        <v>200</v>
      </c>
      <c r="AA425" s="60">
        <v>0</v>
      </c>
      <c r="AB425" s="60">
        <v>15</v>
      </c>
      <c r="AC425" s="60">
        <v>900</v>
      </c>
      <c r="AD425" s="60">
        <v>598.15000915527344</v>
      </c>
      <c r="AE425" s="60">
        <v>499.09999847412109</v>
      </c>
      <c r="AF425" s="60">
        <v>0</v>
      </c>
      <c r="AG425" s="60">
        <v>0</v>
      </c>
      <c r="AH425" s="60">
        <v>0</v>
      </c>
      <c r="AI425" s="60">
        <v>0</v>
      </c>
      <c r="AJ425" s="60">
        <v>0</v>
      </c>
      <c r="AK425" s="60">
        <v>15.010000228881839</v>
      </c>
      <c r="AL425" s="60">
        <v>61.759998321533203</v>
      </c>
      <c r="AM425" s="60">
        <v>359.93000185489655</v>
      </c>
      <c r="AN425" s="60">
        <v>10.717923000000001</v>
      </c>
      <c r="AO425" s="60">
        <v>294.53497199999998</v>
      </c>
      <c r="AP425" s="60">
        <v>773.53780368399657</v>
      </c>
      <c r="AQ425" s="60">
        <v>256.62610000000001</v>
      </c>
      <c r="AR425" s="60">
        <v>79</v>
      </c>
      <c r="AS425" s="60">
        <v>25.60000038146973</v>
      </c>
      <c r="AT425" s="54"/>
      <c r="AU425" s="61">
        <v>2037</v>
      </c>
      <c r="AV425" s="62">
        <v>921.80899685489658</v>
      </c>
      <c r="AW425" s="63">
        <v>561.87899500000003</v>
      </c>
      <c r="AX425" s="63">
        <v>359.93000185489655</v>
      </c>
      <c r="AY425" s="62">
        <v>969.90780261588134</v>
      </c>
      <c r="AZ425" s="63">
        <v>867.54780391287841</v>
      </c>
      <c r="BA425" s="63">
        <v>102.35999870300293</v>
      </c>
      <c r="BB425" s="62">
        <v>8142.0500106811523</v>
      </c>
      <c r="BC425" s="63">
        <v>0</v>
      </c>
      <c r="BD425" s="63">
        <v>747.59999847412109</v>
      </c>
      <c r="BE425" s="63">
        <v>2400</v>
      </c>
      <c r="BF425" s="63">
        <v>1297.2000045776367</v>
      </c>
      <c r="BG425" s="63">
        <v>100</v>
      </c>
      <c r="BH425" s="63">
        <v>1997.2500076293945</v>
      </c>
      <c r="BI425" s="63">
        <v>0</v>
      </c>
      <c r="BJ425" s="63">
        <v>0</v>
      </c>
      <c r="BK425" s="63">
        <v>1600</v>
      </c>
      <c r="BL425" s="62">
        <v>10033.76681015193</v>
      </c>
      <c r="BN425" s="61">
        <v>2037</v>
      </c>
      <c r="BO425" s="62"/>
      <c r="BP425" s="1"/>
      <c r="BQ425" s="1"/>
      <c r="BR425" s="62"/>
      <c r="BS425" s="1"/>
      <c r="BT425" s="1"/>
      <c r="BU425" s="62"/>
      <c r="BV425" s="1"/>
      <c r="BW425" s="1"/>
      <c r="BX425" s="1"/>
      <c r="BY425" s="1"/>
      <c r="BZ425" s="1"/>
      <c r="CA425" s="1"/>
      <c r="CB425" s="1"/>
      <c r="CC425" s="1"/>
      <c r="CD425" s="1"/>
      <c r="CE425" s="62"/>
      <c r="CG425" s="115" t="s">
        <v>197</v>
      </c>
    </row>
    <row r="426" spans="1:85" outlineLevel="1">
      <c r="A426" s="52">
        <v>2038</v>
      </c>
      <c r="B426" s="53">
        <v>0</v>
      </c>
      <c r="C426" s="53">
        <v>0</v>
      </c>
      <c r="D426" s="53">
        <v>0</v>
      </c>
      <c r="E426" s="53">
        <v>0</v>
      </c>
      <c r="F426" s="53">
        <v>36.599998474121101</v>
      </c>
      <c r="G426" s="53">
        <v>711</v>
      </c>
      <c r="H426" s="53">
        <v>1100</v>
      </c>
      <c r="I426" s="53">
        <v>300</v>
      </c>
      <c r="J426" s="53">
        <v>800</v>
      </c>
      <c r="K426" s="53">
        <v>0</v>
      </c>
      <c r="L426" s="53">
        <v>0</v>
      </c>
      <c r="M426" s="53">
        <v>900</v>
      </c>
      <c r="N426" s="53">
        <v>0</v>
      </c>
      <c r="O426" s="53">
        <v>0</v>
      </c>
      <c r="P426" s="53">
        <v>1596.5499954223633</v>
      </c>
      <c r="Q426" s="53">
        <v>0</v>
      </c>
      <c r="R426" s="53">
        <v>0</v>
      </c>
      <c r="S426" s="53">
        <v>0</v>
      </c>
      <c r="T426" s="53">
        <v>0</v>
      </c>
      <c r="U426" s="53">
        <v>100</v>
      </c>
      <c r="V426" s="53">
        <v>0</v>
      </c>
      <c r="W426" s="53">
        <v>0</v>
      </c>
      <c r="X426" s="53">
        <v>1400</v>
      </c>
      <c r="Y426" s="53">
        <v>0</v>
      </c>
      <c r="Z426" s="53">
        <v>200</v>
      </c>
      <c r="AA426" s="53">
        <v>0</v>
      </c>
      <c r="AB426" s="53">
        <v>15</v>
      </c>
      <c r="AC426" s="53">
        <v>900</v>
      </c>
      <c r="AD426" s="53">
        <v>597.94999694824219</v>
      </c>
      <c r="AE426" s="53">
        <v>499</v>
      </c>
      <c r="AF426" s="53">
        <v>0</v>
      </c>
      <c r="AG426" s="53">
        <v>0</v>
      </c>
      <c r="AH426" s="53">
        <v>0</v>
      </c>
      <c r="AI426" s="53">
        <v>0</v>
      </c>
      <c r="AJ426" s="53">
        <v>0</v>
      </c>
      <c r="AK426" s="53">
        <v>15.88000011444092</v>
      </c>
      <c r="AL426" s="53">
        <v>65.339996337890625</v>
      </c>
      <c r="AM426" s="53">
        <v>365.95000302791595</v>
      </c>
      <c r="AN426" s="53">
        <v>10.717923000000001</v>
      </c>
      <c r="AO426" s="53">
        <v>312.89791300000002</v>
      </c>
      <c r="AP426" s="53">
        <v>844.76784127712642</v>
      </c>
      <c r="AQ426" s="53">
        <v>270.08933500000001</v>
      </c>
      <c r="AR426" s="53">
        <v>79</v>
      </c>
      <c r="AS426" s="53">
        <v>25.60000038146973</v>
      </c>
      <c r="AT426" s="54"/>
      <c r="AU426" s="55">
        <v>2038</v>
      </c>
      <c r="AV426" s="56">
        <v>959.65517402791602</v>
      </c>
      <c r="AW426" s="57">
        <v>593.70517100000006</v>
      </c>
      <c r="AX426" s="57">
        <v>365.95000302791595</v>
      </c>
      <c r="AY426" s="56">
        <v>1045.5878381109278</v>
      </c>
      <c r="AZ426" s="57">
        <v>939.64784139156734</v>
      </c>
      <c r="BA426" s="57">
        <v>105.93999671936035</v>
      </c>
      <c r="BB426" s="56">
        <v>9141.0999908447266</v>
      </c>
      <c r="BC426" s="57">
        <v>0</v>
      </c>
      <c r="BD426" s="57">
        <v>747.59999847412109</v>
      </c>
      <c r="BE426" s="57">
        <v>3100</v>
      </c>
      <c r="BF426" s="57">
        <v>1596.5499954223633</v>
      </c>
      <c r="BG426" s="57">
        <v>100</v>
      </c>
      <c r="BH426" s="57">
        <v>1996.9499969482422</v>
      </c>
      <c r="BI426" s="57">
        <v>0</v>
      </c>
      <c r="BJ426" s="57">
        <v>0</v>
      </c>
      <c r="BK426" s="57">
        <v>1600</v>
      </c>
      <c r="BL426" s="56">
        <v>11146.343002983571</v>
      </c>
      <c r="BN426" s="55">
        <v>2038</v>
      </c>
      <c r="BO426" s="56"/>
      <c r="BP426" s="58"/>
      <c r="BQ426" s="58"/>
      <c r="BR426" s="56"/>
      <c r="BS426" s="58"/>
      <c r="BT426" s="58"/>
      <c r="BU426" s="56"/>
      <c r="BV426" s="58"/>
      <c r="BW426" s="58"/>
      <c r="BX426" s="58"/>
      <c r="BY426" s="58"/>
      <c r="BZ426" s="58"/>
      <c r="CA426" s="58"/>
      <c r="CB426" s="58"/>
      <c r="CC426" s="58"/>
      <c r="CD426" s="58"/>
      <c r="CE426" s="56"/>
      <c r="CG426" s="115" t="s">
        <v>197</v>
      </c>
    </row>
    <row r="427" spans="1:85" outlineLevel="1">
      <c r="A427" s="59">
        <v>2039</v>
      </c>
      <c r="B427" s="60">
        <v>0</v>
      </c>
      <c r="C427" s="60">
        <v>0</v>
      </c>
      <c r="D427" s="60">
        <v>0</v>
      </c>
      <c r="E427" s="60">
        <v>0</v>
      </c>
      <c r="F427" s="60">
        <v>73.199996948242202</v>
      </c>
      <c r="G427" s="60">
        <v>711</v>
      </c>
      <c r="H427" s="60">
        <v>1100</v>
      </c>
      <c r="I427" s="60">
        <v>300</v>
      </c>
      <c r="J427" s="60">
        <v>800</v>
      </c>
      <c r="K427" s="60">
        <v>0</v>
      </c>
      <c r="L427" s="60">
        <v>0</v>
      </c>
      <c r="M427" s="60">
        <v>900</v>
      </c>
      <c r="N427" s="60">
        <v>0</v>
      </c>
      <c r="O427" s="60">
        <v>0</v>
      </c>
      <c r="P427" s="60">
        <v>1595.7499923706055</v>
      </c>
      <c r="Q427" s="60">
        <v>0</v>
      </c>
      <c r="R427" s="60">
        <v>0</v>
      </c>
      <c r="S427" s="60">
        <v>0</v>
      </c>
      <c r="T427" s="60">
        <v>0</v>
      </c>
      <c r="U427" s="60">
        <v>100</v>
      </c>
      <c r="V427" s="60">
        <v>0</v>
      </c>
      <c r="W427" s="60">
        <v>0</v>
      </c>
      <c r="X427" s="60">
        <v>1400</v>
      </c>
      <c r="Y427" s="60">
        <v>0</v>
      </c>
      <c r="Z427" s="60">
        <v>200</v>
      </c>
      <c r="AA427" s="60">
        <v>0</v>
      </c>
      <c r="AB427" s="60">
        <v>15</v>
      </c>
      <c r="AC427" s="60">
        <v>900</v>
      </c>
      <c r="AD427" s="60">
        <v>597.74999237060547</v>
      </c>
      <c r="AE427" s="60">
        <v>498.90000152587891</v>
      </c>
      <c r="AF427" s="60">
        <v>0</v>
      </c>
      <c r="AG427" s="60">
        <v>0</v>
      </c>
      <c r="AH427" s="60">
        <v>0</v>
      </c>
      <c r="AI427" s="60">
        <v>0</v>
      </c>
      <c r="AJ427" s="60">
        <v>0</v>
      </c>
      <c r="AK427" s="60">
        <v>16.760000228881839</v>
      </c>
      <c r="AL427" s="60">
        <v>68.959999084472656</v>
      </c>
      <c r="AM427" s="60">
        <v>365.41000068187714</v>
      </c>
      <c r="AN427" s="60">
        <v>10.717923000000001</v>
      </c>
      <c r="AO427" s="60">
        <v>331.41053299999999</v>
      </c>
      <c r="AP427" s="60">
        <v>917.56433527798572</v>
      </c>
      <c r="AQ427" s="60">
        <v>283.89166899999998</v>
      </c>
      <c r="AR427" s="60">
        <v>79</v>
      </c>
      <c r="AS427" s="60">
        <v>25.60000038146973</v>
      </c>
      <c r="AT427" s="54"/>
      <c r="AU427" s="61">
        <v>2039</v>
      </c>
      <c r="AV427" s="62">
        <v>991.43012568187714</v>
      </c>
      <c r="AW427" s="63">
        <v>626.02012500000001</v>
      </c>
      <c r="AX427" s="63">
        <v>365.41000068187714</v>
      </c>
      <c r="AY427" s="62">
        <v>1122.8843349728099</v>
      </c>
      <c r="AZ427" s="63">
        <v>1013.3243355068676</v>
      </c>
      <c r="BA427" s="63">
        <v>109.55999946594238</v>
      </c>
      <c r="BB427" s="62">
        <v>9176.599983215332</v>
      </c>
      <c r="BC427" s="63">
        <v>0</v>
      </c>
      <c r="BD427" s="63">
        <v>784.19999694824219</v>
      </c>
      <c r="BE427" s="63">
        <v>3100</v>
      </c>
      <c r="BF427" s="63">
        <v>1595.7499923706055</v>
      </c>
      <c r="BG427" s="63">
        <v>100</v>
      </c>
      <c r="BH427" s="63">
        <v>1996.6499938964844</v>
      </c>
      <c r="BI427" s="63">
        <v>0</v>
      </c>
      <c r="BJ427" s="63">
        <v>0</v>
      </c>
      <c r="BK427" s="63">
        <v>1600</v>
      </c>
      <c r="BL427" s="62">
        <v>11290.914443870019</v>
      </c>
      <c r="BN427" s="61">
        <v>2039</v>
      </c>
      <c r="BO427" s="62"/>
      <c r="BP427" s="1"/>
      <c r="BQ427" s="1"/>
      <c r="BR427" s="62"/>
      <c r="BS427" s="1"/>
      <c r="BT427" s="1"/>
      <c r="BU427" s="62"/>
      <c r="BV427" s="1"/>
      <c r="BW427" s="1"/>
      <c r="BX427" s="1"/>
      <c r="BY427" s="1"/>
      <c r="BZ427" s="1"/>
      <c r="CA427" s="1"/>
      <c r="CB427" s="1"/>
      <c r="CC427" s="1"/>
      <c r="CD427" s="1"/>
      <c r="CE427" s="62"/>
      <c r="CG427" s="115" t="s">
        <v>197</v>
      </c>
    </row>
    <row r="428" spans="1:85" outlineLevel="1">
      <c r="A428" s="52">
        <v>2040</v>
      </c>
      <c r="B428" s="53">
        <v>0</v>
      </c>
      <c r="C428" s="53">
        <v>0</v>
      </c>
      <c r="D428" s="53">
        <v>0</v>
      </c>
      <c r="E428" s="53">
        <v>237</v>
      </c>
      <c r="F428" s="53">
        <v>146.3999938964844</v>
      </c>
      <c r="G428" s="53">
        <v>711</v>
      </c>
      <c r="H428" s="53">
        <v>1100</v>
      </c>
      <c r="I428" s="53">
        <v>300</v>
      </c>
      <c r="J428" s="53">
        <v>800</v>
      </c>
      <c r="K428" s="53">
        <v>0</v>
      </c>
      <c r="L428" s="53">
        <v>0</v>
      </c>
      <c r="M428" s="53">
        <v>900</v>
      </c>
      <c r="N428" s="53">
        <v>0</v>
      </c>
      <c r="O428" s="53">
        <v>0</v>
      </c>
      <c r="P428" s="53">
        <v>1594.9499969482422</v>
      </c>
      <c r="Q428" s="53">
        <v>0</v>
      </c>
      <c r="R428" s="53">
        <v>0</v>
      </c>
      <c r="S428" s="53">
        <v>0</v>
      </c>
      <c r="T428" s="53">
        <v>0</v>
      </c>
      <c r="U428" s="53">
        <v>100</v>
      </c>
      <c r="V428" s="53">
        <v>0</v>
      </c>
      <c r="W428" s="53">
        <v>0</v>
      </c>
      <c r="X428" s="53">
        <v>1400</v>
      </c>
      <c r="Y428" s="53">
        <v>0</v>
      </c>
      <c r="Z428" s="53">
        <v>200</v>
      </c>
      <c r="AA428" s="53">
        <v>0</v>
      </c>
      <c r="AB428" s="53">
        <v>15</v>
      </c>
      <c r="AC428" s="53">
        <v>900</v>
      </c>
      <c r="AD428" s="53">
        <v>597.55000305175781</v>
      </c>
      <c r="AE428" s="53">
        <v>498.80000305175781</v>
      </c>
      <c r="AF428" s="53">
        <v>0</v>
      </c>
      <c r="AG428" s="53">
        <v>0</v>
      </c>
      <c r="AH428" s="53">
        <v>0</v>
      </c>
      <c r="AI428" s="53">
        <v>0</v>
      </c>
      <c r="AJ428" s="53">
        <v>0</v>
      </c>
      <c r="AK428" s="53">
        <v>17.64999961853027</v>
      </c>
      <c r="AL428" s="53">
        <v>72.610000610351563</v>
      </c>
      <c r="AM428" s="53">
        <v>364.99999916553497</v>
      </c>
      <c r="AN428" s="53">
        <v>10.717923000000001</v>
      </c>
      <c r="AO428" s="53">
        <v>350.07590800000003</v>
      </c>
      <c r="AP428" s="53">
        <v>990.36082927884513</v>
      </c>
      <c r="AQ428" s="53">
        <v>296.558898</v>
      </c>
      <c r="AR428" s="53">
        <v>79</v>
      </c>
      <c r="AS428" s="53">
        <v>25.60000038146973</v>
      </c>
      <c r="AT428" s="54"/>
      <c r="AU428" s="55">
        <v>2040</v>
      </c>
      <c r="AV428" s="56">
        <v>1022.3527281655349</v>
      </c>
      <c r="AW428" s="57">
        <v>657.35272899999995</v>
      </c>
      <c r="AX428" s="57">
        <v>364.99999916553497</v>
      </c>
      <c r="AY428" s="56">
        <v>1200.2208298891967</v>
      </c>
      <c r="AZ428" s="57">
        <v>1087.0108288973754</v>
      </c>
      <c r="BA428" s="57">
        <v>113.21000099182129</v>
      </c>
      <c r="BB428" s="56">
        <v>9485.6999969482422</v>
      </c>
      <c r="BC428" s="57">
        <v>0</v>
      </c>
      <c r="BD428" s="57">
        <v>1094.3999938964844</v>
      </c>
      <c r="BE428" s="57">
        <v>3100</v>
      </c>
      <c r="BF428" s="57">
        <v>1594.9499969482422</v>
      </c>
      <c r="BG428" s="57">
        <v>100</v>
      </c>
      <c r="BH428" s="57">
        <v>1996.3500061035156</v>
      </c>
      <c r="BI428" s="57">
        <v>0</v>
      </c>
      <c r="BJ428" s="57">
        <v>0</v>
      </c>
      <c r="BK428" s="57">
        <v>1600</v>
      </c>
      <c r="BL428" s="56">
        <v>11708.273555002974</v>
      </c>
      <c r="BN428" s="55">
        <v>2040</v>
      </c>
      <c r="BO428" s="56"/>
      <c r="BP428" s="58"/>
      <c r="BQ428" s="58"/>
      <c r="BR428" s="56"/>
      <c r="BS428" s="58"/>
      <c r="BT428" s="58"/>
      <c r="BU428" s="56"/>
      <c r="BV428" s="58"/>
      <c r="BW428" s="58"/>
      <c r="BX428" s="58"/>
      <c r="BY428" s="58"/>
      <c r="BZ428" s="58"/>
      <c r="CA428" s="58"/>
      <c r="CB428" s="58"/>
      <c r="CC428" s="58"/>
      <c r="CD428" s="58"/>
      <c r="CE428" s="56"/>
      <c r="CG428" s="115" t="s">
        <v>197</v>
      </c>
    </row>
    <row r="429" spans="1:85" outlineLevel="1">
      <c r="A429" s="59">
        <v>2041</v>
      </c>
      <c r="B429" s="60">
        <v>0</v>
      </c>
      <c r="C429" s="60">
        <v>0</v>
      </c>
      <c r="D429" s="60">
        <v>0</v>
      </c>
      <c r="E429" s="60">
        <v>237</v>
      </c>
      <c r="F429" s="60">
        <v>201.29999160766604</v>
      </c>
      <c r="G429" s="60">
        <v>711</v>
      </c>
      <c r="H429" s="60">
        <v>1200</v>
      </c>
      <c r="I429" s="60">
        <v>300</v>
      </c>
      <c r="J429" s="60">
        <v>900</v>
      </c>
      <c r="K429" s="60">
        <v>0</v>
      </c>
      <c r="L429" s="60">
        <v>0</v>
      </c>
      <c r="M429" s="60">
        <v>900</v>
      </c>
      <c r="N429" s="60">
        <v>0</v>
      </c>
      <c r="O429" s="60">
        <v>0</v>
      </c>
      <c r="P429" s="60">
        <v>1594.1500015258789</v>
      </c>
      <c r="Q429" s="60">
        <v>0</v>
      </c>
      <c r="R429" s="60">
        <v>0</v>
      </c>
      <c r="S429" s="60">
        <v>0</v>
      </c>
      <c r="T429" s="60">
        <v>0</v>
      </c>
      <c r="U429" s="60">
        <v>100</v>
      </c>
      <c r="V429" s="60">
        <v>0</v>
      </c>
      <c r="W429" s="60">
        <v>0</v>
      </c>
      <c r="X429" s="60">
        <v>1400</v>
      </c>
      <c r="Y429" s="60">
        <v>0</v>
      </c>
      <c r="Z429" s="60">
        <v>200</v>
      </c>
      <c r="AA429" s="60">
        <v>0</v>
      </c>
      <c r="AB429" s="60">
        <v>15</v>
      </c>
      <c r="AC429" s="60">
        <v>900</v>
      </c>
      <c r="AD429" s="60">
        <v>597.34999847412109</v>
      </c>
      <c r="AE429" s="60">
        <v>498.69999694824219</v>
      </c>
      <c r="AF429" s="60">
        <v>0</v>
      </c>
      <c r="AG429" s="60">
        <v>0</v>
      </c>
      <c r="AH429" s="60">
        <v>0</v>
      </c>
      <c r="AI429" s="60">
        <v>0</v>
      </c>
      <c r="AJ429" s="60">
        <v>0</v>
      </c>
      <c r="AK429" s="60">
        <v>18.54999923706055</v>
      </c>
      <c r="AL429" s="60">
        <v>76.30999755859375</v>
      </c>
      <c r="AM429" s="60">
        <v>364.0099960565567</v>
      </c>
      <c r="AN429" s="60">
        <v>10.717923000000001</v>
      </c>
      <c r="AO429" s="60">
        <v>366.544757</v>
      </c>
      <c r="AP429" s="60">
        <v>1066.338277034426</v>
      </c>
      <c r="AQ429" s="60">
        <v>306.24352599999997</v>
      </c>
      <c r="AR429" s="60">
        <v>79</v>
      </c>
      <c r="AS429" s="60">
        <v>25.60000038146973</v>
      </c>
      <c r="AT429" s="54"/>
      <c r="AU429" s="61">
        <v>2041</v>
      </c>
      <c r="AV429" s="62">
        <v>1047.5162020565567</v>
      </c>
      <c r="AW429" s="63">
        <v>683.50620600000002</v>
      </c>
      <c r="AX429" s="63">
        <v>364.0099960565567</v>
      </c>
      <c r="AY429" s="62">
        <v>1280.7982742115501</v>
      </c>
      <c r="AZ429" s="63">
        <v>1163.8882762714866</v>
      </c>
      <c r="BA429" s="63">
        <v>116.90999794006348</v>
      </c>
      <c r="BB429" s="62">
        <v>9739.4999885559082</v>
      </c>
      <c r="BC429" s="63">
        <v>0</v>
      </c>
      <c r="BD429" s="63">
        <v>1149.299991607666</v>
      </c>
      <c r="BE429" s="63">
        <v>3300</v>
      </c>
      <c r="BF429" s="63">
        <v>1594.1500015258789</v>
      </c>
      <c r="BG429" s="63">
        <v>100</v>
      </c>
      <c r="BH429" s="63">
        <v>1996.0499954223633</v>
      </c>
      <c r="BI429" s="63">
        <v>0</v>
      </c>
      <c r="BJ429" s="63">
        <v>0</v>
      </c>
      <c r="BK429" s="63">
        <v>1600</v>
      </c>
      <c r="BL429" s="62">
        <v>12067.814464824016</v>
      </c>
      <c r="BN429" s="61">
        <v>2041</v>
      </c>
      <c r="BO429" s="62"/>
      <c r="BP429" s="1"/>
      <c r="BQ429" s="1"/>
      <c r="BR429" s="62"/>
      <c r="BS429" s="1"/>
      <c r="BT429" s="1"/>
      <c r="BU429" s="62"/>
      <c r="BV429" s="1"/>
      <c r="BW429" s="1"/>
      <c r="BX429" s="1"/>
      <c r="BY429" s="1"/>
      <c r="BZ429" s="1"/>
      <c r="CA429" s="1"/>
      <c r="CB429" s="1"/>
      <c r="CC429" s="1"/>
      <c r="CD429" s="1"/>
      <c r="CE429" s="62"/>
      <c r="CG429" s="115" t="s">
        <v>197</v>
      </c>
    </row>
    <row r="430" spans="1:85" outlineLevel="1">
      <c r="A430" s="52">
        <v>2042</v>
      </c>
      <c r="B430" s="53">
        <v>0</v>
      </c>
      <c r="C430" s="53">
        <v>0</v>
      </c>
      <c r="D430" s="53">
        <v>0</v>
      </c>
      <c r="E430" s="53">
        <v>474</v>
      </c>
      <c r="F430" s="53">
        <v>201.29999160766604</v>
      </c>
      <c r="G430" s="53">
        <v>711</v>
      </c>
      <c r="H430" s="53">
        <v>1200</v>
      </c>
      <c r="I430" s="53">
        <v>300</v>
      </c>
      <c r="J430" s="53">
        <v>900</v>
      </c>
      <c r="K430" s="53">
        <v>0</v>
      </c>
      <c r="L430" s="53">
        <v>0</v>
      </c>
      <c r="M430" s="53">
        <v>900</v>
      </c>
      <c r="N430" s="53">
        <v>0</v>
      </c>
      <c r="O430" s="53">
        <v>0</v>
      </c>
      <c r="P430" s="53">
        <v>1593.3500137329102</v>
      </c>
      <c r="Q430" s="53">
        <v>0</v>
      </c>
      <c r="R430" s="53">
        <v>0</v>
      </c>
      <c r="S430" s="53">
        <v>0</v>
      </c>
      <c r="T430" s="53">
        <v>0</v>
      </c>
      <c r="U430" s="53">
        <v>100</v>
      </c>
      <c r="V430" s="53">
        <v>0</v>
      </c>
      <c r="W430" s="53">
        <v>0</v>
      </c>
      <c r="X430" s="53">
        <v>1400</v>
      </c>
      <c r="Y430" s="53">
        <v>0</v>
      </c>
      <c r="Z430" s="53">
        <v>200</v>
      </c>
      <c r="AA430" s="53">
        <v>0</v>
      </c>
      <c r="AB430" s="53">
        <v>15</v>
      </c>
      <c r="AC430" s="53">
        <v>900</v>
      </c>
      <c r="AD430" s="53">
        <v>597.15000915527344</v>
      </c>
      <c r="AE430" s="53">
        <v>498.59999847412109</v>
      </c>
      <c r="AF430" s="53">
        <v>0</v>
      </c>
      <c r="AG430" s="53">
        <v>0</v>
      </c>
      <c r="AH430" s="53">
        <v>0</v>
      </c>
      <c r="AI430" s="53">
        <v>0</v>
      </c>
      <c r="AJ430" s="53">
        <v>0</v>
      </c>
      <c r="AK430" s="53">
        <v>19.440000534057621</v>
      </c>
      <c r="AL430" s="53">
        <v>79.980003356933594</v>
      </c>
      <c r="AM430" s="53">
        <v>362.92999923229218</v>
      </c>
      <c r="AN430" s="53">
        <v>10.717923000000001</v>
      </c>
      <c r="AO430" s="53">
        <v>381.38044400000001</v>
      </c>
      <c r="AP430" s="53">
        <v>1142.315724790006</v>
      </c>
      <c r="AQ430" s="53">
        <v>325.10719200000005</v>
      </c>
      <c r="AR430" s="53">
        <v>79</v>
      </c>
      <c r="AS430" s="53">
        <v>25.60000038146973</v>
      </c>
      <c r="AT430" s="54"/>
      <c r="AU430" s="55">
        <v>2042</v>
      </c>
      <c r="AV430" s="56">
        <v>1080.1355582322922</v>
      </c>
      <c r="AW430" s="57">
        <v>717.20555899999999</v>
      </c>
      <c r="AX430" s="57">
        <v>362.92999923229218</v>
      </c>
      <c r="AY430" s="56">
        <v>1361.335729062467</v>
      </c>
      <c r="AZ430" s="57">
        <v>1240.7557253240636</v>
      </c>
      <c r="BA430" s="57">
        <v>120.58000373840332</v>
      </c>
      <c r="BB430" s="56">
        <v>9975.4000129699707</v>
      </c>
      <c r="BC430" s="57">
        <v>0</v>
      </c>
      <c r="BD430" s="57">
        <v>1386.299991607666</v>
      </c>
      <c r="BE430" s="57">
        <v>3300</v>
      </c>
      <c r="BF430" s="57">
        <v>1593.3500137329102</v>
      </c>
      <c r="BG430" s="57">
        <v>100</v>
      </c>
      <c r="BH430" s="57">
        <v>1995.7500076293945</v>
      </c>
      <c r="BI430" s="57">
        <v>0</v>
      </c>
      <c r="BJ430" s="57">
        <v>0</v>
      </c>
      <c r="BK430" s="57">
        <v>1600</v>
      </c>
      <c r="BL430" s="56">
        <v>12416.871300264731</v>
      </c>
      <c r="BN430" s="55">
        <v>2042</v>
      </c>
      <c r="BO430" s="56"/>
      <c r="BP430" s="58"/>
      <c r="BQ430" s="58"/>
      <c r="BR430" s="56"/>
      <c r="BS430" s="58"/>
      <c r="BT430" s="58"/>
      <c r="BU430" s="56"/>
      <c r="BV430" s="58"/>
      <c r="BW430" s="58"/>
      <c r="BX430" s="58"/>
      <c r="BY430" s="58"/>
      <c r="BZ430" s="58"/>
      <c r="CA430" s="58"/>
      <c r="CB430" s="58"/>
      <c r="CC430" s="58"/>
      <c r="CD430" s="58"/>
      <c r="CE430" s="56"/>
      <c r="CG430" s="115" t="s">
        <v>197</v>
      </c>
    </row>
    <row r="431" spans="1:85" outlineLevel="1">
      <c r="A431" s="59">
        <v>2043</v>
      </c>
      <c r="B431" s="60">
        <v>0</v>
      </c>
      <c r="C431" s="60">
        <v>0</v>
      </c>
      <c r="D431" s="60">
        <v>0</v>
      </c>
      <c r="E431" s="60">
        <v>474</v>
      </c>
      <c r="F431" s="60">
        <v>201.29999160766604</v>
      </c>
      <c r="G431" s="60">
        <v>711</v>
      </c>
      <c r="H431" s="60">
        <v>1200</v>
      </c>
      <c r="I431" s="60">
        <v>300</v>
      </c>
      <c r="J431" s="60">
        <v>1250</v>
      </c>
      <c r="K431" s="60">
        <v>0</v>
      </c>
      <c r="L431" s="60">
        <v>0</v>
      </c>
      <c r="M431" s="60">
        <v>900</v>
      </c>
      <c r="N431" s="60">
        <v>0</v>
      </c>
      <c r="O431" s="60">
        <v>0</v>
      </c>
      <c r="P431" s="60">
        <v>1592.5499954223633</v>
      </c>
      <c r="Q431" s="60">
        <v>0</v>
      </c>
      <c r="R431" s="60">
        <v>0</v>
      </c>
      <c r="S431" s="60">
        <v>0</v>
      </c>
      <c r="T431" s="60">
        <v>0</v>
      </c>
      <c r="U431" s="60">
        <v>100</v>
      </c>
      <c r="V431" s="60">
        <v>0</v>
      </c>
      <c r="W431" s="60">
        <v>0</v>
      </c>
      <c r="X431" s="60">
        <v>1400</v>
      </c>
      <c r="Y431" s="60">
        <v>0</v>
      </c>
      <c r="Z431" s="60">
        <v>200</v>
      </c>
      <c r="AA431" s="60">
        <v>0</v>
      </c>
      <c r="AB431" s="60">
        <v>15</v>
      </c>
      <c r="AC431" s="60">
        <v>900</v>
      </c>
      <c r="AD431" s="60">
        <v>596.94999694824219</v>
      </c>
      <c r="AE431" s="60">
        <v>498.5</v>
      </c>
      <c r="AF431" s="60">
        <v>0</v>
      </c>
      <c r="AG431" s="60">
        <v>0</v>
      </c>
      <c r="AH431" s="60">
        <v>0</v>
      </c>
      <c r="AI431" s="60">
        <v>0</v>
      </c>
      <c r="AJ431" s="60">
        <v>0</v>
      </c>
      <c r="AK431" s="60">
        <v>20.340000152587891</v>
      </c>
      <c r="AL431" s="60">
        <v>83.680000305175781</v>
      </c>
      <c r="AM431" s="60">
        <v>362.18999636173248</v>
      </c>
      <c r="AN431" s="60">
        <v>10.717923000000001</v>
      </c>
      <c r="AO431" s="60">
        <v>401.17813699999999</v>
      </c>
      <c r="AP431" s="60">
        <v>1224.0605660882529</v>
      </c>
      <c r="AQ431" s="60">
        <v>343.10828400000003</v>
      </c>
      <c r="AR431" s="60">
        <v>79</v>
      </c>
      <c r="AS431" s="60">
        <v>25.60000038146973</v>
      </c>
      <c r="AT431" s="54"/>
      <c r="AU431" s="61">
        <v>2043</v>
      </c>
      <c r="AV431" s="62">
        <v>1117.1943403617324</v>
      </c>
      <c r="AW431" s="63">
        <v>755.00434399999995</v>
      </c>
      <c r="AX431" s="63">
        <v>362.18999636173248</v>
      </c>
      <c r="AY431" s="62">
        <v>1447.6805669274863</v>
      </c>
      <c r="AZ431" s="63">
        <v>1323.4005662408408</v>
      </c>
      <c r="BA431" s="63">
        <v>124.28000068664551</v>
      </c>
      <c r="BB431" s="62">
        <v>10324.299983978271</v>
      </c>
      <c r="BC431" s="63">
        <v>0</v>
      </c>
      <c r="BD431" s="63">
        <v>1386.299991607666</v>
      </c>
      <c r="BE431" s="63">
        <v>3650</v>
      </c>
      <c r="BF431" s="63">
        <v>1592.5499954223633</v>
      </c>
      <c r="BG431" s="63">
        <v>100</v>
      </c>
      <c r="BH431" s="63">
        <v>1995.4499969482422</v>
      </c>
      <c r="BI431" s="63">
        <v>0</v>
      </c>
      <c r="BJ431" s="63">
        <v>0</v>
      </c>
      <c r="BK431" s="63">
        <v>1600</v>
      </c>
      <c r="BL431" s="62">
        <v>12889.17489126749</v>
      </c>
      <c r="BN431" s="61">
        <v>2043</v>
      </c>
      <c r="BO431" s="62"/>
      <c r="BP431" s="1"/>
      <c r="BQ431" s="1"/>
      <c r="BR431" s="62"/>
      <c r="BS431" s="1"/>
      <c r="BT431" s="1"/>
      <c r="BU431" s="62"/>
      <c r="BV431" s="1"/>
      <c r="BW431" s="1"/>
      <c r="BX431" s="1"/>
      <c r="BY431" s="1"/>
      <c r="BZ431" s="1"/>
      <c r="CA431" s="1"/>
      <c r="CB431" s="1"/>
      <c r="CC431" s="1"/>
      <c r="CD431" s="1"/>
      <c r="CE431" s="62"/>
      <c r="CG431" s="115" t="s">
        <v>197</v>
      </c>
    </row>
    <row r="432" spans="1:85" outlineLevel="1">
      <c r="A432" s="52">
        <v>2044</v>
      </c>
      <c r="B432" s="53">
        <v>0</v>
      </c>
      <c r="C432" s="53">
        <v>0</v>
      </c>
      <c r="D432" s="53">
        <v>0</v>
      </c>
      <c r="E432" s="53">
        <v>474</v>
      </c>
      <c r="F432" s="53">
        <v>219.59999084472659</v>
      </c>
      <c r="G432" s="53">
        <v>711</v>
      </c>
      <c r="H432" s="53">
        <v>1200</v>
      </c>
      <c r="I432" s="53">
        <v>300</v>
      </c>
      <c r="J432" s="53">
        <v>1250</v>
      </c>
      <c r="K432" s="53">
        <v>0</v>
      </c>
      <c r="L432" s="53">
        <v>0</v>
      </c>
      <c r="M432" s="53">
        <v>900</v>
      </c>
      <c r="N432" s="53">
        <v>0</v>
      </c>
      <c r="O432" s="53">
        <v>0</v>
      </c>
      <c r="P432" s="53">
        <v>1591.7499923706055</v>
      </c>
      <c r="Q432" s="53">
        <v>200</v>
      </c>
      <c r="R432" s="53">
        <v>0</v>
      </c>
      <c r="S432" s="53">
        <v>0</v>
      </c>
      <c r="T432" s="53">
        <v>0</v>
      </c>
      <c r="U432" s="53">
        <v>100</v>
      </c>
      <c r="V432" s="53">
        <v>0</v>
      </c>
      <c r="W432" s="53">
        <v>0</v>
      </c>
      <c r="X432" s="53">
        <v>1400</v>
      </c>
      <c r="Y432" s="53">
        <v>0</v>
      </c>
      <c r="Z432" s="53">
        <v>200</v>
      </c>
      <c r="AA432" s="53">
        <v>0</v>
      </c>
      <c r="AB432" s="53">
        <v>15</v>
      </c>
      <c r="AC432" s="53">
        <v>900</v>
      </c>
      <c r="AD432" s="53">
        <v>596.74999237060547</v>
      </c>
      <c r="AE432" s="53">
        <v>498.40000152587891</v>
      </c>
      <c r="AF432" s="53">
        <v>0</v>
      </c>
      <c r="AG432" s="53">
        <v>0</v>
      </c>
      <c r="AH432" s="53">
        <v>0</v>
      </c>
      <c r="AI432" s="53">
        <v>0</v>
      </c>
      <c r="AJ432" s="53">
        <v>0</v>
      </c>
      <c r="AK432" s="53">
        <v>21.280000686645511</v>
      </c>
      <c r="AL432" s="53">
        <v>87.550003051757813</v>
      </c>
      <c r="AM432" s="53">
        <v>361.36000144481659</v>
      </c>
      <c r="AN432" s="53">
        <v>10.717923000000001</v>
      </c>
      <c r="AO432" s="53">
        <v>419.93942299999998</v>
      </c>
      <c r="AP432" s="53">
        <v>1305.8054073864989</v>
      </c>
      <c r="AQ432" s="53">
        <v>358.72374899999994</v>
      </c>
      <c r="AR432" s="53">
        <v>79</v>
      </c>
      <c r="AS432" s="53">
        <v>25.60000038146973</v>
      </c>
      <c r="AT432" s="54"/>
      <c r="AU432" s="55">
        <v>2044</v>
      </c>
      <c r="AV432" s="56">
        <v>1150.7410964448165</v>
      </c>
      <c r="AW432" s="57">
        <v>789.38109499999996</v>
      </c>
      <c r="AX432" s="57">
        <v>361.36000144481659</v>
      </c>
      <c r="AY432" s="56">
        <v>1534.235411506372</v>
      </c>
      <c r="AZ432" s="57">
        <v>1406.0854080731444</v>
      </c>
      <c r="BA432" s="57">
        <v>128.15000343322754</v>
      </c>
      <c r="BB432" s="56">
        <v>10541.499977111816</v>
      </c>
      <c r="BC432" s="57">
        <v>0</v>
      </c>
      <c r="BD432" s="57">
        <v>1404.5999908447266</v>
      </c>
      <c r="BE432" s="57">
        <v>3650</v>
      </c>
      <c r="BF432" s="57">
        <v>1791.7499923706055</v>
      </c>
      <c r="BG432" s="57">
        <v>100</v>
      </c>
      <c r="BH432" s="57">
        <v>1995.1499938964844</v>
      </c>
      <c r="BI432" s="57">
        <v>0</v>
      </c>
      <c r="BJ432" s="57">
        <v>0</v>
      </c>
      <c r="BK432" s="57">
        <v>1600</v>
      </c>
      <c r="BL432" s="56">
        <v>13226.476485063005</v>
      </c>
      <c r="BN432" s="55">
        <v>2044</v>
      </c>
      <c r="BO432" s="56"/>
      <c r="BP432" s="58"/>
      <c r="BQ432" s="58"/>
      <c r="BR432" s="56"/>
      <c r="BS432" s="58"/>
      <c r="BT432" s="58"/>
      <c r="BU432" s="56"/>
      <c r="BV432" s="58"/>
      <c r="BW432" s="58"/>
      <c r="BX432" s="58"/>
      <c r="BY432" s="58"/>
      <c r="BZ432" s="58"/>
      <c r="CA432" s="58"/>
      <c r="CB432" s="58"/>
      <c r="CC432" s="58"/>
      <c r="CD432" s="58"/>
      <c r="CE432" s="56"/>
      <c r="CG432" s="115" t="s">
        <v>197</v>
      </c>
    </row>
    <row r="433" spans="1:85" outlineLevel="1">
      <c r="A433" s="59">
        <v>2045</v>
      </c>
      <c r="B433" s="60">
        <v>0</v>
      </c>
      <c r="C433" s="60">
        <v>0</v>
      </c>
      <c r="D433" s="60">
        <v>0</v>
      </c>
      <c r="E433" s="60">
        <v>474</v>
      </c>
      <c r="F433" s="60">
        <v>585.59997558593761</v>
      </c>
      <c r="G433" s="60">
        <v>711</v>
      </c>
      <c r="H433" s="60">
        <v>1200</v>
      </c>
      <c r="I433" s="60">
        <v>300</v>
      </c>
      <c r="J433" s="60">
        <v>1250</v>
      </c>
      <c r="K433" s="60">
        <v>0</v>
      </c>
      <c r="L433" s="60">
        <v>0</v>
      </c>
      <c r="M433" s="60">
        <v>900</v>
      </c>
      <c r="N433" s="60">
        <v>0</v>
      </c>
      <c r="O433" s="60">
        <v>0</v>
      </c>
      <c r="P433" s="60">
        <v>1590.9499969482422</v>
      </c>
      <c r="Q433" s="60">
        <v>199.89999389648438</v>
      </c>
      <c r="R433" s="60">
        <v>0</v>
      </c>
      <c r="S433" s="60">
        <v>0</v>
      </c>
      <c r="T433" s="60">
        <v>0</v>
      </c>
      <c r="U433" s="60">
        <v>100</v>
      </c>
      <c r="V433" s="60">
        <v>0</v>
      </c>
      <c r="W433" s="60">
        <v>0</v>
      </c>
      <c r="X433" s="60">
        <v>1400</v>
      </c>
      <c r="Y433" s="60">
        <v>0</v>
      </c>
      <c r="Z433" s="60">
        <v>200</v>
      </c>
      <c r="AA433" s="60">
        <v>0</v>
      </c>
      <c r="AB433" s="60">
        <v>15</v>
      </c>
      <c r="AC433" s="60">
        <v>900</v>
      </c>
      <c r="AD433" s="60">
        <v>596.55000305175781</v>
      </c>
      <c r="AE433" s="60">
        <v>498.30000305175781</v>
      </c>
      <c r="AF433" s="60">
        <v>0</v>
      </c>
      <c r="AG433" s="60">
        <v>0</v>
      </c>
      <c r="AH433" s="60">
        <v>0</v>
      </c>
      <c r="AI433" s="60">
        <v>0</v>
      </c>
      <c r="AJ433" s="60">
        <v>0</v>
      </c>
      <c r="AK433" s="60">
        <v>22.260000228881839</v>
      </c>
      <c r="AL433" s="60">
        <v>91.599998474121094</v>
      </c>
      <c r="AM433" s="60">
        <v>360.05999863147736</v>
      </c>
      <c r="AN433" s="60">
        <v>10.717923000000001</v>
      </c>
      <c r="AO433" s="60">
        <v>436.93978399999997</v>
      </c>
      <c r="AP433" s="60">
        <v>1393.1203194741331</v>
      </c>
      <c r="AQ433" s="60">
        <v>370.66724999999997</v>
      </c>
      <c r="AR433" s="60">
        <v>79</v>
      </c>
      <c r="AS433" s="60">
        <v>25.60000038146973</v>
      </c>
      <c r="AT433" s="54"/>
      <c r="AU433" s="61">
        <v>2045</v>
      </c>
      <c r="AV433" s="62">
        <v>1178.3849556314772</v>
      </c>
      <c r="AW433" s="63">
        <v>818.32495699999993</v>
      </c>
      <c r="AX433" s="63">
        <v>360.05999863147736</v>
      </c>
      <c r="AY433" s="62">
        <v>1626.5803185586058</v>
      </c>
      <c r="AZ433" s="63">
        <v>1494.3803197030149</v>
      </c>
      <c r="BA433" s="63">
        <v>132.19999885559082</v>
      </c>
      <c r="BB433" s="62">
        <v>10906.29997253418</v>
      </c>
      <c r="BC433" s="63">
        <v>0</v>
      </c>
      <c r="BD433" s="63">
        <v>1770.5999755859375</v>
      </c>
      <c r="BE433" s="63">
        <v>3650</v>
      </c>
      <c r="BF433" s="63">
        <v>1790.8499908447266</v>
      </c>
      <c r="BG433" s="63">
        <v>100</v>
      </c>
      <c r="BH433" s="63">
        <v>1994.8500061035156</v>
      </c>
      <c r="BI433" s="63">
        <v>0</v>
      </c>
      <c r="BJ433" s="63">
        <v>0</v>
      </c>
      <c r="BK433" s="63">
        <v>1600</v>
      </c>
      <c r="BL433" s="62">
        <v>13711.265246724262</v>
      </c>
      <c r="BN433" s="61">
        <v>2045</v>
      </c>
      <c r="BO433" s="62">
        <v>585.8502854788893</v>
      </c>
      <c r="BP433" s="1">
        <v>536.63028699999995</v>
      </c>
      <c r="BQ433" s="1">
        <v>49.219998478889465</v>
      </c>
      <c r="BR433" s="62">
        <v>1187.0958109807818</v>
      </c>
      <c r="BS433" s="1">
        <v>1122.1158114385455</v>
      </c>
      <c r="BT433" s="1">
        <v>64.979999542236314</v>
      </c>
      <c r="BU433" s="62">
        <v>5546.1499786376953</v>
      </c>
      <c r="BV433" s="1">
        <v>0</v>
      </c>
      <c r="BW433" s="1">
        <v>1059.5999755859375</v>
      </c>
      <c r="BX433" s="1">
        <v>2150</v>
      </c>
      <c r="BY433" s="1">
        <v>1391</v>
      </c>
      <c r="BZ433" s="1">
        <v>0</v>
      </c>
      <c r="CA433" s="1">
        <v>545.55000305175781</v>
      </c>
      <c r="CB433" s="1">
        <v>0</v>
      </c>
      <c r="CC433" s="1">
        <v>0</v>
      </c>
      <c r="CD433" s="1">
        <v>400</v>
      </c>
      <c r="CE433" s="62">
        <v>7319.0960750973663</v>
      </c>
      <c r="CG433" s="115" t="s">
        <v>197</v>
      </c>
    </row>
    <row r="434" spans="1:85" outlineLevel="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N434" s="64" t="s">
        <v>144</v>
      </c>
      <c r="BO434" s="65">
        <v>1178.3849556314772</v>
      </c>
      <c r="BP434" s="65">
        <v>818.32495699999993</v>
      </c>
      <c r="BQ434" s="65">
        <v>360.05999863147736</v>
      </c>
      <c r="BR434" s="65">
        <v>1626.5803185586058</v>
      </c>
      <c r="BS434" s="65">
        <v>1494.3803197030149</v>
      </c>
      <c r="BT434" s="65">
        <v>132.19999885559082</v>
      </c>
      <c r="BU434" s="65">
        <v>10906.29997253418</v>
      </c>
      <c r="BV434" s="65">
        <v>0</v>
      </c>
      <c r="BW434" s="65">
        <v>1770.5999755859375</v>
      </c>
      <c r="BX434" s="65">
        <v>3650</v>
      </c>
      <c r="BY434" s="65">
        <v>1790.8499908447266</v>
      </c>
      <c r="BZ434" s="65">
        <v>100</v>
      </c>
      <c r="CA434" s="65">
        <v>1994.8500061035156</v>
      </c>
      <c r="CB434" s="65">
        <v>0</v>
      </c>
      <c r="CC434" s="65">
        <v>0</v>
      </c>
      <c r="CD434" s="65">
        <v>1600</v>
      </c>
      <c r="CE434" s="65">
        <v>13711.265246724262</v>
      </c>
      <c r="CG434" s="115" t="s">
        <v>197</v>
      </c>
    </row>
    <row r="437" spans="1:85">
      <c r="A437" s="31" t="s">
        <v>198</v>
      </c>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c r="AM437" s="32"/>
      <c r="AN437" s="32"/>
      <c r="AO437" s="32"/>
      <c r="AP437" s="32"/>
      <c r="AQ437" s="32"/>
      <c r="AR437" s="32"/>
      <c r="AS437" s="32"/>
      <c r="AT437" s="32"/>
      <c r="AU437" s="33" t="s">
        <v>198</v>
      </c>
      <c r="AV437" s="33" t="s">
        <v>147</v>
      </c>
      <c r="AW437" s="32"/>
      <c r="AX437" s="32"/>
      <c r="AY437" s="32"/>
      <c r="AZ437" s="32"/>
      <c r="BA437" s="32"/>
      <c r="BB437" s="32"/>
      <c r="BC437" s="32"/>
      <c r="BD437" s="32"/>
      <c r="BE437" s="32"/>
      <c r="BF437" s="32"/>
      <c r="BG437" s="32"/>
      <c r="BH437" s="32"/>
      <c r="BI437" s="32"/>
      <c r="BJ437" s="32"/>
      <c r="BK437" s="32"/>
      <c r="BL437" s="32"/>
      <c r="BN437" s="33" t="s">
        <v>198</v>
      </c>
      <c r="BO437" s="33" t="s">
        <v>148</v>
      </c>
      <c r="BP437" s="32"/>
      <c r="BQ437" s="32"/>
      <c r="BR437" s="32"/>
      <c r="BS437" s="32"/>
      <c r="BT437" s="32"/>
      <c r="BU437" s="32"/>
      <c r="BV437" s="32"/>
      <c r="BW437" s="32"/>
      <c r="BX437" s="32"/>
      <c r="BY437" s="32"/>
      <c r="BZ437" s="32"/>
      <c r="CA437" s="32"/>
      <c r="CB437" s="32"/>
      <c r="CC437" s="32"/>
      <c r="CD437" s="32"/>
      <c r="CE437" s="32"/>
    </row>
    <row r="438" spans="1:85" ht="52.9" outlineLevel="1">
      <c r="A438" s="34" t="s">
        <v>150</v>
      </c>
      <c r="B438" s="35" t="s">
        <v>151</v>
      </c>
      <c r="C438" s="35" t="s">
        <v>152</v>
      </c>
      <c r="D438" s="35" t="s">
        <v>153</v>
      </c>
      <c r="E438" s="35" t="s">
        <v>154</v>
      </c>
      <c r="F438" s="35" t="s">
        <v>155</v>
      </c>
      <c r="G438" s="35" t="s">
        <v>156</v>
      </c>
      <c r="H438" s="36" t="s">
        <v>157</v>
      </c>
      <c r="I438" s="36" t="s">
        <v>158</v>
      </c>
      <c r="J438" s="36" t="s">
        <v>159</v>
      </c>
      <c r="K438" s="36" t="s">
        <v>160</v>
      </c>
      <c r="L438" s="36" t="s">
        <v>161</v>
      </c>
      <c r="M438" s="36" t="s">
        <v>162</v>
      </c>
      <c r="N438" s="36" t="s">
        <v>163</v>
      </c>
      <c r="O438" s="36" t="s">
        <v>164</v>
      </c>
      <c r="P438" s="37" t="s">
        <v>165</v>
      </c>
      <c r="Q438" s="37" t="s">
        <v>166</v>
      </c>
      <c r="R438" s="37" t="s">
        <v>167</v>
      </c>
      <c r="S438" s="37" t="s">
        <v>168</v>
      </c>
      <c r="T438" s="37" t="s">
        <v>169</v>
      </c>
      <c r="U438" s="38" t="s">
        <v>170</v>
      </c>
      <c r="V438" s="38" t="s">
        <v>171</v>
      </c>
      <c r="W438" s="39" t="s">
        <v>172</v>
      </c>
      <c r="X438" s="39" t="s">
        <v>173</v>
      </c>
      <c r="Y438" s="39" t="s">
        <v>174</v>
      </c>
      <c r="Z438" s="39" t="s">
        <v>175</v>
      </c>
      <c r="AA438" s="39" t="s">
        <v>176</v>
      </c>
      <c r="AB438" s="39" t="s">
        <v>135</v>
      </c>
      <c r="AC438" s="40" t="s">
        <v>177</v>
      </c>
      <c r="AD438" s="40" t="s">
        <v>178</v>
      </c>
      <c r="AE438" s="40" t="s">
        <v>179</v>
      </c>
      <c r="AF438" s="34" t="s">
        <v>142</v>
      </c>
      <c r="AG438" s="34" t="s">
        <v>58</v>
      </c>
      <c r="AH438" s="34" t="s">
        <v>180</v>
      </c>
      <c r="AI438" s="34" t="s">
        <v>181</v>
      </c>
      <c r="AJ438" s="34" t="s">
        <v>182</v>
      </c>
      <c r="AK438" s="34" t="s">
        <v>183</v>
      </c>
      <c r="AL438" s="34" t="s">
        <v>184</v>
      </c>
      <c r="AM438" s="41" t="s">
        <v>134</v>
      </c>
      <c r="AN438" s="41" t="s">
        <v>185</v>
      </c>
      <c r="AO438" s="41" t="s">
        <v>186</v>
      </c>
      <c r="AP438" s="41" t="s">
        <v>187</v>
      </c>
      <c r="AQ438" s="41" t="s">
        <v>188</v>
      </c>
      <c r="AR438" s="42" t="s">
        <v>189</v>
      </c>
      <c r="AS438" s="42" t="s">
        <v>190</v>
      </c>
      <c r="AT438" s="43"/>
      <c r="AU438" s="44" t="s">
        <v>191</v>
      </c>
      <c r="AV438" s="45" t="s">
        <v>192</v>
      </c>
      <c r="AW438" s="46" t="s">
        <v>133</v>
      </c>
      <c r="AX438" s="46" t="s">
        <v>134</v>
      </c>
      <c r="AY438" s="45" t="s">
        <v>193</v>
      </c>
      <c r="AZ438" s="44" t="s">
        <v>48</v>
      </c>
      <c r="BA438" s="44" t="s">
        <v>135</v>
      </c>
      <c r="BB438" s="47" t="s">
        <v>194</v>
      </c>
      <c r="BC438" s="44" t="s">
        <v>136</v>
      </c>
      <c r="BD438" s="44" t="s">
        <v>137</v>
      </c>
      <c r="BE438" s="44" t="s">
        <v>138</v>
      </c>
      <c r="BF438" s="44" t="s">
        <v>139</v>
      </c>
      <c r="BG438" s="44" t="s">
        <v>140</v>
      </c>
      <c r="BH438" s="44" t="s">
        <v>141</v>
      </c>
      <c r="BI438" s="44" t="s">
        <v>142</v>
      </c>
      <c r="BJ438" s="44" t="s">
        <v>58</v>
      </c>
      <c r="BK438" s="44" t="s">
        <v>143</v>
      </c>
      <c r="BL438" s="47" t="s">
        <v>144</v>
      </c>
      <c r="BN438" s="48" t="s">
        <v>191</v>
      </c>
      <c r="BO438" s="49" t="s">
        <v>192</v>
      </c>
      <c r="BP438" s="48" t="s">
        <v>133</v>
      </c>
      <c r="BQ438" s="48" t="s">
        <v>134</v>
      </c>
      <c r="BR438" s="49" t="s">
        <v>193</v>
      </c>
      <c r="BS438" s="50" t="s">
        <v>48</v>
      </c>
      <c r="BT438" s="50" t="s">
        <v>135</v>
      </c>
      <c r="BU438" s="51" t="s">
        <v>194</v>
      </c>
      <c r="BV438" s="50" t="s">
        <v>136</v>
      </c>
      <c r="BW438" s="50" t="s">
        <v>137</v>
      </c>
      <c r="BX438" s="50" t="s">
        <v>138</v>
      </c>
      <c r="BY438" s="50" t="s">
        <v>139</v>
      </c>
      <c r="BZ438" s="50" t="s">
        <v>140</v>
      </c>
      <c r="CA438" s="50" t="s">
        <v>141</v>
      </c>
      <c r="CB438" s="50" t="s">
        <v>142</v>
      </c>
      <c r="CC438" s="50" t="s">
        <v>58</v>
      </c>
      <c r="CD438" s="50" t="s">
        <v>143</v>
      </c>
      <c r="CE438" s="51" t="s">
        <v>144</v>
      </c>
    </row>
    <row r="439" spans="1:85" outlineLevel="1">
      <c r="A439" s="52">
        <v>2024</v>
      </c>
      <c r="B439" s="53">
        <v>0</v>
      </c>
      <c r="C439" s="53">
        <v>0</v>
      </c>
      <c r="D439" s="53">
        <v>0</v>
      </c>
      <c r="E439" s="53">
        <v>0</v>
      </c>
      <c r="F439" s="53">
        <v>0</v>
      </c>
      <c r="G439" s="53">
        <v>237</v>
      </c>
      <c r="H439" s="53">
        <v>300</v>
      </c>
      <c r="I439" s="53">
        <v>0</v>
      </c>
      <c r="J439" s="53">
        <v>0</v>
      </c>
      <c r="K439" s="53">
        <v>0</v>
      </c>
      <c r="L439" s="53">
        <v>0</v>
      </c>
      <c r="M439" s="53">
        <v>0</v>
      </c>
      <c r="N439" s="53">
        <v>0</v>
      </c>
      <c r="O439" s="53">
        <v>0</v>
      </c>
      <c r="P439" s="53">
        <v>100</v>
      </c>
      <c r="Q439" s="53">
        <v>0</v>
      </c>
      <c r="R439" s="53">
        <v>0</v>
      </c>
      <c r="S439" s="53">
        <v>0</v>
      </c>
      <c r="T439" s="53">
        <v>0</v>
      </c>
      <c r="U439" s="53">
        <v>0</v>
      </c>
      <c r="V439" s="53">
        <v>0</v>
      </c>
      <c r="W439" s="53">
        <v>0</v>
      </c>
      <c r="X439" s="53">
        <v>0</v>
      </c>
      <c r="Y439" s="53">
        <v>0</v>
      </c>
      <c r="Z439" s="53">
        <v>0</v>
      </c>
      <c r="AA439" s="53">
        <v>0</v>
      </c>
      <c r="AB439" s="53">
        <v>0</v>
      </c>
      <c r="AC439" s="53">
        <v>0</v>
      </c>
      <c r="AD439" s="53">
        <v>150</v>
      </c>
      <c r="AE439" s="53">
        <v>0</v>
      </c>
      <c r="AF439" s="53">
        <v>0</v>
      </c>
      <c r="AG439" s="53">
        <v>0</v>
      </c>
      <c r="AH439" s="53">
        <v>0</v>
      </c>
      <c r="AI439" s="53">
        <v>0</v>
      </c>
      <c r="AJ439" s="53">
        <v>0</v>
      </c>
      <c r="AK439" s="53">
        <v>3.9000000953674321</v>
      </c>
      <c r="AL439" s="53">
        <v>9.4099998474121094</v>
      </c>
      <c r="AM439" s="53">
        <v>71.409999556839466</v>
      </c>
      <c r="AN439" s="53">
        <v>1.0533302</v>
      </c>
      <c r="AO439" s="53">
        <v>14.2410956</v>
      </c>
      <c r="AP439" s="53">
        <v>38.045572555287997</v>
      </c>
      <c r="AQ439" s="53">
        <v>18.0493247</v>
      </c>
      <c r="AR439" s="53">
        <v>55</v>
      </c>
      <c r="AS439" s="53">
        <v>12</v>
      </c>
      <c r="AT439" s="54"/>
      <c r="AU439" s="55">
        <v>2024</v>
      </c>
      <c r="AV439" s="56">
        <v>104.75375005683946</v>
      </c>
      <c r="AW439" s="57">
        <v>33.343750499999999</v>
      </c>
      <c r="AX439" s="57">
        <v>71.409999556839466</v>
      </c>
      <c r="AY439" s="56">
        <v>118.35557249806754</v>
      </c>
      <c r="AZ439" s="57">
        <v>96.945572650655436</v>
      </c>
      <c r="BA439" s="57">
        <v>21.409999847412109</v>
      </c>
      <c r="BB439" s="56">
        <v>787</v>
      </c>
      <c r="BC439" s="57">
        <v>0</v>
      </c>
      <c r="BD439" s="57">
        <v>237</v>
      </c>
      <c r="BE439" s="57">
        <v>300</v>
      </c>
      <c r="BF439" s="57">
        <v>100</v>
      </c>
      <c r="BG439" s="57">
        <v>0</v>
      </c>
      <c r="BH439" s="57">
        <v>150</v>
      </c>
      <c r="BI439" s="57">
        <v>0</v>
      </c>
      <c r="BJ439" s="57">
        <v>0</v>
      </c>
      <c r="BK439" s="57">
        <v>0</v>
      </c>
      <c r="BL439" s="56">
        <v>1010.1093225549071</v>
      </c>
      <c r="BN439" s="55">
        <v>2024</v>
      </c>
      <c r="BO439" s="56"/>
      <c r="BP439" s="58"/>
      <c r="BQ439" s="58"/>
      <c r="BR439" s="56"/>
      <c r="BS439" s="58"/>
      <c r="BT439" s="58"/>
      <c r="BU439" s="56"/>
      <c r="BV439" s="58"/>
      <c r="BW439" s="58"/>
      <c r="BX439" s="58"/>
      <c r="BY439" s="58"/>
      <c r="BZ439" s="58"/>
      <c r="CA439" s="58"/>
      <c r="CB439" s="58"/>
      <c r="CC439" s="58"/>
      <c r="CD439" s="58"/>
      <c r="CE439" s="56"/>
      <c r="CG439" s="115" t="s">
        <v>198</v>
      </c>
    </row>
    <row r="440" spans="1:85" outlineLevel="1">
      <c r="A440" s="59">
        <v>2025</v>
      </c>
      <c r="B440" s="60">
        <v>0</v>
      </c>
      <c r="C440" s="60">
        <v>0</v>
      </c>
      <c r="D440" s="60">
        <v>0</v>
      </c>
      <c r="E440" s="60">
        <v>0</v>
      </c>
      <c r="F440" s="60">
        <v>0</v>
      </c>
      <c r="G440" s="60">
        <v>237</v>
      </c>
      <c r="H440" s="60">
        <v>600</v>
      </c>
      <c r="I440" s="60">
        <v>0</v>
      </c>
      <c r="J440" s="60">
        <v>0</v>
      </c>
      <c r="K440" s="60">
        <v>0</v>
      </c>
      <c r="L440" s="60">
        <v>0</v>
      </c>
      <c r="M440" s="60">
        <v>0</v>
      </c>
      <c r="N440" s="60">
        <v>0</v>
      </c>
      <c r="O440" s="60">
        <v>0</v>
      </c>
      <c r="P440" s="60">
        <v>99.949996948242188</v>
      </c>
      <c r="Q440" s="60">
        <v>0</v>
      </c>
      <c r="R440" s="60">
        <v>0</v>
      </c>
      <c r="S440" s="60">
        <v>0</v>
      </c>
      <c r="T440" s="60">
        <v>0</v>
      </c>
      <c r="U440" s="60">
        <v>0</v>
      </c>
      <c r="V440" s="60">
        <v>0</v>
      </c>
      <c r="W440" s="60">
        <v>0</v>
      </c>
      <c r="X440" s="60">
        <v>100</v>
      </c>
      <c r="Y440" s="60">
        <v>0</v>
      </c>
      <c r="Z440" s="60">
        <v>0</v>
      </c>
      <c r="AA440" s="60">
        <v>0</v>
      </c>
      <c r="AB440" s="60">
        <v>0</v>
      </c>
      <c r="AC440" s="60">
        <v>150</v>
      </c>
      <c r="AD440" s="60">
        <v>149.94999694824219</v>
      </c>
      <c r="AE440" s="60">
        <v>0</v>
      </c>
      <c r="AF440" s="60">
        <v>0</v>
      </c>
      <c r="AG440" s="60">
        <v>0</v>
      </c>
      <c r="AH440" s="60">
        <v>0</v>
      </c>
      <c r="AI440" s="60">
        <v>10</v>
      </c>
      <c r="AJ440" s="60">
        <v>20</v>
      </c>
      <c r="AK440" s="60">
        <v>3.9000000953674321</v>
      </c>
      <c r="AL440" s="60">
        <v>14.27999973297119</v>
      </c>
      <c r="AM440" s="60">
        <v>135.93999975919724</v>
      </c>
      <c r="AN440" s="60">
        <v>2.1409940000000001</v>
      </c>
      <c r="AO440" s="60">
        <v>26.374985599999999</v>
      </c>
      <c r="AP440" s="60">
        <v>59.426396861328548</v>
      </c>
      <c r="AQ440" s="60">
        <v>36.7946174</v>
      </c>
      <c r="AR440" s="60">
        <v>79</v>
      </c>
      <c r="AS440" s="60">
        <v>25.60000038146973</v>
      </c>
      <c r="AT440" s="54"/>
      <c r="AU440" s="61">
        <v>2025</v>
      </c>
      <c r="AV440" s="62">
        <v>201.25059675919724</v>
      </c>
      <c r="AW440" s="63">
        <v>65.310597000000001</v>
      </c>
      <c r="AX440" s="63">
        <v>135.93999975919724</v>
      </c>
      <c r="AY440" s="62">
        <v>212.20639707113691</v>
      </c>
      <c r="AZ440" s="63">
        <v>172.32639695669599</v>
      </c>
      <c r="BA440" s="63">
        <v>39.880000114440918</v>
      </c>
      <c r="BB440" s="62">
        <v>1336.8999938964844</v>
      </c>
      <c r="BC440" s="63">
        <v>0</v>
      </c>
      <c r="BD440" s="63">
        <v>237</v>
      </c>
      <c r="BE440" s="63">
        <v>600</v>
      </c>
      <c r="BF440" s="63">
        <v>99.949996948242188</v>
      </c>
      <c r="BG440" s="63">
        <v>0</v>
      </c>
      <c r="BH440" s="63">
        <v>299.94999694824219</v>
      </c>
      <c r="BI440" s="63">
        <v>0</v>
      </c>
      <c r="BJ440" s="63">
        <v>0</v>
      </c>
      <c r="BK440" s="63">
        <v>100</v>
      </c>
      <c r="BL440" s="62">
        <v>1750.3569877268185</v>
      </c>
      <c r="BN440" s="61">
        <v>2025</v>
      </c>
      <c r="BO440" s="62">
        <v>201.25059675919724</v>
      </c>
      <c r="BP440" s="1">
        <v>65.310597000000001</v>
      </c>
      <c r="BQ440" s="1">
        <v>135.93999975919724</v>
      </c>
      <c r="BR440" s="62">
        <v>212.20639707113691</v>
      </c>
      <c r="BS440" s="1">
        <v>172.32639695669599</v>
      </c>
      <c r="BT440" s="1">
        <v>39.880000114440918</v>
      </c>
      <c r="BU440" s="62">
        <v>1336.8999938964844</v>
      </c>
      <c r="BV440" s="1">
        <v>0</v>
      </c>
      <c r="BW440" s="1">
        <v>237</v>
      </c>
      <c r="BX440" s="1">
        <v>600</v>
      </c>
      <c r="BY440" s="1">
        <v>99.949996948242188</v>
      </c>
      <c r="BZ440" s="1">
        <v>0</v>
      </c>
      <c r="CA440" s="1">
        <v>299.94999694824219</v>
      </c>
      <c r="CB440" s="1">
        <v>0</v>
      </c>
      <c r="CC440" s="1">
        <v>0</v>
      </c>
      <c r="CD440" s="1">
        <v>100</v>
      </c>
      <c r="CE440" s="62">
        <v>1750.3569877268185</v>
      </c>
      <c r="CG440" s="115" t="s">
        <v>198</v>
      </c>
    </row>
    <row r="441" spans="1:85" outlineLevel="1">
      <c r="A441" s="52">
        <v>2026</v>
      </c>
      <c r="B441" s="53">
        <v>0</v>
      </c>
      <c r="C441" s="53">
        <v>0</v>
      </c>
      <c r="D441" s="53">
        <v>0</v>
      </c>
      <c r="E441" s="53">
        <v>0</v>
      </c>
      <c r="F441" s="53">
        <v>0</v>
      </c>
      <c r="G441" s="53">
        <v>474</v>
      </c>
      <c r="H441" s="53">
        <v>600</v>
      </c>
      <c r="I441" s="53">
        <v>0</v>
      </c>
      <c r="J441" s="53">
        <v>400</v>
      </c>
      <c r="K441" s="53">
        <v>0</v>
      </c>
      <c r="L441" s="53">
        <v>0</v>
      </c>
      <c r="M441" s="53">
        <v>0</v>
      </c>
      <c r="N441" s="53">
        <v>0</v>
      </c>
      <c r="O441" s="53">
        <v>0</v>
      </c>
      <c r="P441" s="53">
        <v>99.900001525878906</v>
      </c>
      <c r="Q441" s="53">
        <v>0</v>
      </c>
      <c r="R441" s="53">
        <v>0</v>
      </c>
      <c r="S441" s="53">
        <v>0</v>
      </c>
      <c r="T441" s="53">
        <v>0</v>
      </c>
      <c r="U441" s="53">
        <v>100</v>
      </c>
      <c r="V441" s="53">
        <v>0</v>
      </c>
      <c r="W441" s="53">
        <v>0</v>
      </c>
      <c r="X441" s="53">
        <v>300</v>
      </c>
      <c r="Y441" s="53">
        <v>0</v>
      </c>
      <c r="Z441" s="53">
        <v>200</v>
      </c>
      <c r="AA441" s="53">
        <v>200</v>
      </c>
      <c r="AB441" s="53">
        <v>25</v>
      </c>
      <c r="AC441" s="53">
        <v>300</v>
      </c>
      <c r="AD441" s="53">
        <v>149.90000152587891</v>
      </c>
      <c r="AE441" s="53">
        <v>250</v>
      </c>
      <c r="AF441" s="53">
        <v>0</v>
      </c>
      <c r="AG441" s="53">
        <v>0</v>
      </c>
      <c r="AH441" s="53">
        <v>0</v>
      </c>
      <c r="AI441" s="53">
        <v>10</v>
      </c>
      <c r="AJ441" s="53">
        <v>50</v>
      </c>
      <c r="AK441" s="53">
        <v>3.9000000953674321</v>
      </c>
      <c r="AL441" s="53">
        <v>18.110000610351559</v>
      </c>
      <c r="AM441" s="53">
        <v>206.65000027418137</v>
      </c>
      <c r="AN441" s="53">
        <v>3.2801581</v>
      </c>
      <c r="AO441" s="53">
        <v>50.051728099999998</v>
      </c>
      <c r="AP441" s="53">
        <v>80.807221167369093</v>
      </c>
      <c r="AQ441" s="53">
        <v>56.078432300000003</v>
      </c>
      <c r="AR441" s="53">
        <v>79</v>
      </c>
      <c r="AS441" s="53">
        <v>25.60000038146973</v>
      </c>
      <c r="AT441" s="54"/>
      <c r="AU441" s="55">
        <v>2026</v>
      </c>
      <c r="AV441" s="56">
        <v>316.06031877418138</v>
      </c>
      <c r="AW441" s="57">
        <v>109.4103185</v>
      </c>
      <c r="AX441" s="57">
        <v>206.65000027418137</v>
      </c>
      <c r="AY441" s="56">
        <v>292.41722225455783</v>
      </c>
      <c r="AZ441" s="57">
        <v>223.70722126273654</v>
      </c>
      <c r="BA441" s="57">
        <v>68.710000991821289</v>
      </c>
      <c r="BB441" s="56">
        <v>3073.8000030517578</v>
      </c>
      <c r="BC441" s="57">
        <v>0</v>
      </c>
      <c r="BD441" s="57">
        <v>474</v>
      </c>
      <c r="BE441" s="57">
        <v>1000</v>
      </c>
      <c r="BF441" s="57">
        <v>99.900001525878906</v>
      </c>
      <c r="BG441" s="57">
        <v>100</v>
      </c>
      <c r="BH441" s="57">
        <v>699.90000152587891</v>
      </c>
      <c r="BI441" s="57">
        <v>0</v>
      </c>
      <c r="BJ441" s="57">
        <v>0</v>
      </c>
      <c r="BK441" s="57">
        <v>700</v>
      </c>
      <c r="BL441" s="56">
        <v>3682.2775440804971</v>
      </c>
      <c r="BN441" s="55">
        <v>2026</v>
      </c>
      <c r="BO441" s="56"/>
      <c r="BP441" s="58"/>
      <c r="BQ441" s="58"/>
      <c r="BR441" s="56"/>
      <c r="BS441" s="58"/>
      <c r="BT441" s="58"/>
      <c r="BU441" s="56"/>
      <c r="BV441" s="58"/>
      <c r="BW441" s="58"/>
      <c r="BX441" s="58"/>
      <c r="BY441" s="58"/>
      <c r="BZ441" s="58"/>
      <c r="CA441" s="58"/>
      <c r="CB441" s="58"/>
      <c r="CC441" s="58"/>
      <c r="CD441" s="58"/>
      <c r="CE441" s="56"/>
      <c r="CG441" s="115" t="s">
        <v>198</v>
      </c>
    </row>
    <row r="442" spans="1:85" outlineLevel="1">
      <c r="A442" s="59">
        <v>2027</v>
      </c>
      <c r="B442" s="60">
        <v>0</v>
      </c>
      <c r="C442" s="60">
        <v>0</v>
      </c>
      <c r="D442" s="60">
        <v>0</v>
      </c>
      <c r="E442" s="60">
        <v>0</v>
      </c>
      <c r="F442" s="60">
        <v>0</v>
      </c>
      <c r="G442" s="60">
        <v>474</v>
      </c>
      <c r="H442" s="60">
        <v>600</v>
      </c>
      <c r="I442" s="60">
        <v>0</v>
      </c>
      <c r="J442" s="60">
        <v>400</v>
      </c>
      <c r="K442" s="60">
        <v>0</v>
      </c>
      <c r="L442" s="60">
        <v>0</v>
      </c>
      <c r="M442" s="60">
        <v>0</v>
      </c>
      <c r="N442" s="60">
        <v>0</v>
      </c>
      <c r="O442" s="60">
        <v>0</v>
      </c>
      <c r="P442" s="60">
        <v>99.849998474121094</v>
      </c>
      <c r="Q442" s="60">
        <v>0</v>
      </c>
      <c r="R442" s="60">
        <v>0</v>
      </c>
      <c r="S442" s="60">
        <v>0</v>
      </c>
      <c r="T442" s="60">
        <v>0</v>
      </c>
      <c r="U442" s="60">
        <v>100</v>
      </c>
      <c r="V442" s="60">
        <v>0</v>
      </c>
      <c r="W442" s="60">
        <v>0</v>
      </c>
      <c r="X442" s="60">
        <v>600</v>
      </c>
      <c r="Y442" s="60">
        <v>0</v>
      </c>
      <c r="Z442" s="60">
        <v>200</v>
      </c>
      <c r="AA442" s="60">
        <v>200</v>
      </c>
      <c r="AB442" s="60">
        <v>50</v>
      </c>
      <c r="AC442" s="60">
        <v>300</v>
      </c>
      <c r="AD442" s="60">
        <v>149.84999847412109</v>
      </c>
      <c r="AE442" s="60">
        <v>249.94999694824219</v>
      </c>
      <c r="AF442" s="60">
        <v>0</v>
      </c>
      <c r="AG442" s="60">
        <v>0</v>
      </c>
      <c r="AH442" s="60">
        <v>0</v>
      </c>
      <c r="AI442" s="60">
        <v>10</v>
      </c>
      <c r="AJ442" s="60">
        <v>80</v>
      </c>
      <c r="AK442" s="60">
        <v>3.9000000953674321</v>
      </c>
      <c r="AL442" s="60">
        <v>24.719999313354489</v>
      </c>
      <c r="AM442" s="60">
        <v>253.97999978065491</v>
      </c>
      <c r="AN442" s="60">
        <v>4.4193221999999999</v>
      </c>
      <c r="AO442" s="60">
        <v>64.249858200000006</v>
      </c>
      <c r="AP442" s="60">
        <v>121.26733986062111</v>
      </c>
      <c r="AQ442" s="60">
        <v>76.253737900000004</v>
      </c>
      <c r="AR442" s="60">
        <v>79</v>
      </c>
      <c r="AS442" s="60">
        <v>25.60000038146973</v>
      </c>
      <c r="AT442" s="54"/>
      <c r="AU442" s="61">
        <v>2027</v>
      </c>
      <c r="AV442" s="62">
        <v>398.9029180806549</v>
      </c>
      <c r="AW442" s="63">
        <v>144.92291829999999</v>
      </c>
      <c r="AX442" s="63">
        <v>253.97999978065491</v>
      </c>
      <c r="AY442" s="62">
        <v>394.48733965081277</v>
      </c>
      <c r="AZ442" s="63">
        <v>294.16733995598855</v>
      </c>
      <c r="BA442" s="63">
        <v>100.31999969482422</v>
      </c>
      <c r="BB442" s="62">
        <v>3373.6499938964844</v>
      </c>
      <c r="BC442" s="63">
        <v>0</v>
      </c>
      <c r="BD442" s="63">
        <v>474</v>
      </c>
      <c r="BE442" s="63">
        <v>1000</v>
      </c>
      <c r="BF442" s="63">
        <v>99.849998474121094</v>
      </c>
      <c r="BG442" s="63">
        <v>100</v>
      </c>
      <c r="BH442" s="63">
        <v>699.79999542236328</v>
      </c>
      <c r="BI442" s="63">
        <v>0</v>
      </c>
      <c r="BJ442" s="63">
        <v>0</v>
      </c>
      <c r="BK442" s="63">
        <v>1000</v>
      </c>
      <c r="BL442" s="62">
        <v>4167.0402516279519</v>
      </c>
      <c r="BN442" s="61">
        <v>2027</v>
      </c>
      <c r="BO442" s="62"/>
      <c r="BP442" s="1"/>
      <c r="BQ442" s="1"/>
      <c r="BR442" s="62"/>
      <c r="BS442" s="1"/>
      <c r="BT442" s="1"/>
      <c r="BU442" s="62"/>
      <c r="BV442" s="1"/>
      <c r="BW442" s="1"/>
      <c r="BX442" s="1"/>
      <c r="BY442" s="1"/>
      <c r="BZ442" s="1"/>
      <c r="CA442" s="1"/>
      <c r="CB442" s="1"/>
      <c r="CC442" s="1"/>
      <c r="CD442" s="1"/>
      <c r="CE442" s="62"/>
      <c r="CG442" s="115" t="s">
        <v>198</v>
      </c>
    </row>
    <row r="443" spans="1:85" outlineLevel="1">
      <c r="A443" s="52">
        <v>2028</v>
      </c>
      <c r="B443" s="53">
        <v>0</v>
      </c>
      <c r="C443" s="53">
        <v>0</v>
      </c>
      <c r="D443" s="53">
        <v>0</v>
      </c>
      <c r="E443" s="53">
        <v>0</v>
      </c>
      <c r="F443" s="53">
        <v>0</v>
      </c>
      <c r="G443" s="53">
        <v>711</v>
      </c>
      <c r="H443" s="53">
        <v>600</v>
      </c>
      <c r="I443" s="53">
        <v>0</v>
      </c>
      <c r="J443" s="53">
        <v>400</v>
      </c>
      <c r="K443" s="53">
        <v>0</v>
      </c>
      <c r="L443" s="53">
        <v>0</v>
      </c>
      <c r="M443" s="53">
        <v>0</v>
      </c>
      <c r="N443" s="53">
        <v>0</v>
      </c>
      <c r="O443" s="53">
        <v>0</v>
      </c>
      <c r="P443" s="53">
        <v>299.80000305175781</v>
      </c>
      <c r="Q443" s="53">
        <v>0</v>
      </c>
      <c r="R443" s="53">
        <v>0</v>
      </c>
      <c r="S443" s="53">
        <v>0</v>
      </c>
      <c r="T443" s="53">
        <v>0</v>
      </c>
      <c r="U443" s="53">
        <v>100</v>
      </c>
      <c r="V443" s="53">
        <v>0</v>
      </c>
      <c r="W443" s="53">
        <v>0</v>
      </c>
      <c r="X443" s="53">
        <v>600</v>
      </c>
      <c r="Y443" s="53">
        <v>0</v>
      </c>
      <c r="Z443" s="53">
        <v>200</v>
      </c>
      <c r="AA443" s="53">
        <v>200</v>
      </c>
      <c r="AB443" s="53">
        <v>75</v>
      </c>
      <c r="AC443" s="53">
        <v>450</v>
      </c>
      <c r="AD443" s="53">
        <v>149.80000305175781</v>
      </c>
      <c r="AE443" s="53">
        <v>249.90000152587891</v>
      </c>
      <c r="AF443" s="53">
        <v>0</v>
      </c>
      <c r="AG443" s="53">
        <v>0</v>
      </c>
      <c r="AH443" s="53">
        <v>0</v>
      </c>
      <c r="AI443" s="53">
        <v>10</v>
      </c>
      <c r="AJ443" s="53">
        <v>110</v>
      </c>
      <c r="AK443" s="53">
        <v>6.9000000953674316</v>
      </c>
      <c r="AL443" s="53">
        <v>28.389999389648441</v>
      </c>
      <c r="AM443" s="53">
        <v>303.28000557422638</v>
      </c>
      <c r="AN443" s="53">
        <v>5.575653</v>
      </c>
      <c r="AO443" s="53">
        <v>77.881466000000003</v>
      </c>
      <c r="AP443" s="53">
        <v>161.72745855387299</v>
      </c>
      <c r="AQ443" s="53">
        <v>97.139638000000005</v>
      </c>
      <c r="AR443" s="53">
        <v>79</v>
      </c>
      <c r="AS443" s="53">
        <v>25.60000038146973</v>
      </c>
      <c r="AT443" s="54"/>
      <c r="AU443" s="55">
        <v>2028</v>
      </c>
      <c r="AV443" s="56">
        <v>483.8767625742264</v>
      </c>
      <c r="AW443" s="57">
        <v>180.59675700000003</v>
      </c>
      <c r="AX443" s="57">
        <v>303.28000557422638</v>
      </c>
      <c r="AY443" s="56">
        <v>496.61745842035862</v>
      </c>
      <c r="AZ443" s="57">
        <v>367.62745864924045</v>
      </c>
      <c r="BA443" s="57">
        <v>128.98999977111816</v>
      </c>
      <c r="BB443" s="56">
        <v>3960.5000076293945</v>
      </c>
      <c r="BC443" s="57">
        <v>0</v>
      </c>
      <c r="BD443" s="57">
        <v>711</v>
      </c>
      <c r="BE443" s="57">
        <v>1000</v>
      </c>
      <c r="BF443" s="57">
        <v>299.80000305175781</v>
      </c>
      <c r="BG443" s="57">
        <v>100</v>
      </c>
      <c r="BH443" s="57">
        <v>849.70000457763672</v>
      </c>
      <c r="BI443" s="57">
        <v>0</v>
      </c>
      <c r="BJ443" s="57">
        <v>0</v>
      </c>
      <c r="BK443" s="57">
        <v>1000</v>
      </c>
      <c r="BL443" s="56">
        <v>4940.9942286239793</v>
      </c>
      <c r="BN443" s="55">
        <v>2028</v>
      </c>
      <c r="BO443" s="56"/>
      <c r="BP443" s="58"/>
      <c r="BQ443" s="58"/>
      <c r="BR443" s="56"/>
      <c r="BS443" s="58"/>
      <c r="BT443" s="58"/>
      <c r="BU443" s="56"/>
      <c r="BV443" s="58"/>
      <c r="BW443" s="58"/>
      <c r="BX443" s="58"/>
      <c r="BY443" s="58"/>
      <c r="BZ443" s="58"/>
      <c r="CA443" s="58"/>
      <c r="CB443" s="58"/>
      <c r="CC443" s="58"/>
      <c r="CD443" s="58"/>
      <c r="CE443" s="56"/>
      <c r="CG443" s="115" t="s">
        <v>198</v>
      </c>
    </row>
    <row r="444" spans="1:85" outlineLevel="1">
      <c r="A444" s="59">
        <v>2029</v>
      </c>
      <c r="B444" s="60">
        <v>0</v>
      </c>
      <c r="C444" s="60">
        <v>0</v>
      </c>
      <c r="D444" s="60">
        <v>0</v>
      </c>
      <c r="E444" s="60">
        <v>0</v>
      </c>
      <c r="F444" s="60">
        <v>0</v>
      </c>
      <c r="G444" s="60">
        <v>711</v>
      </c>
      <c r="H444" s="60">
        <v>600</v>
      </c>
      <c r="I444" s="60">
        <v>0</v>
      </c>
      <c r="J444" s="60">
        <v>400</v>
      </c>
      <c r="K444" s="60">
        <v>0</v>
      </c>
      <c r="L444" s="60">
        <v>0</v>
      </c>
      <c r="M444" s="60">
        <v>0</v>
      </c>
      <c r="N444" s="60">
        <v>0</v>
      </c>
      <c r="O444" s="60">
        <v>0</v>
      </c>
      <c r="P444" s="60">
        <v>699.64999389648438</v>
      </c>
      <c r="Q444" s="60">
        <v>0</v>
      </c>
      <c r="R444" s="60">
        <v>0</v>
      </c>
      <c r="S444" s="60">
        <v>0</v>
      </c>
      <c r="T444" s="60">
        <v>0</v>
      </c>
      <c r="U444" s="60">
        <v>100</v>
      </c>
      <c r="V444" s="60">
        <v>0</v>
      </c>
      <c r="W444" s="60">
        <v>0</v>
      </c>
      <c r="X444" s="60">
        <v>600</v>
      </c>
      <c r="Y444" s="60">
        <v>0</v>
      </c>
      <c r="Z444" s="60">
        <v>200</v>
      </c>
      <c r="AA444" s="60">
        <v>200</v>
      </c>
      <c r="AB444" s="60">
        <v>100</v>
      </c>
      <c r="AC444" s="60">
        <v>750</v>
      </c>
      <c r="AD444" s="60">
        <v>449.75</v>
      </c>
      <c r="AE444" s="60">
        <v>249.84999847412109</v>
      </c>
      <c r="AF444" s="60">
        <v>0</v>
      </c>
      <c r="AG444" s="60">
        <v>0</v>
      </c>
      <c r="AH444" s="60">
        <v>0</v>
      </c>
      <c r="AI444" s="60">
        <v>10</v>
      </c>
      <c r="AJ444" s="60">
        <v>140</v>
      </c>
      <c r="AK444" s="60">
        <v>8.8999996185302734</v>
      </c>
      <c r="AL444" s="60">
        <v>31.739999771118161</v>
      </c>
      <c r="AM444" s="60">
        <v>319.21000242233276</v>
      </c>
      <c r="AN444" s="60">
        <v>6.9399290000000002</v>
      </c>
      <c r="AO444" s="60">
        <v>115.38244400000001</v>
      </c>
      <c r="AP444" s="60">
        <v>223.04598359990609</v>
      </c>
      <c r="AQ444" s="60">
        <v>118.549328</v>
      </c>
      <c r="AR444" s="60">
        <v>79</v>
      </c>
      <c r="AS444" s="60">
        <v>25.60000038146973</v>
      </c>
      <c r="AT444" s="54"/>
      <c r="AU444" s="61">
        <v>2029</v>
      </c>
      <c r="AV444" s="62">
        <v>560.08170342233279</v>
      </c>
      <c r="AW444" s="63">
        <v>240.87170100000003</v>
      </c>
      <c r="AX444" s="63">
        <v>319.21000242233276</v>
      </c>
      <c r="AY444" s="62">
        <v>618.28598337102426</v>
      </c>
      <c r="AZ444" s="63">
        <v>460.94598321843637</v>
      </c>
      <c r="BA444" s="63">
        <v>157.34000015258789</v>
      </c>
      <c r="BB444" s="62">
        <v>4960.2499923706055</v>
      </c>
      <c r="BC444" s="63">
        <v>0</v>
      </c>
      <c r="BD444" s="63">
        <v>711</v>
      </c>
      <c r="BE444" s="63">
        <v>1000</v>
      </c>
      <c r="BF444" s="63">
        <v>699.64999389648438</v>
      </c>
      <c r="BG444" s="63">
        <v>100</v>
      </c>
      <c r="BH444" s="63">
        <v>1449.5999984741211</v>
      </c>
      <c r="BI444" s="63">
        <v>0</v>
      </c>
      <c r="BJ444" s="63">
        <v>0</v>
      </c>
      <c r="BK444" s="63">
        <v>1000</v>
      </c>
      <c r="BL444" s="62">
        <v>6138.6176791639627</v>
      </c>
      <c r="BN444" s="61">
        <v>2029</v>
      </c>
      <c r="BO444" s="62"/>
      <c r="BP444" s="1"/>
      <c r="BQ444" s="1"/>
      <c r="BR444" s="62"/>
      <c r="BS444" s="1"/>
      <c r="BT444" s="1"/>
      <c r="BU444" s="62"/>
      <c r="BV444" s="1"/>
      <c r="BW444" s="1"/>
      <c r="BX444" s="1"/>
      <c r="BY444" s="1"/>
      <c r="BZ444" s="1"/>
      <c r="CA444" s="1"/>
      <c r="CB444" s="1"/>
      <c r="CC444" s="1"/>
      <c r="CD444" s="1"/>
      <c r="CE444" s="62"/>
      <c r="CG444" s="115" t="s">
        <v>198</v>
      </c>
    </row>
    <row r="445" spans="1:85" outlineLevel="1">
      <c r="A445" s="52">
        <v>2030</v>
      </c>
      <c r="B445" s="53">
        <v>0</v>
      </c>
      <c r="C445" s="53">
        <v>0</v>
      </c>
      <c r="D445" s="53">
        <v>0</v>
      </c>
      <c r="E445" s="53">
        <v>0</v>
      </c>
      <c r="F445" s="53">
        <v>0</v>
      </c>
      <c r="G445" s="53">
        <v>711</v>
      </c>
      <c r="H445" s="53">
        <v>1000</v>
      </c>
      <c r="I445" s="53">
        <v>0</v>
      </c>
      <c r="J445" s="53">
        <v>400</v>
      </c>
      <c r="K445" s="53">
        <v>0</v>
      </c>
      <c r="L445" s="53">
        <v>0</v>
      </c>
      <c r="M445" s="53">
        <v>0</v>
      </c>
      <c r="N445" s="53">
        <v>0</v>
      </c>
      <c r="O445" s="53">
        <v>0</v>
      </c>
      <c r="P445" s="53">
        <v>699.29998779296875</v>
      </c>
      <c r="Q445" s="53">
        <v>0</v>
      </c>
      <c r="R445" s="53">
        <v>0</v>
      </c>
      <c r="S445" s="53">
        <v>0</v>
      </c>
      <c r="T445" s="53">
        <v>0</v>
      </c>
      <c r="U445" s="53">
        <v>100</v>
      </c>
      <c r="V445" s="53">
        <v>0</v>
      </c>
      <c r="W445" s="53">
        <v>0</v>
      </c>
      <c r="X445" s="53">
        <v>600</v>
      </c>
      <c r="Y445" s="53">
        <v>0</v>
      </c>
      <c r="Z445" s="53">
        <v>200</v>
      </c>
      <c r="AA445" s="53">
        <v>200</v>
      </c>
      <c r="AB445" s="53">
        <v>125</v>
      </c>
      <c r="AC445" s="53">
        <v>750</v>
      </c>
      <c r="AD445" s="53">
        <v>449.59999084472656</v>
      </c>
      <c r="AE445" s="53">
        <v>249.80000305175781</v>
      </c>
      <c r="AF445" s="53">
        <v>0</v>
      </c>
      <c r="AG445" s="53">
        <v>0</v>
      </c>
      <c r="AH445" s="53">
        <v>0</v>
      </c>
      <c r="AI445" s="53">
        <v>10</v>
      </c>
      <c r="AJ445" s="53">
        <v>170</v>
      </c>
      <c r="AK445" s="53">
        <v>8.8999996185302734</v>
      </c>
      <c r="AL445" s="53">
        <v>36.619998931884773</v>
      </c>
      <c r="AM445" s="53">
        <v>336.48000049591064</v>
      </c>
      <c r="AN445" s="53">
        <v>8.3042049999999996</v>
      </c>
      <c r="AO445" s="53">
        <v>131.83969400000001</v>
      </c>
      <c r="AP445" s="53">
        <v>284.36450864593922</v>
      </c>
      <c r="AQ445" s="53">
        <v>141.550771</v>
      </c>
      <c r="AR445" s="53">
        <v>79</v>
      </c>
      <c r="AS445" s="53">
        <v>25.60000038146973</v>
      </c>
      <c r="AT445" s="54"/>
      <c r="AU445" s="55">
        <v>2030</v>
      </c>
      <c r="AV445" s="56">
        <v>618.17467049591062</v>
      </c>
      <c r="AW445" s="57">
        <v>281.69466999999997</v>
      </c>
      <c r="AX445" s="57">
        <v>336.48000049591064</v>
      </c>
      <c r="AY445" s="56">
        <v>739.48450757782393</v>
      </c>
      <c r="AZ445" s="57">
        <v>552.26450826446944</v>
      </c>
      <c r="BA445" s="57">
        <v>187.21999931335449</v>
      </c>
      <c r="BB445" s="56">
        <v>5359.6999816894531</v>
      </c>
      <c r="BC445" s="57">
        <v>0</v>
      </c>
      <c r="BD445" s="57">
        <v>711</v>
      </c>
      <c r="BE445" s="57">
        <v>1400</v>
      </c>
      <c r="BF445" s="57">
        <v>699.29998779296875</v>
      </c>
      <c r="BG445" s="57">
        <v>100</v>
      </c>
      <c r="BH445" s="57">
        <v>1449.3999938964844</v>
      </c>
      <c r="BI445" s="57">
        <v>0</v>
      </c>
      <c r="BJ445" s="57">
        <v>0</v>
      </c>
      <c r="BK445" s="57">
        <v>1000</v>
      </c>
      <c r="BL445" s="56">
        <v>6717.3591597631876</v>
      </c>
      <c r="BN445" s="55">
        <v>2030</v>
      </c>
      <c r="BO445" s="56">
        <v>416.92407373671335</v>
      </c>
      <c r="BP445" s="58">
        <v>216.38407299999997</v>
      </c>
      <c r="BQ445" s="58">
        <v>200.54000073671341</v>
      </c>
      <c r="BR445" s="56">
        <v>527.27811050668697</v>
      </c>
      <c r="BS445" s="58">
        <v>379.93811130777345</v>
      </c>
      <c r="BT445" s="58">
        <v>147.33999919891357</v>
      </c>
      <c r="BU445" s="56">
        <v>4022.7999877929688</v>
      </c>
      <c r="BV445" s="58">
        <v>0</v>
      </c>
      <c r="BW445" s="58">
        <v>474</v>
      </c>
      <c r="BX445" s="58">
        <v>800</v>
      </c>
      <c r="BY445" s="58">
        <v>599.34999084472656</v>
      </c>
      <c r="BZ445" s="58">
        <v>100</v>
      </c>
      <c r="CA445" s="58">
        <v>1149.4499969482422</v>
      </c>
      <c r="CB445" s="58">
        <v>0</v>
      </c>
      <c r="CC445" s="58">
        <v>0</v>
      </c>
      <c r="CD445" s="58">
        <v>900</v>
      </c>
      <c r="CE445" s="56">
        <v>4967.0021720363693</v>
      </c>
      <c r="CG445" s="115" t="s">
        <v>198</v>
      </c>
    </row>
    <row r="446" spans="1:85" outlineLevel="1">
      <c r="A446" s="59">
        <v>2031</v>
      </c>
      <c r="B446" s="60">
        <v>0</v>
      </c>
      <c r="C446" s="60">
        <v>0</v>
      </c>
      <c r="D446" s="60">
        <v>0</v>
      </c>
      <c r="E446" s="60">
        <v>0</v>
      </c>
      <c r="F446" s="60">
        <v>0</v>
      </c>
      <c r="G446" s="60">
        <v>711</v>
      </c>
      <c r="H446" s="60">
        <v>1000</v>
      </c>
      <c r="I446" s="60">
        <v>0</v>
      </c>
      <c r="J446" s="60">
        <v>400</v>
      </c>
      <c r="K446" s="60">
        <v>0</v>
      </c>
      <c r="L446" s="60">
        <v>0</v>
      </c>
      <c r="M446" s="60">
        <v>200</v>
      </c>
      <c r="N446" s="60">
        <v>0</v>
      </c>
      <c r="O446" s="60">
        <v>0</v>
      </c>
      <c r="P446" s="60">
        <v>698.95000457763672</v>
      </c>
      <c r="Q446" s="60">
        <v>0</v>
      </c>
      <c r="R446" s="60">
        <v>0</v>
      </c>
      <c r="S446" s="60">
        <v>0</v>
      </c>
      <c r="T446" s="60">
        <v>0</v>
      </c>
      <c r="U446" s="60">
        <v>100</v>
      </c>
      <c r="V446" s="60">
        <v>0</v>
      </c>
      <c r="W446" s="60">
        <v>0</v>
      </c>
      <c r="X446" s="60">
        <v>600</v>
      </c>
      <c r="Y446" s="60">
        <v>0</v>
      </c>
      <c r="Z446" s="60">
        <v>200</v>
      </c>
      <c r="AA446" s="60">
        <v>200</v>
      </c>
      <c r="AB446" s="60">
        <v>150</v>
      </c>
      <c r="AC446" s="60">
        <v>750</v>
      </c>
      <c r="AD446" s="60">
        <v>449.45000457763672</v>
      </c>
      <c r="AE446" s="60">
        <v>249.75</v>
      </c>
      <c r="AF446" s="60">
        <v>0</v>
      </c>
      <c r="AG446" s="60">
        <v>0</v>
      </c>
      <c r="AH446" s="60">
        <v>0</v>
      </c>
      <c r="AI446" s="60">
        <v>10</v>
      </c>
      <c r="AJ446" s="60">
        <v>200</v>
      </c>
      <c r="AK446" s="60">
        <v>9.7200002670288086</v>
      </c>
      <c r="AL446" s="60">
        <v>39.990001678466797</v>
      </c>
      <c r="AM446" s="60">
        <v>353.97000050544739</v>
      </c>
      <c r="AN446" s="60">
        <v>9.6684809999999999</v>
      </c>
      <c r="AO446" s="60">
        <v>148.12393700000001</v>
      </c>
      <c r="AP446" s="60">
        <v>351.50843736546011</v>
      </c>
      <c r="AQ446" s="60">
        <v>165.63264899999999</v>
      </c>
      <c r="AR446" s="60">
        <v>79</v>
      </c>
      <c r="AS446" s="60">
        <v>25.60000038146973</v>
      </c>
      <c r="AT446" s="54"/>
      <c r="AU446" s="61">
        <v>2031</v>
      </c>
      <c r="AV446" s="62">
        <v>677.3950675054474</v>
      </c>
      <c r="AW446" s="63">
        <v>323.42506700000001</v>
      </c>
      <c r="AX446" s="63">
        <v>353.97000050544739</v>
      </c>
      <c r="AY446" s="62">
        <v>865.8184396924255</v>
      </c>
      <c r="AZ446" s="63">
        <v>650.22843763248898</v>
      </c>
      <c r="BA446" s="63">
        <v>215.59000205993652</v>
      </c>
      <c r="BB446" s="62">
        <v>5559.1500091552734</v>
      </c>
      <c r="BC446" s="63">
        <v>0</v>
      </c>
      <c r="BD446" s="63">
        <v>711</v>
      </c>
      <c r="BE446" s="63">
        <v>1600</v>
      </c>
      <c r="BF446" s="63">
        <v>698.95000457763672</v>
      </c>
      <c r="BG446" s="63">
        <v>100</v>
      </c>
      <c r="BH446" s="63">
        <v>1449.2000045776367</v>
      </c>
      <c r="BI446" s="63">
        <v>0</v>
      </c>
      <c r="BJ446" s="63">
        <v>0</v>
      </c>
      <c r="BK446" s="63">
        <v>1000</v>
      </c>
      <c r="BL446" s="62">
        <v>7102.3635163531462</v>
      </c>
      <c r="BN446" s="61">
        <v>2031</v>
      </c>
      <c r="BO446" s="62"/>
      <c r="BP446" s="1"/>
      <c r="BQ446" s="1"/>
      <c r="BR446" s="62"/>
      <c r="BS446" s="1"/>
      <c r="BT446" s="1"/>
      <c r="BU446" s="62"/>
      <c r="BV446" s="1"/>
      <c r="BW446" s="1"/>
      <c r="BX446" s="1"/>
      <c r="BY446" s="1"/>
      <c r="BZ446" s="1"/>
      <c r="CA446" s="1"/>
      <c r="CB446" s="1"/>
      <c r="CC446" s="1"/>
      <c r="CD446" s="1"/>
      <c r="CE446" s="62"/>
      <c r="CG446" s="115" t="s">
        <v>198</v>
      </c>
    </row>
    <row r="447" spans="1:85" outlineLevel="1">
      <c r="A447" s="52">
        <v>2032</v>
      </c>
      <c r="B447" s="53">
        <v>0</v>
      </c>
      <c r="C447" s="53">
        <v>0</v>
      </c>
      <c r="D447" s="53">
        <v>0</v>
      </c>
      <c r="E447" s="53">
        <v>0</v>
      </c>
      <c r="F447" s="53">
        <v>0</v>
      </c>
      <c r="G447" s="53">
        <v>711</v>
      </c>
      <c r="H447" s="53">
        <v>1000</v>
      </c>
      <c r="I447" s="53">
        <v>0</v>
      </c>
      <c r="J447" s="53">
        <v>400</v>
      </c>
      <c r="K447" s="53">
        <v>0</v>
      </c>
      <c r="L447" s="53">
        <v>0</v>
      </c>
      <c r="M447" s="53">
        <v>300</v>
      </c>
      <c r="N447" s="53">
        <v>0</v>
      </c>
      <c r="O447" s="53">
        <v>0</v>
      </c>
      <c r="P447" s="53">
        <v>698.59999847412109</v>
      </c>
      <c r="Q447" s="53">
        <v>0</v>
      </c>
      <c r="R447" s="53">
        <v>0</v>
      </c>
      <c r="S447" s="53">
        <v>0</v>
      </c>
      <c r="T447" s="53">
        <v>0</v>
      </c>
      <c r="U447" s="53">
        <v>100</v>
      </c>
      <c r="V447" s="53">
        <v>0</v>
      </c>
      <c r="W447" s="53">
        <v>0</v>
      </c>
      <c r="X447" s="53">
        <v>700</v>
      </c>
      <c r="Y447" s="53">
        <v>0</v>
      </c>
      <c r="Z447" s="53">
        <v>200</v>
      </c>
      <c r="AA447" s="53">
        <v>200</v>
      </c>
      <c r="AB447" s="53">
        <v>150</v>
      </c>
      <c r="AC447" s="53">
        <v>750</v>
      </c>
      <c r="AD447" s="53">
        <v>449.29999542236328</v>
      </c>
      <c r="AE447" s="53">
        <v>249.69999694824219</v>
      </c>
      <c r="AF447" s="53">
        <v>0</v>
      </c>
      <c r="AG447" s="53">
        <v>0</v>
      </c>
      <c r="AH447" s="53">
        <v>0</v>
      </c>
      <c r="AI447" s="53">
        <v>10</v>
      </c>
      <c r="AJ447" s="53">
        <v>230</v>
      </c>
      <c r="AK447" s="53">
        <v>10.590000152587891</v>
      </c>
      <c r="AL447" s="53">
        <v>43.580001831054688</v>
      </c>
      <c r="AM447" s="53">
        <v>371.21999931335449</v>
      </c>
      <c r="AN447" s="53">
        <v>10.717923000000001</v>
      </c>
      <c r="AO447" s="53">
        <v>200.929247</v>
      </c>
      <c r="AP447" s="53">
        <v>418.652366084981</v>
      </c>
      <c r="AQ447" s="53">
        <v>189.70532100000003</v>
      </c>
      <c r="AR447" s="53">
        <v>79</v>
      </c>
      <c r="AS447" s="53">
        <v>25.60000038146973</v>
      </c>
      <c r="AT447" s="54"/>
      <c r="AU447" s="55">
        <v>2032</v>
      </c>
      <c r="AV447" s="56">
        <v>772.57249031335459</v>
      </c>
      <c r="AW447" s="57">
        <v>401.35249100000004</v>
      </c>
      <c r="AX447" s="57">
        <v>371.21999931335449</v>
      </c>
      <c r="AY447" s="56">
        <v>967.42236845009324</v>
      </c>
      <c r="AZ447" s="57">
        <v>748.24236623756883</v>
      </c>
      <c r="BA447" s="57">
        <v>219.18000221252441</v>
      </c>
      <c r="BB447" s="56">
        <v>5758.5999908447266</v>
      </c>
      <c r="BC447" s="57">
        <v>0</v>
      </c>
      <c r="BD447" s="57">
        <v>711</v>
      </c>
      <c r="BE447" s="57">
        <v>1700</v>
      </c>
      <c r="BF447" s="57">
        <v>698.59999847412109</v>
      </c>
      <c r="BG447" s="57">
        <v>100</v>
      </c>
      <c r="BH447" s="57">
        <v>1448.9999923706055</v>
      </c>
      <c r="BI447" s="57">
        <v>0</v>
      </c>
      <c r="BJ447" s="57">
        <v>0</v>
      </c>
      <c r="BK447" s="57">
        <v>1100</v>
      </c>
      <c r="BL447" s="56">
        <v>7498.5948496081746</v>
      </c>
      <c r="BN447" s="55">
        <v>2032</v>
      </c>
      <c r="BO447" s="56"/>
      <c r="BP447" s="58"/>
      <c r="BQ447" s="58"/>
      <c r="BR447" s="56"/>
      <c r="BS447" s="58"/>
      <c r="BT447" s="58"/>
      <c r="BU447" s="56"/>
      <c r="BV447" s="58"/>
      <c r="BW447" s="58"/>
      <c r="BX447" s="58"/>
      <c r="BY447" s="58"/>
      <c r="BZ447" s="58"/>
      <c r="CA447" s="58"/>
      <c r="CB447" s="58"/>
      <c r="CC447" s="58"/>
      <c r="CD447" s="58"/>
      <c r="CE447" s="56"/>
      <c r="CG447" s="115" t="s">
        <v>198</v>
      </c>
    </row>
    <row r="448" spans="1:85" outlineLevel="1">
      <c r="A448" s="59">
        <v>2033</v>
      </c>
      <c r="B448" s="60">
        <v>0</v>
      </c>
      <c r="C448" s="60">
        <v>0</v>
      </c>
      <c r="D448" s="60">
        <v>0</v>
      </c>
      <c r="E448" s="60">
        <v>0</v>
      </c>
      <c r="F448" s="60">
        <v>0</v>
      </c>
      <c r="G448" s="60">
        <v>711</v>
      </c>
      <c r="H448" s="60">
        <v>1000</v>
      </c>
      <c r="I448" s="60">
        <v>0</v>
      </c>
      <c r="J448" s="60">
        <v>400</v>
      </c>
      <c r="K448" s="60">
        <v>0</v>
      </c>
      <c r="L448" s="60">
        <v>0</v>
      </c>
      <c r="M448" s="60">
        <v>400</v>
      </c>
      <c r="N448" s="60">
        <v>0</v>
      </c>
      <c r="O448" s="60">
        <v>0</v>
      </c>
      <c r="P448" s="60">
        <v>698.25001525878906</v>
      </c>
      <c r="Q448" s="60">
        <v>0</v>
      </c>
      <c r="R448" s="60">
        <v>0</v>
      </c>
      <c r="S448" s="60">
        <v>0</v>
      </c>
      <c r="T448" s="60">
        <v>0</v>
      </c>
      <c r="U448" s="60">
        <v>100</v>
      </c>
      <c r="V448" s="60">
        <v>0</v>
      </c>
      <c r="W448" s="60">
        <v>0</v>
      </c>
      <c r="X448" s="60">
        <v>700</v>
      </c>
      <c r="Y448" s="60">
        <v>100</v>
      </c>
      <c r="Z448" s="60">
        <v>200</v>
      </c>
      <c r="AA448" s="60">
        <v>200</v>
      </c>
      <c r="AB448" s="60">
        <v>150</v>
      </c>
      <c r="AC448" s="60">
        <v>750</v>
      </c>
      <c r="AD448" s="60">
        <v>449.15000915527344</v>
      </c>
      <c r="AE448" s="60">
        <v>249.65000152587891</v>
      </c>
      <c r="AF448" s="60">
        <v>0</v>
      </c>
      <c r="AG448" s="60">
        <v>0</v>
      </c>
      <c r="AH448" s="60">
        <v>0</v>
      </c>
      <c r="AI448" s="60">
        <v>10</v>
      </c>
      <c r="AJ448" s="60">
        <v>260</v>
      </c>
      <c r="AK448" s="60">
        <v>11.47000026702881</v>
      </c>
      <c r="AL448" s="60">
        <v>47.200000762939453</v>
      </c>
      <c r="AM448" s="60">
        <v>386.87999868392944</v>
      </c>
      <c r="AN448" s="60">
        <v>10.717923000000001</v>
      </c>
      <c r="AO448" s="60">
        <v>219.51485700000001</v>
      </c>
      <c r="AP448" s="60">
        <v>489.51080342847717</v>
      </c>
      <c r="AQ448" s="60">
        <v>214.33442700000001</v>
      </c>
      <c r="AR448" s="60">
        <v>79</v>
      </c>
      <c r="AS448" s="60">
        <v>25.60000038146973</v>
      </c>
      <c r="AT448" s="54"/>
      <c r="AU448" s="61">
        <v>2033</v>
      </c>
      <c r="AV448" s="62">
        <v>831.4472056839295</v>
      </c>
      <c r="AW448" s="63">
        <v>444.56720700000005</v>
      </c>
      <c r="AX448" s="63">
        <v>386.87999868392944</v>
      </c>
      <c r="AY448" s="62">
        <v>1072.7808048399152</v>
      </c>
      <c r="AZ448" s="63">
        <v>849.98080369550598</v>
      </c>
      <c r="BA448" s="63">
        <v>222.80000114440918</v>
      </c>
      <c r="BB448" s="62">
        <v>5958.0500259399414</v>
      </c>
      <c r="BC448" s="63">
        <v>0</v>
      </c>
      <c r="BD448" s="63">
        <v>711</v>
      </c>
      <c r="BE448" s="63">
        <v>1800</v>
      </c>
      <c r="BF448" s="63">
        <v>698.25001525878906</v>
      </c>
      <c r="BG448" s="63">
        <v>100</v>
      </c>
      <c r="BH448" s="63">
        <v>1448.8000106811523</v>
      </c>
      <c r="BI448" s="63">
        <v>0</v>
      </c>
      <c r="BJ448" s="63">
        <v>0</v>
      </c>
      <c r="BK448" s="63">
        <v>1200</v>
      </c>
      <c r="BL448" s="62">
        <v>7862.2780364637856</v>
      </c>
      <c r="BN448" s="61">
        <v>2033</v>
      </c>
      <c r="BO448" s="62"/>
      <c r="BP448" s="1"/>
      <c r="BQ448" s="1"/>
      <c r="BR448" s="62"/>
      <c r="BS448" s="1"/>
      <c r="BT448" s="1"/>
      <c r="BU448" s="62"/>
      <c r="BV448" s="1"/>
      <c r="BW448" s="1"/>
      <c r="BX448" s="1"/>
      <c r="BY448" s="1"/>
      <c r="BZ448" s="1"/>
      <c r="CA448" s="1"/>
      <c r="CB448" s="1"/>
      <c r="CC448" s="1"/>
      <c r="CD448" s="1"/>
      <c r="CE448" s="62"/>
      <c r="CG448" s="115" t="s">
        <v>198</v>
      </c>
    </row>
    <row r="449" spans="1:85" outlineLevel="1">
      <c r="A449" s="52">
        <v>2034</v>
      </c>
      <c r="B449" s="53">
        <v>0</v>
      </c>
      <c r="C449" s="53">
        <v>0</v>
      </c>
      <c r="D449" s="53">
        <v>0</v>
      </c>
      <c r="E449" s="53">
        <v>0</v>
      </c>
      <c r="F449" s="53">
        <v>0</v>
      </c>
      <c r="G449" s="53">
        <v>711</v>
      </c>
      <c r="H449" s="53">
        <v>1000</v>
      </c>
      <c r="I449" s="53">
        <v>0</v>
      </c>
      <c r="J449" s="53">
        <v>400</v>
      </c>
      <c r="K449" s="53">
        <v>0</v>
      </c>
      <c r="L449" s="53">
        <v>0</v>
      </c>
      <c r="M449" s="53">
        <v>400</v>
      </c>
      <c r="N449" s="53">
        <v>0</v>
      </c>
      <c r="O449" s="53">
        <v>0</v>
      </c>
      <c r="P449" s="53">
        <v>897.89999389648438</v>
      </c>
      <c r="Q449" s="53">
        <v>0</v>
      </c>
      <c r="R449" s="53">
        <v>0</v>
      </c>
      <c r="S449" s="53">
        <v>0</v>
      </c>
      <c r="T449" s="53">
        <v>0</v>
      </c>
      <c r="U449" s="53">
        <v>100</v>
      </c>
      <c r="V449" s="53">
        <v>0</v>
      </c>
      <c r="W449" s="53">
        <v>0</v>
      </c>
      <c r="X449" s="53">
        <v>1000</v>
      </c>
      <c r="Y449" s="53">
        <v>200</v>
      </c>
      <c r="Z449" s="53">
        <v>200</v>
      </c>
      <c r="AA449" s="53">
        <v>200</v>
      </c>
      <c r="AB449" s="53">
        <v>150</v>
      </c>
      <c r="AC449" s="53">
        <v>750</v>
      </c>
      <c r="AD449" s="53">
        <v>449</v>
      </c>
      <c r="AE449" s="53">
        <v>249.59999847412109</v>
      </c>
      <c r="AF449" s="53">
        <v>0</v>
      </c>
      <c r="AG449" s="53">
        <v>0</v>
      </c>
      <c r="AH449" s="53">
        <v>0</v>
      </c>
      <c r="AI449" s="53">
        <v>10</v>
      </c>
      <c r="AJ449" s="53">
        <v>290</v>
      </c>
      <c r="AK449" s="53">
        <v>12.35000038146973</v>
      </c>
      <c r="AL449" s="53">
        <v>50.830001831054688</v>
      </c>
      <c r="AM449" s="53">
        <v>395.18999493122101</v>
      </c>
      <c r="AN449" s="53">
        <v>10.717923000000001</v>
      </c>
      <c r="AO449" s="53">
        <v>238.569873</v>
      </c>
      <c r="AP449" s="53">
        <v>560.36924077197341</v>
      </c>
      <c r="AQ449" s="53">
        <v>222.661418</v>
      </c>
      <c r="AR449" s="53">
        <v>79</v>
      </c>
      <c r="AS449" s="53">
        <v>25.60000038146973</v>
      </c>
      <c r="AT449" s="54"/>
      <c r="AU449" s="55">
        <v>2034</v>
      </c>
      <c r="AV449" s="56">
        <v>867.13920893122099</v>
      </c>
      <c r="AW449" s="57">
        <v>471.94921399999998</v>
      </c>
      <c r="AX449" s="57">
        <v>395.18999493122101</v>
      </c>
      <c r="AY449" s="56">
        <v>1178.1492433659675</v>
      </c>
      <c r="AZ449" s="57">
        <v>951.71924115344314</v>
      </c>
      <c r="BA449" s="57">
        <v>226.43000221252441</v>
      </c>
      <c r="BB449" s="56">
        <v>6557.4999923706055</v>
      </c>
      <c r="BC449" s="57">
        <v>0</v>
      </c>
      <c r="BD449" s="57">
        <v>711</v>
      </c>
      <c r="BE449" s="57">
        <v>1800</v>
      </c>
      <c r="BF449" s="57">
        <v>897.89999389648438</v>
      </c>
      <c r="BG449" s="57">
        <v>100</v>
      </c>
      <c r="BH449" s="57">
        <v>1448.5999984741211</v>
      </c>
      <c r="BI449" s="57">
        <v>0</v>
      </c>
      <c r="BJ449" s="57">
        <v>0</v>
      </c>
      <c r="BK449" s="57">
        <v>1600</v>
      </c>
      <c r="BL449" s="56">
        <v>8602.7884446677945</v>
      </c>
      <c r="BN449" s="55">
        <v>2034</v>
      </c>
      <c r="BO449" s="56"/>
      <c r="BP449" s="58"/>
      <c r="BQ449" s="58"/>
      <c r="BR449" s="56"/>
      <c r="BS449" s="58"/>
      <c r="BT449" s="58"/>
      <c r="BU449" s="56"/>
      <c r="BV449" s="58"/>
      <c r="BW449" s="58"/>
      <c r="BX449" s="58"/>
      <c r="BY449" s="58"/>
      <c r="BZ449" s="58"/>
      <c r="CA449" s="58"/>
      <c r="CB449" s="58"/>
      <c r="CC449" s="58"/>
      <c r="CD449" s="58"/>
      <c r="CE449" s="56"/>
      <c r="CG449" s="115" t="s">
        <v>198</v>
      </c>
    </row>
    <row r="450" spans="1:85" outlineLevel="1">
      <c r="A450" s="59">
        <v>2035</v>
      </c>
      <c r="B450" s="60">
        <v>0</v>
      </c>
      <c r="C450" s="60">
        <v>0</v>
      </c>
      <c r="D450" s="60">
        <v>0</v>
      </c>
      <c r="E450" s="60">
        <v>0</v>
      </c>
      <c r="F450" s="60">
        <v>0</v>
      </c>
      <c r="G450" s="60">
        <v>711</v>
      </c>
      <c r="H450" s="60">
        <v>1000</v>
      </c>
      <c r="I450" s="60">
        <v>0</v>
      </c>
      <c r="J450" s="60">
        <v>400</v>
      </c>
      <c r="K450" s="60">
        <v>0</v>
      </c>
      <c r="L450" s="60">
        <v>0</v>
      </c>
      <c r="M450" s="60">
        <v>600</v>
      </c>
      <c r="N450" s="60">
        <v>0</v>
      </c>
      <c r="O450" s="60">
        <v>0</v>
      </c>
      <c r="P450" s="60">
        <v>1197.4499816894531</v>
      </c>
      <c r="Q450" s="60">
        <v>0</v>
      </c>
      <c r="R450" s="60">
        <v>0</v>
      </c>
      <c r="S450" s="60">
        <v>0</v>
      </c>
      <c r="T450" s="60">
        <v>0</v>
      </c>
      <c r="U450" s="60">
        <v>100</v>
      </c>
      <c r="V450" s="60">
        <v>0</v>
      </c>
      <c r="W450" s="60">
        <v>0</v>
      </c>
      <c r="X450" s="60">
        <v>1000</v>
      </c>
      <c r="Y450" s="60">
        <v>200</v>
      </c>
      <c r="Z450" s="60">
        <v>200</v>
      </c>
      <c r="AA450" s="60">
        <v>200</v>
      </c>
      <c r="AB450" s="60">
        <v>150</v>
      </c>
      <c r="AC450" s="60">
        <v>750</v>
      </c>
      <c r="AD450" s="60">
        <v>448.84999084472656</v>
      </c>
      <c r="AE450" s="60">
        <v>249.55000305175781</v>
      </c>
      <c r="AF450" s="60">
        <v>0</v>
      </c>
      <c r="AG450" s="60">
        <v>0</v>
      </c>
      <c r="AH450" s="60">
        <v>0</v>
      </c>
      <c r="AI450" s="60">
        <v>10</v>
      </c>
      <c r="AJ450" s="60">
        <v>320</v>
      </c>
      <c r="AK450" s="60">
        <v>13.239999771118161</v>
      </c>
      <c r="AL450" s="60">
        <v>54.470001220703118</v>
      </c>
      <c r="AM450" s="60">
        <v>403.66999971866608</v>
      </c>
      <c r="AN450" s="60">
        <v>10.717923000000001</v>
      </c>
      <c r="AO450" s="60">
        <v>258.28604999999999</v>
      </c>
      <c r="AP450" s="60">
        <v>631.33850343142001</v>
      </c>
      <c r="AQ450" s="60">
        <v>231.85621</v>
      </c>
      <c r="AR450" s="60">
        <v>79</v>
      </c>
      <c r="AS450" s="60">
        <v>25.60000038146973</v>
      </c>
      <c r="AT450" s="54"/>
      <c r="AU450" s="61">
        <v>2035</v>
      </c>
      <c r="AV450" s="62">
        <v>904.53018271866608</v>
      </c>
      <c r="AW450" s="63">
        <v>500.86018300000001</v>
      </c>
      <c r="AX450" s="63">
        <v>403.66999971866608</v>
      </c>
      <c r="AY450" s="62">
        <v>1283.6485048047111</v>
      </c>
      <c r="AZ450" s="63">
        <v>1053.5785032025383</v>
      </c>
      <c r="BA450" s="63">
        <v>230.07000160217285</v>
      </c>
      <c r="BB450" s="62">
        <v>7056.8499755859375</v>
      </c>
      <c r="BC450" s="63">
        <v>0</v>
      </c>
      <c r="BD450" s="63">
        <v>711</v>
      </c>
      <c r="BE450" s="63">
        <v>2000</v>
      </c>
      <c r="BF450" s="63">
        <v>1197.4499816894531</v>
      </c>
      <c r="BG450" s="63">
        <v>100</v>
      </c>
      <c r="BH450" s="63">
        <v>1448.3999938964844</v>
      </c>
      <c r="BI450" s="63">
        <v>0</v>
      </c>
      <c r="BJ450" s="63">
        <v>0</v>
      </c>
      <c r="BK450" s="63">
        <v>1600</v>
      </c>
      <c r="BL450" s="62">
        <v>9245.0286631093149</v>
      </c>
      <c r="BN450" s="61">
        <v>2035</v>
      </c>
      <c r="BO450" s="62"/>
      <c r="BP450" s="1"/>
      <c r="BQ450" s="1"/>
      <c r="BR450" s="62"/>
      <c r="BS450" s="1"/>
      <c r="BT450" s="1"/>
      <c r="BU450" s="62"/>
      <c r="BV450" s="1"/>
      <c r="BW450" s="1"/>
      <c r="BX450" s="1"/>
      <c r="BY450" s="1"/>
      <c r="BZ450" s="1"/>
      <c r="CA450" s="1"/>
      <c r="CB450" s="1"/>
      <c r="CC450" s="1"/>
      <c r="CD450" s="1"/>
      <c r="CE450" s="62"/>
      <c r="CG450" s="115" t="s">
        <v>198</v>
      </c>
    </row>
    <row r="451" spans="1:85" outlineLevel="1">
      <c r="A451" s="52">
        <v>2036</v>
      </c>
      <c r="B451" s="53">
        <v>0</v>
      </c>
      <c r="C451" s="53">
        <v>0</v>
      </c>
      <c r="D451" s="53">
        <v>0</v>
      </c>
      <c r="E451" s="53">
        <v>0</v>
      </c>
      <c r="F451" s="53">
        <v>0</v>
      </c>
      <c r="G451" s="53">
        <v>711</v>
      </c>
      <c r="H451" s="53">
        <v>1000</v>
      </c>
      <c r="I451" s="53">
        <v>0</v>
      </c>
      <c r="J451" s="53">
        <v>400</v>
      </c>
      <c r="K451" s="53">
        <v>0</v>
      </c>
      <c r="L451" s="53">
        <v>0</v>
      </c>
      <c r="M451" s="53">
        <v>600</v>
      </c>
      <c r="N451" s="53">
        <v>0</v>
      </c>
      <c r="O451" s="53">
        <v>0</v>
      </c>
      <c r="P451" s="53">
        <v>1296.8499984741211</v>
      </c>
      <c r="Q451" s="53">
        <v>0</v>
      </c>
      <c r="R451" s="53">
        <v>0</v>
      </c>
      <c r="S451" s="53">
        <v>0</v>
      </c>
      <c r="T451" s="53">
        <v>0</v>
      </c>
      <c r="U451" s="53">
        <v>100</v>
      </c>
      <c r="V451" s="53">
        <v>0</v>
      </c>
      <c r="W451" s="53">
        <v>0</v>
      </c>
      <c r="X451" s="53">
        <v>1000</v>
      </c>
      <c r="Y451" s="53">
        <v>200</v>
      </c>
      <c r="Z451" s="53">
        <v>200</v>
      </c>
      <c r="AA451" s="53">
        <v>200</v>
      </c>
      <c r="AB451" s="53">
        <v>150</v>
      </c>
      <c r="AC451" s="53">
        <v>750</v>
      </c>
      <c r="AD451" s="53">
        <v>448.70000457763672</v>
      </c>
      <c r="AE451" s="53">
        <v>249.5</v>
      </c>
      <c r="AF451" s="53">
        <v>0</v>
      </c>
      <c r="AG451" s="53">
        <v>0</v>
      </c>
      <c r="AH451" s="53">
        <v>0</v>
      </c>
      <c r="AI451" s="53">
        <v>10</v>
      </c>
      <c r="AJ451" s="53">
        <v>350</v>
      </c>
      <c r="AK451" s="53">
        <v>14.11999988555908</v>
      </c>
      <c r="AL451" s="53">
        <v>58.099998474121087</v>
      </c>
      <c r="AM451" s="53">
        <v>411.66000330448151</v>
      </c>
      <c r="AN451" s="53">
        <v>10.717923000000001</v>
      </c>
      <c r="AO451" s="53">
        <v>277.04538300000002</v>
      </c>
      <c r="AP451" s="53">
        <v>702.30776609086661</v>
      </c>
      <c r="AQ451" s="53">
        <v>242.38394099999999</v>
      </c>
      <c r="AR451" s="53">
        <v>79</v>
      </c>
      <c r="AS451" s="53">
        <v>25.60000038146973</v>
      </c>
      <c r="AT451" s="54"/>
      <c r="AU451" s="55">
        <v>2036</v>
      </c>
      <c r="AV451" s="56">
        <v>941.8072503044815</v>
      </c>
      <c r="AW451" s="57">
        <v>530.14724699999999</v>
      </c>
      <c r="AX451" s="57">
        <v>411.66000330448151</v>
      </c>
      <c r="AY451" s="56">
        <v>1389.1277648320165</v>
      </c>
      <c r="AZ451" s="57">
        <v>1155.4277659764257</v>
      </c>
      <c r="BA451" s="57">
        <v>233.69999885559082</v>
      </c>
      <c r="BB451" s="56">
        <v>7156.0500030517578</v>
      </c>
      <c r="BC451" s="57">
        <v>0</v>
      </c>
      <c r="BD451" s="57">
        <v>711</v>
      </c>
      <c r="BE451" s="57">
        <v>2000</v>
      </c>
      <c r="BF451" s="57">
        <v>1296.8499984741211</v>
      </c>
      <c r="BG451" s="57">
        <v>100</v>
      </c>
      <c r="BH451" s="57">
        <v>1448.2000045776367</v>
      </c>
      <c r="BI451" s="57">
        <v>0</v>
      </c>
      <c r="BJ451" s="57">
        <v>0</v>
      </c>
      <c r="BK451" s="57">
        <v>1600</v>
      </c>
      <c r="BL451" s="56">
        <v>9486.9850181882557</v>
      </c>
      <c r="BN451" s="55">
        <v>2036</v>
      </c>
      <c r="BO451" s="56"/>
      <c r="BP451" s="58"/>
      <c r="BQ451" s="58"/>
      <c r="BR451" s="56"/>
      <c r="BS451" s="58"/>
      <c r="BT451" s="58"/>
      <c r="BU451" s="56"/>
      <c r="BV451" s="58"/>
      <c r="BW451" s="58"/>
      <c r="BX451" s="58"/>
      <c r="BY451" s="58"/>
      <c r="BZ451" s="58"/>
      <c r="CA451" s="58"/>
      <c r="CB451" s="58"/>
      <c r="CC451" s="58"/>
      <c r="CD451" s="58"/>
      <c r="CE451" s="56"/>
      <c r="CG451" s="115" t="s">
        <v>198</v>
      </c>
    </row>
    <row r="452" spans="1:85" outlineLevel="1">
      <c r="A452" s="59">
        <v>2037</v>
      </c>
      <c r="B452" s="60">
        <v>0</v>
      </c>
      <c r="C452" s="60">
        <v>0</v>
      </c>
      <c r="D452" s="60">
        <v>0</v>
      </c>
      <c r="E452" s="60">
        <v>0</v>
      </c>
      <c r="F452" s="60">
        <v>0</v>
      </c>
      <c r="G452" s="60">
        <v>711</v>
      </c>
      <c r="H452" s="60">
        <v>1000</v>
      </c>
      <c r="I452" s="60">
        <v>0</v>
      </c>
      <c r="J452" s="60">
        <v>600</v>
      </c>
      <c r="K452" s="60">
        <v>0</v>
      </c>
      <c r="L452" s="60">
        <v>0</v>
      </c>
      <c r="M452" s="60">
        <v>600</v>
      </c>
      <c r="N452" s="60">
        <v>0</v>
      </c>
      <c r="O452" s="60">
        <v>0</v>
      </c>
      <c r="P452" s="60">
        <v>1396.1999969482422</v>
      </c>
      <c r="Q452" s="60">
        <v>0</v>
      </c>
      <c r="R452" s="60">
        <v>0</v>
      </c>
      <c r="S452" s="60">
        <v>0</v>
      </c>
      <c r="T452" s="60">
        <v>0</v>
      </c>
      <c r="U452" s="60">
        <v>100</v>
      </c>
      <c r="V452" s="60">
        <v>0</v>
      </c>
      <c r="W452" s="60">
        <v>0</v>
      </c>
      <c r="X452" s="60">
        <v>1100</v>
      </c>
      <c r="Y452" s="60">
        <v>200</v>
      </c>
      <c r="Z452" s="60">
        <v>200</v>
      </c>
      <c r="AA452" s="60">
        <v>200</v>
      </c>
      <c r="AB452" s="60">
        <v>150</v>
      </c>
      <c r="AC452" s="60">
        <v>750</v>
      </c>
      <c r="AD452" s="60">
        <v>448.54999542236328</v>
      </c>
      <c r="AE452" s="60">
        <v>249.44999694824219</v>
      </c>
      <c r="AF452" s="60">
        <v>0</v>
      </c>
      <c r="AG452" s="60">
        <v>0</v>
      </c>
      <c r="AH452" s="60">
        <v>0</v>
      </c>
      <c r="AI452" s="60">
        <v>10</v>
      </c>
      <c r="AJ452" s="60">
        <v>380</v>
      </c>
      <c r="AK452" s="60">
        <v>15.010000228881839</v>
      </c>
      <c r="AL452" s="60">
        <v>61.759998321533203</v>
      </c>
      <c r="AM452" s="60">
        <v>418.36000049114227</v>
      </c>
      <c r="AN452" s="60">
        <v>10.717923000000001</v>
      </c>
      <c r="AO452" s="60">
        <v>294.53497199999998</v>
      </c>
      <c r="AP452" s="60">
        <v>773.53780368399657</v>
      </c>
      <c r="AQ452" s="60">
        <v>256.62610000000001</v>
      </c>
      <c r="AR452" s="60">
        <v>79</v>
      </c>
      <c r="AS452" s="60">
        <v>25.60000038146973</v>
      </c>
      <c r="AT452" s="54"/>
      <c r="AU452" s="61">
        <v>2037</v>
      </c>
      <c r="AV452" s="62">
        <v>980.2389954911423</v>
      </c>
      <c r="AW452" s="63">
        <v>561.87899500000003</v>
      </c>
      <c r="AX452" s="63">
        <v>418.36000049114227</v>
      </c>
      <c r="AY452" s="62">
        <v>1494.9078026158813</v>
      </c>
      <c r="AZ452" s="63">
        <v>1257.5478039128784</v>
      </c>
      <c r="BA452" s="63">
        <v>237.35999870300293</v>
      </c>
      <c r="BB452" s="62">
        <v>7555.1999893188477</v>
      </c>
      <c r="BC452" s="63">
        <v>0</v>
      </c>
      <c r="BD452" s="63">
        <v>711</v>
      </c>
      <c r="BE452" s="63">
        <v>2200</v>
      </c>
      <c r="BF452" s="63">
        <v>1396.1999969482422</v>
      </c>
      <c r="BG452" s="63">
        <v>100</v>
      </c>
      <c r="BH452" s="63">
        <v>1447.9999923706055</v>
      </c>
      <c r="BI452" s="63">
        <v>0</v>
      </c>
      <c r="BJ452" s="63">
        <v>0</v>
      </c>
      <c r="BK452" s="63">
        <v>1700</v>
      </c>
      <c r="BL452" s="62">
        <v>10030.346787425871</v>
      </c>
      <c r="BN452" s="61">
        <v>2037</v>
      </c>
      <c r="BO452" s="62"/>
      <c r="BP452" s="1"/>
      <c r="BQ452" s="1"/>
      <c r="BR452" s="62"/>
      <c r="BS452" s="1"/>
      <c r="BT452" s="1"/>
      <c r="BU452" s="62"/>
      <c r="BV452" s="1"/>
      <c r="BW452" s="1"/>
      <c r="BX452" s="1"/>
      <c r="BY452" s="1"/>
      <c r="BZ452" s="1"/>
      <c r="CA452" s="1"/>
      <c r="CB452" s="1"/>
      <c r="CC452" s="1"/>
      <c r="CD452" s="1"/>
      <c r="CE452" s="62"/>
      <c r="CG452" s="115" t="s">
        <v>198</v>
      </c>
    </row>
    <row r="453" spans="1:85" outlineLevel="1">
      <c r="A453" s="52">
        <v>2038</v>
      </c>
      <c r="B453" s="53">
        <v>0</v>
      </c>
      <c r="C453" s="53">
        <v>0</v>
      </c>
      <c r="D453" s="53">
        <v>0</v>
      </c>
      <c r="E453" s="53">
        <v>0</v>
      </c>
      <c r="F453" s="53">
        <v>0</v>
      </c>
      <c r="G453" s="53">
        <v>711</v>
      </c>
      <c r="H453" s="53">
        <v>1100</v>
      </c>
      <c r="I453" s="53">
        <v>0</v>
      </c>
      <c r="J453" s="53">
        <v>1200</v>
      </c>
      <c r="K453" s="53">
        <v>0</v>
      </c>
      <c r="L453" s="53">
        <v>0</v>
      </c>
      <c r="M453" s="53">
        <v>600</v>
      </c>
      <c r="N453" s="53">
        <v>0</v>
      </c>
      <c r="O453" s="53">
        <v>0</v>
      </c>
      <c r="P453" s="53">
        <v>1395.5000152587891</v>
      </c>
      <c r="Q453" s="53">
        <v>0</v>
      </c>
      <c r="R453" s="53">
        <v>0</v>
      </c>
      <c r="S453" s="53">
        <v>0</v>
      </c>
      <c r="T453" s="53">
        <v>0</v>
      </c>
      <c r="U453" s="53">
        <v>100</v>
      </c>
      <c r="V453" s="53">
        <v>0</v>
      </c>
      <c r="W453" s="53">
        <v>0</v>
      </c>
      <c r="X453" s="53">
        <v>1100</v>
      </c>
      <c r="Y453" s="53">
        <v>200</v>
      </c>
      <c r="Z453" s="53">
        <v>200</v>
      </c>
      <c r="AA453" s="53">
        <v>200</v>
      </c>
      <c r="AB453" s="53">
        <v>150</v>
      </c>
      <c r="AC453" s="53">
        <v>900</v>
      </c>
      <c r="AD453" s="53">
        <v>448.40000915527344</v>
      </c>
      <c r="AE453" s="53">
        <v>249.40000152587891</v>
      </c>
      <c r="AF453" s="53">
        <v>0</v>
      </c>
      <c r="AG453" s="53">
        <v>0</v>
      </c>
      <c r="AH453" s="53">
        <v>0</v>
      </c>
      <c r="AI453" s="53">
        <v>10</v>
      </c>
      <c r="AJ453" s="53">
        <v>410</v>
      </c>
      <c r="AK453" s="53">
        <v>15.88000011444092</v>
      </c>
      <c r="AL453" s="53">
        <v>65.339996337890625</v>
      </c>
      <c r="AM453" s="53">
        <v>430.41000306606293</v>
      </c>
      <c r="AN453" s="53">
        <v>10.717923000000001</v>
      </c>
      <c r="AO453" s="53">
        <v>312.89791300000002</v>
      </c>
      <c r="AP453" s="53">
        <v>844.76784127712642</v>
      </c>
      <c r="AQ453" s="53">
        <v>270.08933500000001</v>
      </c>
      <c r="AR453" s="53">
        <v>79</v>
      </c>
      <c r="AS453" s="53">
        <v>25.60000038146973</v>
      </c>
      <c r="AT453" s="54"/>
      <c r="AU453" s="55">
        <v>2038</v>
      </c>
      <c r="AV453" s="56">
        <v>1024.115174066063</v>
      </c>
      <c r="AW453" s="57">
        <v>593.70517100000006</v>
      </c>
      <c r="AX453" s="57">
        <v>430.41000306606293</v>
      </c>
      <c r="AY453" s="56">
        <v>1600.5878381109278</v>
      </c>
      <c r="AZ453" s="57">
        <v>1359.6478413915675</v>
      </c>
      <c r="BA453" s="57">
        <v>240.93999671936035</v>
      </c>
      <c r="BB453" s="56">
        <v>8404.3000259399414</v>
      </c>
      <c r="BC453" s="57">
        <v>0</v>
      </c>
      <c r="BD453" s="57">
        <v>711</v>
      </c>
      <c r="BE453" s="57">
        <v>2900</v>
      </c>
      <c r="BF453" s="57">
        <v>1395.5000152587891</v>
      </c>
      <c r="BG453" s="57">
        <v>100</v>
      </c>
      <c r="BH453" s="57">
        <v>1597.8000106811523</v>
      </c>
      <c r="BI453" s="57">
        <v>0</v>
      </c>
      <c r="BJ453" s="57">
        <v>0</v>
      </c>
      <c r="BK453" s="57">
        <v>1700</v>
      </c>
      <c r="BL453" s="56">
        <v>11029.003038116933</v>
      </c>
      <c r="BN453" s="55">
        <v>2038</v>
      </c>
      <c r="BO453" s="56"/>
      <c r="BP453" s="58"/>
      <c r="BQ453" s="58"/>
      <c r="BR453" s="56"/>
      <c r="BS453" s="58"/>
      <c r="BT453" s="58"/>
      <c r="BU453" s="56"/>
      <c r="BV453" s="58"/>
      <c r="BW453" s="58"/>
      <c r="BX453" s="58"/>
      <c r="BY453" s="58"/>
      <c r="BZ453" s="58"/>
      <c r="CA453" s="58"/>
      <c r="CB453" s="58"/>
      <c r="CC453" s="58"/>
      <c r="CD453" s="58"/>
      <c r="CE453" s="56"/>
      <c r="CG453" s="115" t="s">
        <v>198</v>
      </c>
    </row>
    <row r="454" spans="1:85" outlineLevel="1">
      <c r="A454" s="59">
        <v>2039</v>
      </c>
      <c r="B454" s="60">
        <v>0</v>
      </c>
      <c r="C454" s="60">
        <v>0</v>
      </c>
      <c r="D454" s="60">
        <v>0</v>
      </c>
      <c r="E454" s="60">
        <v>0</v>
      </c>
      <c r="F454" s="60">
        <v>36.599998474121101</v>
      </c>
      <c r="G454" s="60">
        <v>711</v>
      </c>
      <c r="H454" s="60">
        <v>1100</v>
      </c>
      <c r="I454" s="60">
        <v>0</v>
      </c>
      <c r="J454" s="60">
        <v>1200</v>
      </c>
      <c r="K454" s="60">
        <v>0</v>
      </c>
      <c r="L454" s="60">
        <v>0</v>
      </c>
      <c r="M454" s="60">
        <v>600</v>
      </c>
      <c r="N454" s="60">
        <v>0</v>
      </c>
      <c r="O454" s="60">
        <v>0</v>
      </c>
      <c r="P454" s="60">
        <v>1894.8000030517578</v>
      </c>
      <c r="Q454" s="60">
        <v>0</v>
      </c>
      <c r="R454" s="60">
        <v>0</v>
      </c>
      <c r="S454" s="60">
        <v>0</v>
      </c>
      <c r="T454" s="60">
        <v>0</v>
      </c>
      <c r="U454" s="60">
        <v>100</v>
      </c>
      <c r="V454" s="60">
        <v>0</v>
      </c>
      <c r="W454" s="60">
        <v>0</v>
      </c>
      <c r="X454" s="60">
        <v>1100</v>
      </c>
      <c r="Y454" s="60">
        <v>200</v>
      </c>
      <c r="Z454" s="60">
        <v>200</v>
      </c>
      <c r="AA454" s="60">
        <v>200</v>
      </c>
      <c r="AB454" s="60">
        <v>150</v>
      </c>
      <c r="AC454" s="60">
        <v>900</v>
      </c>
      <c r="AD454" s="60">
        <v>448.25</v>
      </c>
      <c r="AE454" s="60">
        <v>249.34999847412109</v>
      </c>
      <c r="AF454" s="60">
        <v>0</v>
      </c>
      <c r="AG454" s="60">
        <v>0</v>
      </c>
      <c r="AH454" s="60">
        <v>0</v>
      </c>
      <c r="AI454" s="60">
        <v>10</v>
      </c>
      <c r="AJ454" s="60">
        <v>440</v>
      </c>
      <c r="AK454" s="60">
        <v>16.760000228881839</v>
      </c>
      <c r="AL454" s="60">
        <v>68.959999084472656</v>
      </c>
      <c r="AM454" s="60">
        <v>433.49000060558319</v>
      </c>
      <c r="AN454" s="60">
        <v>10.717923000000001</v>
      </c>
      <c r="AO454" s="60">
        <v>331.41053299999999</v>
      </c>
      <c r="AP454" s="60">
        <v>917.56433527798572</v>
      </c>
      <c r="AQ454" s="60">
        <v>283.89166899999998</v>
      </c>
      <c r="AR454" s="60">
        <v>79</v>
      </c>
      <c r="AS454" s="60">
        <v>25.60000038146973</v>
      </c>
      <c r="AT454" s="54"/>
      <c r="AU454" s="61">
        <v>2039</v>
      </c>
      <c r="AV454" s="62">
        <v>1059.5101256055832</v>
      </c>
      <c r="AW454" s="63">
        <v>626.02012500000001</v>
      </c>
      <c r="AX454" s="63">
        <v>433.49000060558319</v>
      </c>
      <c r="AY454" s="62">
        <v>1707.8843349728099</v>
      </c>
      <c r="AZ454" s="63">
        <v>1463.3243355068676</v>
      </c>
      <c r="BA454" s="63">
        <v>244.55999946594238</v>
      </c>
      <c r="BB454" s="62">
        <v>8940</v>
      </c>
      <c r="BC454" s="63">
        <v>0</v>
      </c>
      <c r="BD454" s="63">
        <v>747.59999847412109</v>
      </c>
      <c r="BE454" s="63">
        <v>2900</v>
      </c>
      <c r="BF454" s="63">
        <v>1894.8000030517578</v>
      </c>
      <c r="BG454" s="63">
        <v>100</v>
      </c>
      <c r="BH454" s="63">
        <v>1597.5999984741211</v>
      </c>
      <c r="BI454" s="63">
        <v>0</v>
      </c>
      <c r="BJ454" s="63">
        <v>0</v>
      </c>
      <c r="BK454" s="63">
        <v>1700</v>
      </c>
      <c r="BL454" s="62">
        <v>11707.394460578393</v>
      </c>
      <c r="BN454" s="61">
        <v>2039</v>
      </c>
      <c r="BO454" s="62"/>
      <c r="BP454" s="1"/>
      <c r="BQ454" s="1"/>
      <c r="BR454" s="62"/>
      <c r="BS454" s="1"/>
      <c r="BT454" s="1"/>
      <c r="BU454" s="62"/>
      <c r="BV454" s="1"/>
      <c r="BW454" s="1"/>
      <c r="BX454" s="1"/>
      <c r="BY454" s="1"/>
      <c r="BZ454" s="1"/>
      <c r="CA454" s="1"/>
      <c r="CB454" s="1"/>
      <c r="CC454" s="1"/>
      <c r="CD454" s="1"/>
      <c r="CE454" s="62"/>
      <c r="CG454" s="115" t="s">
        <v>198</v>
      </c>
    </row>
    <row r="455" spans="1:85" outlineLevel="1">
      <c r="A455" s="52">
        <v>2040</v>
      </c>
      <c r="B455" s="53">
        <v>0</v>
      </c>
      <c r="C455" s="53">
        <v>0</v>
      </c>
      <c r="D455" s="53">
        <v>0</v>
      </c>
      <c r="E455" s="53">
        <v>0</v>
      </c>
      <c r="F455" s="53">
        <v>274.49998855590826</v>
      </c>
      <c r="G455" s="53">
        <v>711</v>
      </c>
      <c r="H455" s="53">
        <v>1100</v>
      </c>
      <c r="I455" s="53">
        <v>0</v>
      </c>
      <c r="J455" s="53">
        <v>1200</v>
      </c>
      <c r="K455" s="53">
        <v>0</v>
      </c>
      <c r="L455" s="53">
        <v>0</v>
      </c>
      <c r="M455" s="53">
        <v>600</v>
      </c>
      <c r="N455" s="53">
        <v>0</v>
      </c>
      <c r="O455" s="53">
        <v>0</v>
      </c>
      <c r="P455" s="53">
        <v>1893.849967956543</v>
      </c>
      <c r="Q455" s="53">
        <v>0</v>
      </c>
      <c r="R455" s="53">
        <v>0</v>
      </c>
      <c r="S455" s="53">
        <v>0</v>
      </c>
      <c r="T455" s="53">
        <v>0</v>
      </c>
      <c r="U455" s="53">
        <v>100</v>
      </c>
      <c r="V455" s="53">
        <v>0</v>
      </c>
      <c r="W455" s="53">
        <v>0</v>
      </c>
      <c r="X455" s="53">
        <v>1100</v>
      </c>
      <c r="Y455" s="53">
        <v>200</v>
      </c>
      <c r="Z455" s="53">
        <v>200</v>
      </c>
      <c r="AA455" s="53">
        <v>200</v>
      </c>
      <c r="AB455" s="53">
        <v>150</v>
      </c>
      <c r="AC455" s="53">
        <v>900</v>
      </c>
      <c r="AD455" s="53">
        <v>448.09999084472656</v>
      </c>
      <c r="AE455" s="53">
        <v>249.30000305175781</v>
      </c>
      <c r="AF455" s="53">
        <v>0</v>
      </c>
      <c r="AG455" s="53">
        <v>0</v>
      </c>
      <c r="AH455" s="53">
        <v>0</v>
      </c>
      <c r="AI455" s="53">
        <v>10</v>
      </c>
      <c r="AJ455" s="53">
        <v>470</v>
      </c>
      <c r="AK455" s="53">
        <v>17.64999961853027</v>
      </c>
      <c r="AL455" s="53">
        <v>72.610000610351563</v>
      </c>
      <c r="AM455" s="53">
        <v>436.70999944210052</v>
      </c>
      <c r="AN455" s="53">
        <v>10.717923000000001</v>
      </c>
      <c r="AO455" s="53">
        <v>350.07590800000003</v>
      </c>
      <c r="AP455" s="53">
        <v>990.36082927884513</v>
      </c>
      <c r="AQ455" s="53">
        <v>296.558898</v>
      </c>
      <c r="AR455" s="53">
        <v>79</v>
      </c>
      <c r="AS455" s="53">
        <v>25.60000038146973</v>
      </c>
      <c r="AT455" s="54"/>
      <c r="AU455" s="55">
        <v>2040</v>
      </c>
      <c r="AV455" s="56">
        <v>1094.0627284421005</v>
      </c>
      <c r="AW455" s="57">
        <v>657.35272899999995</v>
      </c>
      <c r="AX455" s="57">
        <v>436.70999944210052</v>
      </c>
      <c r="AY455" s="56">
        <v>1815.2208298891967</v>
      </c>
      <c r="AZ455" s="57">
        <v>1567.0108288973754</v>
      </c>
      <c r="BA455" s="57">
        <v>248.21000099182129</v>
      </c>
      <c r="BB455" s="56">
        <v>9176.7499504089355</v>
      </c>
      <c r="BC455" s="57">
        <v>0</v>
      </c>
      <c r="BD455" s="57">
        <v>985.4999885559082</v>
      </c>
      <c r="BE455" s="57">
        <v>2900</v>
      </c>
      <c r="BF455" s="57">
        <v>1893.849967956543</v>
      </c>
      <c r="BG455" s="57">
        <v>100</v>
      </c>
      <c r="BH455" s="57">
        <v>1597.3999938964844</v>
      </c>
      <c r="BI455" s="57">
        <v>0</v>
      </c>
      <c r="BJ455" s="57">
        <v>0</v>
      </c>
      <c r="BK455" s="57">
        <v>1700</v>
      </c>
      <c r="BL455" s="56">
        <v>12086.033508740233</v>
      </c>
      <c r="BN455" s="55">
        <v>2040</v>
      </c>
      <c r="BO455" s="56"/>
      <c r="BP455" s="58"/>
      <c r="BQ455" s="58"/>
      <c r="BR455" s="56"/>
      <c r="BS455" s="58"/>
      <c r="BT455" s="58"/>
      <c r="BU455" s="56"/>
      <c r="BV455" s="58"/>
      <c r="BW455" s="58"/>
      <c r="BX455" s="58"/>
      <c r="BY455" s="58"/>
      <c r="BZ455" s="58"/>
      <c r="CA455" s="58"/>
      <c r="CB455" s="58"/>
      <c r="CC455" s="58"/>
      <c r="CD455" s="58"/>
      <c r="CE455" s="56"/>
      <c r="CG455" s="115" t="s">
        <v>198</v>
      </c>
    </row>
    <row r="456" spans="1:85" outlineLevel="1">
      <c r="A456" s="59">
        <v>2041</v>
      </c>
      <c r="B456" s="60">
        <v>0</v>
      </c>
      <c r="C456" s="60">
        <v>0</v>
      </c>
      <c r="D456" s="60">
        <v>0</v>
      </c>
      <c r="E456" s="60">
        <v>0</v>
      </c>
      <c r="F456" s="60">
        <v>311.09998703002935</v>
      </c>
      <c r="G456" s="60">
        <v>711</v>
      </c>
      <c r="H456" s="60">
        <v>1200</v>
      </c>
      <c r="I456" s="60">
        <v>0</v>
      </c>
      <c r="J456" s="60">
        <v>1200</v>
      </c>
      <c r="K456" s="60">
        <v>0</v>
      </c>
      <c r="L456" s="60">
        <v>0</v>
      </c>
      <c r="M456" s="60">
        <v>600</v>
      </c>
      <c r="N456" s="60">
        <v>0</v>
      </c>
      <c r="O456" s="60">
        <v>0</v>
      </c>
      <c r="P456" s="60">
        <v>1992.9000091552734</v>
      </c>
      <c r="Q456" s="60">
        <v>100</v>
      </c>
      <c r="R456" s="60">
        <v>0</v>
      </c>
      <c r="S456" s="60">
        <v>0</v>
      </c>
      <c r="T456" s="60">
        <v>0</v>
      </c>
      <c r="U456" s="60">
        <v>100</v>
      </c>
      <c r="V456" s="60">
        <v>0</v>
      </c>
      <c r="W456" s="60">
        <v>0</v>
      </c>
      <c r="X456" s="60">
        <v>1100</v>
      </c>
      <c r="Y456" s="60">
        <v>200</v>
      </c>
      <c r="Z456" s="60">
        <v>200</v>
      </c>
      <c r="AA456" s="60">
        <v>200</v>
      </c>
      <c r="AB456" s="60">
        <v>150</v>
      </c>
      <c r="AC456" s="60">
        <v>900</v>
      </c>
      <c r="AD456" s="60">
        <v>447.95000457763672</v>
      </c>
      <c r="AE456" s="60">
        <v>249.25</v>
      </c>
      <c r="AF456" s="60">
        <v>0</v>
      </c>
      <c r="AG456" s="60">
        <v>0</v>
      </c>
      <c r="AH456" s="60">
        <v>0</v>
      </c>
      <c r="AI456" s="60">
        <v>10</v>
      </c>
      <c r="AJ456" s="60">
        <v>500</v>
      </c>
      <c r="AK456" s="60">
        <v>18.54999923706055</v>
      </c>
      <c r="AL456" s="60">
        <v>76.30999755859375</v>
      </c>
      <c r="AM456" s="60">
        <v>438.97999584674835</v>
      </c>
      <c r="AN456" s="60">
        <v>10.717923000000001</v>
      </c>
      <c r="AO456" s="60">
        <v>366.544757</v>
      </c>
      <c r="AP456" s="60">
        <v>1066.338277034426</v>
      </c>
      <c r="AQ456" s="60">
        <v>306.24352599999997</v>
      </c>
      <c r="AR456" s="60">
        <v>79</v>
      </c>
      <c r="AS456" s="60">
        <v>25.60000038146973</v>
      </c>
      <c r="AT456" s="54"/>
      <c r="AU456" s="61">
        <v>2041</v>
      </c>
      <c r="AV456" s="62">
        <v>1122.4862018467484</v>
      </c>
      <c r="AW456" s="63">
        <v>683.50620600000002</v>
      </c>
      <c r="AX456" s="63">
        <v>438.97999584674835</v>
      </c>
      <c r="AY456" s="62">
        <v>1925.7982742115501</v>
      </c>
      <c r="AZ456" s="63">
        <v>1673.8882762714866</v>
      </c>
      <c r="BA456" s="63">
        <v>251.90999794006348</v>
      </c>
      <c r="BB456" s="62">
        <v>9512.2000007629395</v>
      </c>
      <c r="BC456" s="63">
        <v>0</v>
      </c>
      <c r="BD456" s="63">
        <v>1022.0999870300293</v>
      </c>
      <c r="BE456" s="63">
        <v>3000</v>
      </c>
      <c r="BF456" s="63">
        <v>2092.9000091552734</v>
      </c>
      <c r="BG456" s="63">
        <v>100</v>
      </c>
      <c r="BH456" s="63">
        <v>1597.2000045776367</v>
      </c>
      <c r="BI456" s="63">
        <v>0</v>
      </c>
      <c r="BJ456" s="63">
        <v>0</v>
      </c>
      <c r="BK456" s="63">
        <v>1700</v>
      </c>
      <c r="BL456" s="62">
        <v>12560.484476821239</v>
      </c>
      <c r="BN456" s="61">
        <v>2041</v>
      </c>
      <c r="BO456" s="62"/>
      <c r="BP456" s="1"/>
      <c r="BQ456" s="1"/>
      <c r="BR456" s="62"/>
      <c r="BS456" s="1"/>
      <c r="BT456" s="1"/>
      <c r="BU456" s="62"/>
      <c r="BV456" s="1"/>
      <c r="BW456" s="1"/>
      <c r="BX456" s="1"/>
      <c r="BY456" s="1"/>
      <c r="BZ456" s="1"/>
      <c r="CA456" s="1"/>
      <c r="CB456" s="1"/>
      <c r="CC456" s="1"/>
      <c r="CD456" s="1"/>
      <c r="CE456" s="62"/>
      <c r="CG456" s="115" t="s">
        <v>198</v>
      </c>
    </row>
    <row r="457" spans="1:85" outlineLevel="1">
      <c r="A457" s="52">
        <v>2042</v>
      </c>
      <c r="B457" s="53">
        <v>0</v>
      </c>
      <c r="C457" s="53">
        <v>0</v>
      </c>
      <c r="D457" s="53">
        <v>0</v>
      </c>
      <c r="E457" s="53">
        <v>237</v>
      </c>
      <c r="F457" s="53">
        <v>347.69998550415045</v>
      </c>
      <c r="G457" s="53">
        <v>711</v>
      </c>
      <c r="H457" s="53">
        <v>1200</v>
      </c>
      <c r="I457" s="53">
        <v>0</v>
      </c>
      <c r="J457" s="53">
        <v>1200</v>
      </c>
      <c r="K457" s="53">
        <v>0</v>
      </c>
      <c r="L457" s="53">
        <v>0</v>
      </c>
      <c r="M457" s="53">
        <v>600</v>
      </c>
      <c r="N457" s="53">
        <v>0</v>
      </c>
      <c r="O457" s="53">
        <v>0</v>
      </c>
      <c r="P457" s="53">
        <v>1991.8999862670898</v>
      </c>
      <c r="Q457" s="53">
        <v>99.949996948242188</v>
      </c>
      <c r="R457" s="53">
        <v>0</v>
      </c>
      <c r="S457" s="53">
        <v>0</v>
      </c>
      <c r="T457" s="53">
        <v>0</v>
      </c>
      <c r="U457" s="53">
        <v>100</v>
      </c>
      <c r="V457" s="53">
        <v>0</v>
      </c>
      <c r="W457" s="53">
        <v>0</v>
      </c>
      <c r="X457" s="53">
        <v>1100</v>
      </c>
      <c r="Y457" s="53">
        <v>200</v>
      </c>
      <c r="Z457" s="53">
        <v>200</v>
      </c>
      <c r="AA457" s="53">
        <v>200</v>
      </c>
      <c r="AB457" s="53">
        <v>150</v>
      </c>
      <c r="AC457" s="53">
        <v>900</v>
      </c>
      <c r="AD457" s="53">
        <v>447.79999542236328</v>
      </c>
      <c r="AE457" s="53">
        <v>249.19999694824219</v>
      </c>
      <c r="AF457" s="53">
        <v>0</v>
      </c>
      <c r="AG457" s="53">
        <v>0</v>
      </c>
      <c r="AH457" s="53">
        <v>0</v>
      </c>
      <c r="AI457" s="53">
        <v>10</v>
      </c>
      <c r="AJ457" s="53">
        <v>530</v>
      </c>
      <c r="AK457" s="53">
        <v>19.440000534057621</v>
      </c>
      <c r="AL457" s="53">
        <v>79.980003356933594</v>
      </c>
      <c r="AM457" s="53">
        <v>441.06000006198883</v>
      </c>
      <c r="AN457" s="53">
        <v>10.717923000000001</v>
      </c>
      <c r="AO457" s="53">
        <v>381.38044400000001</v>
      </c>
      <c r="AP457" s="53">
        <v>1142.315724790006</v>
      </c>
      <c r="AQ457" s="53">
        <v>325.10719200000005</v>
      </c>
      <c r="AR457" s="53">
        <v>79</v>
      </c>
      <c r="AS457" s="53">
        <v>25.60000038146973</v>
      </c>
      <c r="AT457" s="54"/>
      <c r="AU457" s="55">
        <v>2042</v>
      </c>
      <c r="AV457" s="56">
        <v>1158.2655590619888</v>
      </c>
      <c r="AW457" s="57">
        <v>717.20555899999999</v>
      </c>
      <c r="AX457" s="57">
        <v>441.06000006198883</v>
      </c>
      <c r="AY457" s="56">
        <v>2036.335729062467</v>
      </c>
      <c r="AZ457" s="57">
        <v>1780.7557253240636</v>
      </c>
      <c r="BA457" s="57">
        <v>255.58000373840332</v>
      </c>
      <c r="BB457" s="56">
        <v>9784.5499610900879</v>
      </c>
      <c r="BC457" s="57">
        <v>0</v>
      </c>
      <c r="BD457" s="57">
        <v>1295.6999855041504</v>
      </c>
      <c r="BE457" s="57">
        <v>3000</v>
      </c>
      <c r="BF457" s="57">
        <v>2091.849983215332</v>
      </c>
      <c r="BG457" s="57">
        <v>100</v>
      </c>
      <c r="BH457" s="57">
        <v>1596.9999923706055</v>
      </c>
      <c r="BI457" s="57">
        <v>0</v>
      </c>
      <c r="BJ457" s="57">
        <v>0</v>
      </c>
      <c r="BK457" s="57">
        <v>1700</v>
      </c>
      <c r="BL457" s="56">
        <v>12979.151249214545</v>
      </c>
      <c r="BN457" s="55">
        <v>2042</v>
      </c>
      <c r="BO457" s="56"/>
      <c r="BP457" s="58"/>
      <c r="BQ457" s="58"/>
      <c r="BR457" s="56"/>
      <c r="BS457" s="58"/>
      <c r="BT457" s="58"/>
      <c r="BU457" s="56"/>
      <c r="BV457" s="58"/>
      <c r="BW457" s="58"/>
      <c r="BX457" s="58"/>
      <c r="BY457" s="58"/>
      <c r="BZ457" s="58"/>
      <c r="CA457" s="58"/>
      <c r="CB457" s="58"/>
      <c r="CC457" s="58"/>
      <c r="CD457" s="58"/>
      <c r="CE457" s="56"/>
      <c r="CG457" s="115" t="s">
        <v>198</v>
      </c>
    </row>
    <row r="458" spans="1:85" outlineLevel="1">
      <c r="A458" s="59">
        <v>2043</v>
      </c>
      <c r="B458" s="60">
        <v>0</v>
      </c>
      <c r="C458" s="60">
        <v>0</v>
      </c>
      <c r="D458" s="60">
        <v>0</v>
      </c>
      <c r="E458" s="60">
        <v>237</v>
      </c>
      <c r="F458" s="60">
        <v>347.69998550415045</v>
      </c>
      <c r="G458" s="60">
        <v>711</v>
      </c>
      <c r="H458" s="60">
        <v>1300</v>
      </c>
      <c r="I458" s="60">
        <v>0</v>
      </c>
      <c r="J458" s="60">
        <v>1650</v>
      </c>
      <c r="K458" s="60">
        <v>0</v>
      </c>
      <c r="L458" s="60">
        <v>0</v>
      </c>
      <c r="M458" s="60">
        <v>600</v>
      </c>
      <c r="N458" s="60">
        <v>0</v>
      </c>
      <c r="O458" s="60">
        <v>0</v>
      </c>
      <c r="P458" s="60">
        <v>1990.900032043457</v>
      </c>
      <c r="Q458" s="60">
        <v>99.900001525878906</v>
      </c>
      <c r="R458" s="60">
        <v>0</v>
      </c>
      <c r="S458" s="60">
        <v>0</v>
      </c>
      <c r="T458" s="60">
        <v>0</v>
      </c>
      <c r="U458" s="60">
        <v>100</v>
      </c>
      <c r="V458" s="60">
        <v>0</v>
      </c>
      <c r="W458" s="60">
        <v>0</v>
      </c>
      <c r="X458" s="60">
        <v>1100</v>
      </c>
      <c r="Y458" s="60">
        <v>200</v>
      </c>
      <c r="Z458" s="60">
        <v>200</v>
      </c>
      <c r="AA458" s="60">
        <v>200</v>
      </c>
      <c r="AB458" s="60">
        <v>150</v>
      </c>
      <c r="AC458" s="60">
        <v>900</v>
      </c>
      <c r="AD458" s="60">
        <v>447.65000915527344</v>
      </c>
      <c r="AE458" s="60">
        <v>249.15000152587891</v>
      </c>
      <c r="AF458" s="60">
        <v>0</v>
      </c>
      <c r="AG458" s="60">
        <v>0</v>
      </c>
      <c r="AH458" s="60">
        <v>0</v>
      </c>
      <c r="AI458" s="60">
        <v>10</v>
      </c>
      <c r="AJ458" s="60">
        <v>560</v>
      </c>
      <c r="AK458" s="60">
        <v>20.340000152587891</v>
      </c>
      <c r="AL458" s="60">
        <v>83.680000305175781</v>
      </c>
      <c r="AM458" s="60">
        <v>443.25999701023102</v>
      </c>
      <c r="AN458" s="60">
        <v>10.717923000000001</v>
      </c>
      <c r="AO458" s="60">
        <v>401.17813699999999</v>
      </c>
      <c r="AP458" s="60">
        <v>1224.0605660882529</v>
      </c>
      <c r="AQ458" s="60">
        <v>343.10828400000003</v>
      </c>
      <c r="AR458" s="60">
        <v>79</v>
      </c>
      <c r="AS458" s="60">
        <v>25.60000038146973</v>
      </c>
      <c r="AT458" s="54"/>
      <c r="AU458" s="61">
        <v>2043</v>
      </c>
      <c r="AV458" s="62">
        <v>1198.264341010231</v>
      </c>
      <c r="AW458" s="63">
        <v>755.00434399999995</v>
      </c>
      <c r="AX458" s="63">
        <v>443.25999701023102</v>
      </c>
      <c r="AY458" s="62">
        <v>2152.6805669274863</v>
      </c>
      <c r="AZ458" s="63">
        <v>1893.4005662408408</v>
      </c>
      <c r="BA458" s="63">
        <v>259.28000068664551</v>
      </c>
      <c r="BB458" s="62">
        <v>10333.300029754639</v>
      </c>
      <c r="BC458" s="63">
        <v>0</v>
      </c>
      <c r="BD458" s="63">
        <v>1295.6999855041504</v>
      </c>
      <c r="BE458" s="63">
        <v>3550</v>
      </c>
      <c r="BF458" s="63">
        <v>2090.8000335693359</v>
      </c>
      <c r="BG458" s="63">
        <v>100</v>
      </c>
      <c r="BH458" s="63">
        <v>1596.8000106811523</v>
      </c>
      <c r="BI458" s="63">
        <v>0</v>
      </c>
      <c r="BJ458" s="63">
        <v>0</v>
      </c>
      <c r="BK458" s="63">
        <v>1700</v>
      </c>
      <c r="BL458" s="62">
        <v>13684.244937692356</v>
      </c>
      <c r="BN458" s="61">
        <v>2043</v>
      </c>
      <c r="BO458" s="62"/>
      <c r="BP458" s="1"/>
      <c r="BQ458" s="1"/>
      <c r="BR458" s="62"/>
      <c r="BS458" s="1"/>
      <c r="BT458" s="1"/>
      <c r="BU458" s="62"/>
      <c r="BV458" s="1"/>
      <c r="BW458" s="1"/>
      <c r="BX458" s="1"/>
      <c r="BY458" s="1"/>
      <c r="BZ458" s="1"/>
      <c r="CA458" s="1"/>
      <c r="CB458" s="1"/>
      <c r="CC458" s="1"/>
      <c r="CD458" s="1"/>
      <c r="CE458" s="62"/>
      <c r="CG458" s="115" t="s">
        <v>198</v>
      </c>
    </row>
    <row r="459" spans="1:85" outlineLevel="1">
      <c r="A459" s="52">
        <v>2044</v>
      </c>
      <c r="B459" s="53">
        <v>0</v>
      </c>
      <c r="C459" s="53">
        <v>0</v>
      </c>
      <c r="D459" s="53">
        <v>0</v>
      </c>
      <c r="E459" s="53">
        <v>237</v>
      </c>
      <c r="F459" s="53">
        <v>365.99998474121099</v>
      </c>
      <c r="G459" s="53">
        <v>711</v>
      </c>
      <c r="H459" s="53">
        <v>1300</v>
      </c>
      <c r="I459" s="53">
        <v>100</v>
      </c>
      <c r="J459" s="53">
        <v>1650</v>
      </c>
      <c r="K459" s="53">
        <v>0</v>
      </c>
      <c r="L459" s="53">
        <v>0</v>
      </c>
      <c r="M459" s="53">
        <v>600</v>
      </c>
      <c r="N459" s="53">
        <v>0</v>
      </c>
      <c r="O459" s="53">
        <v>0</v>
      </c>
      <c r="P459" s="53">
        <v>1989.9000015258789</v>
      </c>
      <c r="Q459" s="53">
        <v>99.849998474121094</v>
      </c>
      <c r="R459" s="53">
        <v>0</v>
      </c>
      <c r="S459" s="53">
        <v>0</v>
      </c>
      <c r="T459" s="53">
        <v>0</v>
      </c>
      <c r="U459" s="53">
        <v>100</v>
      </c>
      <c r="V459" s="53">
        <v>0</v>
      </c>
      <c r="W459" s="53">
        <v>0</v>
      </c>
      <c r="X459" s="53">
        <v>1100</v>
      </c>
      <c r="Y459" s="53">
        <v>200</v>
      </c>
      <c r="Z459" s="53">
        <v>200</v>
      </c>
      <c r="AA459" s="53">
        <v>200</v>
      </c>
      <c r="AB459" s="53">
        <v>150</v>
      </c>
      <c r="AC459" s="53">
        <v>900</v>
      </c>
      <c r="AD459" s="53">
        <v>447.5</v>
      </c>
      <c r="AE459" s="53">
        <v>249.09999847412109</v>
      </c>
      <c r="AF459" s="53">
        <v>0</v>
      </c>
      <c r="AG459" s="53">
        <v>0</v>
      </c>
      <c r="AH459" s="53">
        <v>0</v>
      </c>
      <c r="AI459" s="53">
        <v>10</v>
      </c>
      <c r="AJ459" s="53">
        <v>590</v>
      </c>
      <c r="AK459" s="53">
        <v>21.280000686645511</v>
      </c>
      <c r="AL459" s="53">
        <v>87.550003051757813</v>
      </c>
      <c r="AM459" s="53">
        <v>445.24000108242035</v>
      </c>
      <c r="AN459" s="53">
        <v>10.717923000000001</v>
      </c>
      <c r="AO459" s="53">
        <v>419.93942299999998</v>
      </c>
      <c r="AP459" s="53">
        <v>1305.8054073864989</v>
      </c>
      <c r="AQ459" s="53">
        <v>358.72374899999994</v>
      </c>
      <c r="AR459" s="53">
        <v>79</v>
      </c>
      <c r="AS459" s="53">
        <v>25.60000038146973</v>
      </c>
      <c r="AT459" s="54"/>
      <c r="AU459" s="55">
        <v>2044</v>
      </c>
      <c r="AV459" s="56">
        <v>1234.6210960824203</v>
      </c>
      <c r="AW459" s="57">
        <v>789.38109499999996</v>
      </c>
      <c r="AX459" s="57">
        <v>445.24000108242035</v>
      </c>
      <c r="AY459" s="56">
        <v>2269.2354115063717</v>
      </c>
      <c r="AZ459" s="57">
        <v>2006.0854080731444</v>
      </c>
      <c r="BA459" s="57">
        <v>263.15000343322754</v>
      </c>
      <c r="BB459" s="56">
        <v>10450.349983215332</v>
      </c>
      <c r="BC459" s="57">
        <v>0</v>
      </c>
      <c r="BD459" s="57">
        <v>1313.9999847412109</v>
      </c>
      <c r="BE459" s="57">
        <v>3650</v>
      </c>
      <c r="BF459" s="57">
        <v>2089.75</v>
      </c>
      <c r="BG459" s="57">
        <v>100</v>
      </c>
      <c r="BH459" s="57">
        <v>1596.5999984741211</v>
      </c>
      <c r="BI459" s="57">
        <v>0</v>
      </c>
      <c r="BJ459" s="57">
        <v>0</v>
      </c>
      <c r="BK459" s="57">
        <v>1700</v>
      </c>
      <c r="BL459" s="56">
        <v>13954.206490804125</v>
      </c>
      <c r="BN459" s="55">
        <v>2044</v>
      </c>
      <c r="BO459" s="56"/>
      <c r="BP459" s="58"/>
      <c r="BQ459" s="58"/>
      <c r="BR459" s="56"/>
      <c r="BS459" s="58"/>
      <c r="BT459" s="58"/>
      <c r="BU459" s="56"/>
      <c r="BV459" s="58"/>
      <c r="BW459" s="58"/>
      <c r="BX459" s="58"/>
      <c r="BY459" s="58"/>
      <c r="BZ459" s="58"/>
      <c r="CA459" s="58"/>
      <c r="CB459" s="58"/>
      <c r="CC459" s="58"/>
      <c r="CD459" s="58"/>
      <c r="CE459" s="56"/>
      <c r="CG459" s="115" t="s">
        <v>198</v>
      </c>
    </row>
    <row r="460" spans="1:85" outlineLevel="1">
      <c r="A460" s="59">
        <v>2045</v>
      </c>
      <c r="B460" s="60">
        <v>0</v>
      </c>
      <c r="C460" s="60">
        <v>0</v>
      </c>
      <c r="D460" s="60">
        <v>0</v>
      </c>
      <c r="E460" s="60">
        <v>237</v>
      </c>
      <c r="F460" s="60">
        <v>640.49997329711925</v>
      </c>
      <c r="G460" s="60">
        <v>711</v>
      </c>
      <c r="H460" s="60">
        <v>1300</v>
      </c>
      <c r="I460" s="60">
        <v>100</v>
      </c>
      <c r="J460" s="60">
        <v>1650</v>
      </c>
      <c r="K460" s="60">
        <v>0</v>
      </c>
      <c r="L460" s="60">
        <v>0</v>
      </c>
      <c r="M460" s="60">
        <v>600</v>
      </c>
      <c r="N460" s="60">
        <v>0</v>
      </c>
      <c r="O460" s="60">
        <v>0</v>
      </c>
      <c r="P460" s="60">
        <v>1988.9099731445313</v>
      </c>
      <c r="Q460" s="60">
        <v>299.80000305175781</v>
      </c>
      <c r="R460" s="60">
        <v>0</v>
      </c>
      <c r="S460" s="60">
        <v>0</v>
      </c>
      <c r="T460" s="60">
        <v>0</v>
      </c>
      <c r="U460" s="60">
        <v>100</v>
      </c>
      <c r="V460" s="60">
        <v>0</v>
      </c>
      <c r="W460" s="60">
        <v>0</v>
      </c>
      <c r="X460" s="60">
        <v>1200</v>
      </c>
      <c r="Y460" s="60">
        <v>200</v>
      </c>
      <c r="Z460" s="60">
        <v>200</v>
      </c>
      <c r="AA460" s="60">
        <v>200</v>
      </c>
      <c r="AB460" s="60">
        <v>150</v>
      </c>
      <c r="AC460" s="60">
        <v>1050</v>
      </c>
      <c r="AD460" s="60">
        <v>447.35999298095703</v>
      </c>
      <c r="AE460" s="60">
        <v>249.05000305175781</v>
      </c>
      <c r="AF460" s="60">
        <v>0</v>
      </c>
      <c r="AG460" s="60">
        <v>0</v>
      </c>
      <c r="AH460" s="60">
        <v>0</v>
      </c>
      <c r="AI460" s="60">
        <v>10</v>
      </c>
      <c r="AJ460" s="60">
        <v>620</v>
      </c>
      <c r="AK460" s="60">
        <v>22.260000228881839</v>
      </c>
      <c r="AL460" s="60">
        <v>91.599998474121094</v>
      </c>
      <c r="AM460" s="60">
        <v>446.23999869823456</v>
      </c>
      <c r="AN460" s="60">
        <v>10.717923000000001</v>
      </c>
      <c r="AO460" s="60">
        <v>436.93978399999997</v>
      </c>
      <c r="AP460" s="60">
        <v>1393.1203194741331</v>
      </c>
      <c r="AQ460" s="60">
        <v>370.66724999999997</v>
      </c>
      <c r="AR460" s="60">
        <v>79</v>
      </c>
      <c r="AS460" s="60">
        <v>25.60000038146973</v>
      </c>
      <c r="AT460" s="54"/>
      <c r="AU460" s="61">
        <v>2045</v>
      </c>
      <c r="AV460" s="62">
        <v>1264.5649556982344</v>
      </c>
      <c r="AW460" s="63">
        <v>818.32495699999993</v>
      </c>
      <c r="AX460" s="63">
        <v>446.23999869823456</v>
      </c>
      <c r="AY460" s="62">
        <v>2391.5803185586055</v>
      </c>
      <c r="AZ460" s="63">
        <v>2124.3803197030147</v>
      </c>
      <c r="BA460" s="63">
        <v>267.19999885559082</v>
      </c>
      <c r="BB460" s="62">
        <v>11173.619945526123</v>
      </c>
      <c r="BC460" s="63">
        <v>0</v>
      </c>
      <c r="BD460" s="63">
        <v>1588.4999732971191</v>
      </c>
      <c r="BE460" s="63">
        <v>3650</v>
      </c>
      <c r="BF460" s="63">
        <v>2288.7099761962891</v>
      </c>
      <c r="BG460" s="63">
        <v>100</v>
      </c>
      <c r="BH460" s="63">
        <v>1746.4099960327148</v>
      </c>
      <c r="BI460" s="63">
        <v>0</v>
      </c>
      <c r="BJ460" s="63">
        <v>0</v>
      </c>
      <c r="BK460" s="63">
        <v>1800</v>
      </c>
      <c r="BL460" s="62">
        <v>14829.765219782963</v>
      </c>
      <c r="BN460" s="61">
        <v>2045</v>
      </c>
      <c r="BO460" s="62">
        <v>646.39028520232375</v>
      </c>
      <c r="BP460" s="1">
        <v>536.63028699999995</v>
      </c>
      <c r="BQ460" s="1">
        <v>109.75999820232391</v>
      </c>
      <c r="BR460" s="62">
        <v>1652.0958109807816</v>
      </c>
      <c r="BS460" s="1">
        <v>1572.1158114385453</v>
      </c>
      <c r="BT460" s="1">
        <v>79.979999542236328</v>
      </c>
      <c r="BU460" s="62">
        <v>5813.9199638366699</v>
      </c>
      <c r="BV460" s="1">
        <v>0</v>
      </c>
      <c r="BW460" s="1">
        <v>877.49997329711914</v>
      </c>
      <c r="BX460" s="1">
        <v>2250</v>
      </c>
      <c r="BY460" s="1">
        <v>1589.4099884033203</v>
      </c>
      <c r="BZ460" s="1">
        <v>0</v>
      </c>
      <c r="CA460" s="1">
        <v>297.01000213623047</v>
      </c>
      <c r="CB460" s="1">
        <v>0</v>
      </c>
      <c r="CC460" s="1">
        <v>0</v>
      </c>
      <c r="CD460" s="1">
        <v>800</v>
      </c>
      <c r="CE460" s="62">
        <v>8112.4060600197754</v>
      </c>
      <c r="CG460" s="115" t="s">
        <v>198</v>
      </c>
    </row>
    <row r="461" spans="1:85" outlineLevel="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N461" s="64" t="s">
        <v>144</v>
      </c>
      <c r="BO461" s="65">
        <v>1264.5649556982344</v>
      </c>
      <c r="BP461" s="65">
        <v>818.32495699999993</v>
      </c>
      <c r="BQ461" s="65">
        <v>446.23999869823456</v>
      </c>
      <c r="BR461" s="65">
        <v>2391.5803185586055</v>
      </c>
      <c r="BS461" s="65">
        <v>2124.3803197030147</v>
      </c>
      <c r="BT461" s="65">
        <v>267.19999885559082</v>
      </c>
      <c r="BU461" s="65">
        <v>11173.619945526123</v>
      </c>
      <c r="BV461" s="65">
        <v>0</v>
      </c>
      <c r="BW461" s="65">
        <v>1588.4999732971191</v>
      </c>
      <c r="BX461" s="65">
        <v>3650</v>
      </c>
      <c r="BY461" s="65">
        <v>2288.7099761962891</v>
      </c>
      <c r="BZ461" s="65">
        <v>100</v>
      </c>
      <c r="CA461" s="65">
        <v>1746.4099960327148</v>
      </c>
      <c r="CB461" s="65">
        <v>0</v>
      </c>
      <c r="CC461" s="65">
        <v>0</v>
      </c>
      <c r="CD461" s="65">
        <v>1800</v>
      </c>
      <c r="CE461" s="65">
        <v>14829.765219782963</v>
      </c>
      <c r="CG461" s="115" t="s">
        <v>198</v>
      </c>
    </row>
    <row r="464" spans="1:85">
      <c r="A464" s="68" t="s">
        <v>117</v>
      </c>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c r="AM464" s="32"/>
      <c r="AN464" s="32"/>
      <c r="AO464" s="32"/>
      <c r="AP464" s="32"/>
      <c r="AQ464" s="32"/>
      <c r="AR464" s="32"/>
      <c r="AS464" s="32"/>
      <c r="AT464" s="32"/>
      <c r="AU464" s="33" t="s">
        <v>117</v>
      </c>
      <c r="AV464" s="33" t="s">
        <v>147</v>
      </c>
      <c r="AW464" s="32"/>
      <c r="AX464" s="32"/>
      <c r="AY464" s="32"/>
      <c r="AZ464" s="32"/>
      <c r="BA464" s="32"/>
      <c r="BB464" s="32"/>
      <c r="BC464" s="32"/>
      <c r="BD464" s="32"/>
      <c r="BE464" s="32"/>
      <c r="BF464" s="32"/>
      <c r="BG464" s="32"/>
      <c r="BH464" s="32"/>
      <c r="BI464" s="32"/>
      <c r="BJ464" s="32"/>
      <c r="BK464" s="32"/>
      <c r="BL464" s="32"/>
      <c r="BN464" s="33" t="s">
        <v>117</v>
      </c>
      <c r="BO464" s="33" t="s">
        <v>148</v>
      </c>
      <c r="BP464" s="32"/>
      <c r="BQ464" s="32"/>
      <c r="BR464" s="32"/>
      <c r="BS464" s="32"/>
      <c r="BT464" s="32"/>
      <c r="BU464" s="32"/>
      <c r="BV464" s="32"/>
      <c r="BW464" s="32"/>
      <c r="BX464" s="32"/>
      <c r="BY464" s="32"/>
      <c r="BZ464" s="32"/>
      <c r="CA464" s="32"/>
      <c r="CB464" s="32"/>
      <c r="CC464" s="32"/>
      <c r="CD464" s="32"/>
      <c r="CE464" s="32"/>
    </row>
    <row r="465" spans="1:85" ht="52.9" hidden="1" outlineLevel="1">
      <c r="A465" s="34" t="s">
        <v>150</v>
      </c>
      <c r="B465" s="35" t="s">
        <v>151</v>
      </c>
      <c r="C465" s="35" t="s">
        <v>152</v>
      </c>
      <c r="D465" s="35" t="s">
        <v>153</v>
      </c>
      <c r="E465" s="35" t="s">
        <v>154</v>
      </c>
      <c r="F465" s="35" t="s">
        <v>155</v>
      </c>
      <c r="G465" s="35" t="s">
        <v>156</v>
      </c>
      <c r="H465" s="36" t="s">
        <v>157</v>
      </c>
      <c r="I465" s="36" t="s">
        <v>158</v>
      </c>
      <c r="J465" s="36" t="s">
        <v>159</v>
      </c>
      <c r="K465" s="36" t="s">
        <v>160</v>
      </c>
      <c r="L465" s="36" t="s">
        <v>161</v>
      </c>
      <c r="M465" s="36" t="s">
        <v>162</v>
      </c>
      <c r="N465" s="36" t="s">
        <v>163</v>
      </c>
      <c r="O465" s="36" t="s">
        <v>164</v>
      </c>
      <c r="P465" s="37" t="s">
        <v>165</v>
      </c>
      <c r="Q465" s="37" t="s">
        <v>166</v>
      </c>
      <c r="R465" s="37" t="s">
        <v>167</v>
      </c>
      <c r="S465" s="37" t="s">
        <v>168</v>
      </c>
      <c r="T465" s="37" t="s">
        <v>169</v>
      </c>
      <c r="U465" s="38" t="s">
        <v>170</v>
      </c>
      <c r="V465" s="38" t="s">
        <v>171</v>
      </c>
      <c r="W465" s="39" t="s">
        <v>172</v>
      </c>
      <c r="X465" s="39" t="s">
        <v>173</v>
      </c>
      <c r="Y465" s="39" t="s">
        <v>174</v>
      </c>
      <c r="Z465" s="39" t="s">
        <v>175</v>
      </c>
      <c r="AA465" s="39" t="s">
        <v>176</v>
      </c>
      <c r="AB465" s="39" t="s">
        <v>135</v>
      </c>
      <c r="AC465" s="40" t="s">
        <v>177</v>
      </c>
      <c r="AD465" s="40" t="s">
        <v>178</v>
      </c>
      <c r="AE465" s="40" t="s">
        <v>179</v>
      </c>
      <c r="AF465" s="34" t="s">
        <v>142</v>
      </c>
      <c r="AG465" s="34" t="s">
        <v>58</v>
      </c>
      <c r="AH465" s="34" t="s">
        <v>180</v>
      </c>
      <c r="AI465" s="34" t="s">
        <v>181</v>
      </c>
      <c r="AJ465" s="34" t="s">
        <v>182</v>
      </c>
      <c r="AK465" s="34" t="s">
        <v>183</v>
      </c>
      <c r="AL465" s="34" t="s">
        <v>184</v>
      </c>
      <c r="AM465" s="41" t="s">
        <v>134</v>
      </c>
      <c r="AN465" s="41" t="s">
        <v>185</v>
      </c>
      <c r="AO465" s="41" t="s">
        <v>186</v>
      </c>
      <c r="AP465" s="41" t="s">
        <v>187</v>
      </c>
      <c r="AQ465" s="41" t="s">
        <v>188</v>
      </c>
      <c r="AR465" s="42" t="s">
        <v>189</v>
      </c>
      <c r="AS465" s="42" t="s">
        <v>190</v>
      </c>
      <c r="AT465" s="43"/>
      <c r="AU465" s="44" t="s">
        <v>191</v>
      </c>
      <c r="AV465" s="45" t="s">
        <v>192</v>
      </c>
      <c r="AW465" s="46" t="s">
        <v>133</v>
      </c>
      <c r="AX465" s="46" t="s">
        <v>134</v>
      </c>
      <c r="AY465" s="45" t="s">
        <v>193</v>
      </c>
      <c r="AZ465" s="44" t="s">
        <v>48</v>
      </c>
      <c r="BA465" s="44" t="s">
        <v>135</v>
      </c>
      <c r="BB465" s="47" t="s">
        <v>194</v>
      </c>
      <c r="BC465" s="44" t="s">
        <v>136</v>
      </c>
      <c r="BD465" s="44" t="s">
        <v>137</v>
      </c>
      <c r="BE465" s="44" t="s">
        <v>138</v>
      </c>
      <c r="BF465" s="44" t="s">
        <v>139</v>
      </c>
      <c r="BG465" s="44" t="s">
        <v>140</v>
      </c>
      <c r="BH465" s="44" t="s">
        <v>141</v>
      </c>
      <c r="BI465" s="44" t="s">
        <v>142</v>
      </c>
      <c r="BJ465" s="44" t="s">
        <v>58</v>
      </c>
      <c r="BK465" s="44" t="s">
        <v>143</v>
      </c>
      <c r="BL465" s="47" t="s">
        <v>144</v>
      </c>
      <c r="BN465" s="48" t="s">
        <v>191</v>
      </c>
      <c r="BO465" s="49" t="s">
        <v>192</v>
      </c>
      <c r="BP465" s="48" t="s">
        <v>133</v>
      </c>
      <c r="BQ465" s="48" t="s">
        <v>134</v>
      </c>
      <c r="BR465" s="49" t="s">
        <v>193</v>
      </c>
      <c r="BS465" s="50" t="s">
        <v>48</v>
      </c>
      <c r="BT465" s="50" t="s">
        <v>135</v>
      </c>
      <c r="BU465" s="51" t="s">
        <v>194</v>
      </c>
      <c r="BV465" s="50" t="s">
        <v>136</v>
      </c>
      <c r="BW465" s="50" t="s">
        <v>137</v>
      </c>
      <c r="BX465" s="50" t="s">
        <v>138</v>
      </c>
      <c r="BY465" s="50" t="s">
        <v>139</v>
      </c>
      <c r="BZ465" s="50" t="s">
        <v>140</v>
      </c>
      <c r="CA465" s="50" t="s">
        <v>141</v>
      </c>
      <c r="CB465" s="50" t="s">
        <v>142</v>
      </c>
      <c r="CC465" s="50" t="s">
        <v>58</v>
      </c>
      <c r="CD465" s="50" t="s">
        <v>143</v>
      </c>
      <c r="CE465" s="51" t="s">
        <v>144</v>
      </c>
    </row>
    <row r="466" spans="1:85" hidden="1" outlineLevel="1">
      <c r="A466" s="52">
        <v>2024</v>
      </c>
      <c r="B466" s="53">
        <v>0</v>
      </c>
      <c r="C466" s="53">
        <v>0</v>
      </c>
      <c r="D466" s="53">
        <v>0</v>
      </c>
      <c r="E466" s="53">
        <v>0</v>
      </c>
      <c r="F466" s="53">
        <v>0</v>
      </c>
      <c r="G466" s="53">
        <v>237</v>
      </c>
      <c r="H466" s="53">
        <v>100</v>
      </c>
      <c r="I466" s="53">
        <v>0</v>
      </c>
      <c r="J466" s="53">
        <v>0</v>
      </c>
      <c r="K466" s="53">
        <v>0</v>
      </c>
      <c r="L466" s="53">
        <v>0</v>
      </c>
      <c r="M466" s="53">
        <v>0</v>
      </c>
      <c r="N466" s="53">
        <v>0</v>
      </c>
      <c r="O466" s="53">
        <v>0</v>
      </c>
      <c r="P466" s="53">
        <v>500</v>
      </c>
      <c r="Q466" s="53">
        <v>0</v>
      </c>
      <c r="R466" s="53">
        <v>0</v>
      </c>
      <c r="S466" s="53">
        <v>0</v>
      </c>
      <c r="T466" s="53">
        <v>0</v>
      </c>
      <c r="U466" s="53">
        <v>0</v>
      </c>
      <c r="V466" s="53">
        <v>0</v>
      </c>
      <c r="W466" s="53">
        <v>0</v>
      </c>
      <c r="X466" s="53">
        <v>0</v>
      </c>
      <c r="Y466" s="53">
        <v>0</v>
      </c>
      <c r="Z466" s="53">
        <v>0</v>
      </c>
      <c r="AA466" s="53">
        <v>0</v>
      </c>
      <c r="AB466" s="53">
        <v>0</v>
      </c>
      <c r="AC466" s="53">
        <v>0</v>
      </c>
      <c r="AD466" s="53">
        <v>0</v>
      </c>
      <c r="AE466" s="53">
        <v>0</v>
      </c>
      <c r="AF466" s="53">
        <v>0</v>
      </c>
      <c r="AG466" s="53">
        <v>0</v>
      </c>
      <c r="AH466" s="53">
        <v>0</v>
      </c>
      <c r="AI466" s="53">
        <v>0</v>
      </c>
      <c r="AJ466" s="53">
        <v>0</v>
      </c>
      <c r="AK466" s="53">
        <v>3.9000000953674321</v>
      </c>
      <c r="AL466" s="53">
        <v>9.4099998474121094</v>
      </c>
      <c r="AM466" s="53">
        <v>69.989999562501907</v>
      </c>
      <c r="AN466" s="53">
        <v>0</v>
      </c>
      <c r="AO466" s="53">
        <v>14.2410956</v>
      </c>
      <c r="AP466" s="53">
        <v>38.045572555287997</v>
      </c>
      <c r="AQ466" s="53">
        <v>11.8364183</v>
      </c>
      <c r="AR466" s="53">
        <v>55</v>
      </c>
      <c r="AS466" s="53">
        <v>12</v>
      </c>
      <c r="AT466" s="54"/>
      <c r="AU466" s="55">
        <v>2024</v>
      </c>
      <c r="AV466" s="56">
        <v>96.067513462501907</v>
      </c>
      <c r="AW466" s="57">
        <v>26.0775139</v>
      </c>
      <c r="AX466" s="57">
        <v>69.989999562501907</v>
      </c>
      <c r="AY466" s="56">
        <v>118.35557249806754</v>
      </c>
      <c r="AZ466" s="57">
        <v>96.945572650655436</v>
      </c>
      <c r="BA466" s="57">
        <v>21.409999847412109</v>
      </c>
      <c r="BB466" s="56">
        <v>837</v>
      </c>
      <c r="BC466" s="57">
        <v>0</v>
      </c>
      <c r="BD466" s="57">
        <v>237</v>
      </c>
      <c r="BE466" s="57">
        <v>100</v>
      </c>
      <c r="BF466" s="57">
        <v>500</v>
      </c>
      <c r="BG466" s="57">
        <v>0</v>
      </c>
      <c r="BH466" s="57">
        <v>0</v>
      </c>
      <c r="BI466" s="57">
        <v>0</v>
      </c>
      <c r="BJ466" s="57">
        <v>0</v>
      </c>
      <c r="BK466" s="57">
        <v>0</v>
      </c>
      <c r="BL466" s="56">
        <v>1051.4230859605696</v>
      </c>
      <c r="BN466" s="55">
        <v>2024</v>
      </c>
      <c r="BO466" s="56"/>
      <c r="BP466" s="58"/>
      <c r="BQ466" s="58"/>
      <c r="BR466" s="56"/>
      <c r="BS466" s="58"/>
      <c r="BT466" s="58"/>
      <c r="BU466" s="56"/>
      <c r="BV466" s="58"/>
      <c r="BW466" s="58"/>
      <c r="BX466" s="58"/>
      <c r="BY466" s="58"/>
      <c r="BZ466" s="58"/>
      <c r="CA466" s="58"/>
      <c r="CB466" s="58"/>
      <c r="CC466" s="58"/>
      <c r="CD466" s="58"/>
      <c r="CE466" s="56"/>
      <c r="CG466" s="115" t="s">
        <v>117</v>
      </c>
    </row>
    <row r="467" spans="1:85" hidden="1" outlineLevel="1">
      <c r="A467" s="59">
        <v>2025</v>
      </c>
      <c r="B467" s="60">
        <v>0</v>
      </c>
      <c r="C467" s="60">
        <v>0</v>
      </c>
      <c r="D467" s="60">
        <v>0</v>
      </c>
      <c r="E467" s="60">
        <v>0</v>
      </c>
      <c r="F467" s="60">
        <v>0</v>
      </c>
      <c r="G467" s="60">
        <v>237</v>
      </c>
      <c r="H467" s="60">
        <v>800</v>
      </c>
      <c r="I467" s="60">
        <v>100</v>
      </c>
      <c r="J467" s="60">
        <v>0</v>
      </c>
      <c r="K467" s="60">
        <v>0</v>
      </c>
      <c r="L467" s="60">
        <v>0</v>
      </c>
      <c r="M467" s="60">
        <v>0</v>
      </c>
      <c r="N467" s="60">
        <v>0</v>
      </c>
      <c r="O467" s="60">
        <v>0</v>
      </c>
      <c r="P467" s="60">
        <v>499.74998474121094</v>
      </c>
      <c r="Q467" s="60">
        <v>0</v>
      </c>
      <c r="R467" s="60">
        <v>0</v>
      </c>
      <c r="S467" s="60">
        <v>0</v>
      </c>
      <c r="T467" s="60">
        <v>0</v>
      </c>
      <c r="U467" s="60">
        <v>0</v>
      </c>
      <c r="V467" s="60">
        <v>0</v>
      </c>
      <c r="W467" s="60">
        <v>0</v>
      </c>
      <c r="X467" s="60">
        <v>300</v>
      </c>
      <c r="Y467" s="60">
        <v>0</v>
      </c>
      <c r="Z467" s="60">
        <v>0</v>
      </c>
      <c r="AA467" s="60">
        <v>0</v>
      </c>
      <c r="AB467" s="60">
        <v>0</v>
      </c>
      <c r="AC467" s="60">
        <v>0</v>
      </c>
      <c r="AD467" s="60">
        <v>0</v>
      </c>
      <c r="AE467" s="60">
        <v>0</v>
      </c>
      <c r="AF467" s="60">
        <v>0</v>
      </c>
      <c r="AG467" s="60">
        <v>0</v>
      </c>
      <c r="AH467" s="60">
        <v>0</v>
      </c>
      <c r="AI467" s="60">
        <v>0</v>
      </c>
      <c r="AJ467" s="60">
        <v>0</v>
      </c>
      <c r="AK467" s="60">
        <v>3.9000000953674321</v>
      </c>
      <c r="AL467" s="60">
        <v>14.27999973297119</v>
      </c>
      <c r="AM467" s="60">
        <v>132.40999984741211</v>
      </c>
      <c r="AN467" s="60">
        <v>0</v>
      </c>
      <c r="AO467" s="60">
        <v>26.374985599999999</v>
      </c>
      <c r="AP467" s="60">
        <v>59.426396861328548</v>
      </c>
      <c r="AQ467" s="60">
        <v>24.168347199999999</v>
      </c>
      <c r="AR467" s="60">
        <v>79</v>
      </c>
      <c r="AS467" s="60">
        <v>25.60000038146973</v>
      </c>
      <c r="AT467" s="54"/>
      <c r="AU467" s="61">
        <v>2025</v>
      </c>
      <c r="AV467" s="62">
        <v>182.95333264741211</v>
      </c>
      <c r="AW467" s="63">
        <v>50.543332800000002</v>
      </c>
      <c r="AX467" s="63">
        <v>132.40999984741211</v>
      </c>
      <c r="AY467" s="62">
        <v>182.20639707113691</v>
      </c>
      <c r="AZ467" s="63">
        <v>142.32639695669599</v>
      </c>
      <c r="BA467" s="63">
        <v>39.880000114440918</v>
      </c>
      <c r="BB467" s="62">
        <v>1936.7499847412109</v>
      </c>
      <c r="BC467" s="63">
        <v>0</v>
      </c>
      <c r="BD467" s="63">
        <v>237</v>
      </c>
      <c r="BE467" s="63">
        <v>900</v>
      </c>
      <c r="BF467" s="63">
        <v>499.74998474121094</v>
      </c>
      <c r="BG467" s="63">
        <v>0</v>
      </c>
      <c r="BH467" s="63">
        <v>0</v>
      </c>
      <c r="BI467" s="63">
        <v>0</v>
      </c>
      <c r="BJ467" s="63">
        <v>0</v>
      </c>
      <c r="BK467" s="63">
        <v>300</v>
      </c>
      <c r="BL467" s="62">
        <v>2301.9097144597599</v>
      </c>
      <c r="BN467" s="61">
        <v>2025</v>
      </c>
      <c r="BO467" s="62">
        <v>182.95333264741211</v>
      </c>
      <c r="BP467" s="1">
        <v>50.543332800000002</v>
      </c>
      <c r="BQ467" s="1">
        <v>132.40999984741211</v>
      </c>
      <c r="BR467" s="62">
        <v>182.20639707113691</v>
      </c>
      <c r="BS467" s="1">
        <v>142.32639695669599</v>
      </c>
      <c r="BT467" s="1">
        <v>39.880000114440918</v>
      </c>
      <c r="BU467" s="62">
        <v>1936.7499847412109</v>
      </c>
      <c r="BV467" s="1">
        <v>0</v>
      </c>
      <c r="BW467" s="1">
        <v>237</v>
      </c>
      <c r="BX467" s="1">
        <v>900</v>
      </c>
      <c r="BY467" s="1">
        <v>499.74998474121094</v>
      </c>
      <c r="BZ467" s="1">
        <v>0</v>
      </c>
      <c r="CA467" s="1">
        <v>0</v>
      </c>
      <c r="CB467" s="1">
        <v>0</v>
      </c>
      <c r="CC467" s="1">
        <v>0</v>
      </c>
      <c r="CD467" s="1">
        <v>300</v>
      </c>
      <c r="CE467" s="62">
        <v>2301.9097144597599</v>
      </c>
      <c r="CG467" s="115" t="s">
        <v>117</v>
      </c>
    </row>
    <row r="468" spans="1:85" hidden="1" outlineLevel="1">
      <c r="A468" s="52">
        <v>2026</v>
      </c>
      <c r="B468" s="53">
        <v>0</v>
      </c>
      <c r="C468" s="53">
        <v>0</v>
      </c>
      <c r="D468" s="53">
        <v>0</v>
      </c>
      <c r="E468" s="53">
        <v>0</v>
      </c>
      <c r="F468" s="53">
        <v>0</v>
      </c>
      <c r="G468" s="53">
        <v>474</v>
      </c>
      <c r="H468" s="53">
        <v>800</v>
      </c>
      <c r="I468" s="53">
        <v>100</v>
      </c>
      <c r="J468" s="53">
        <v>200</v>
      </c>
      <c r="K468" s="53">
        <v>0</v>
      </c>
      <c r="L468" s="53">
        <v>0</v>
      </c>
      <c r="M468" s="53">
        <v>0</v>
      </c>
      <c r="N468" s="53">
        <v>0</v>
      </c>
      <c r="O468" s="53">
        <v>0</v>
      </c>
      <c r="P468" s="53">
        <v>499.50000762939453</v>
      </c>
      <c r="Q468" s="53">
        <v>0</v>
      </c>
      <c r="R468" s="53">
        <v>0</v>
      </c>
      <c r="S468" s="53">
        <v>0</v>
      </c>
      <c r="T468" s="53">
        <v>0</v>
      </c>
      <c r="U468" s="53">
        <v>100</v>
      </c>
      <c r="V468" s="53">
        <v>0</v>
      </c>
      <c r="W468" s="53">
        <v>0</v>
      </c>
      <c r="X468" s="53">
        <v>700</v>
      </c>
      <c r="Y468" s="53">
        <v>0</v>
      </c>
      <c r="Z468" s="53">
        <v>0</v>
      </c>
      <c r="AA468" s="53">
        <v>0</v>
      </c>
      <c r="AB468" s="53">
        <v>0</v>
      </c>
      <c r="AC468" s="53">
        <v>0</v>
      </c>
      <c r="AD468" s="53">
        <v>0</v>
      </c>
      <c r="AE468" s="53">
        <v>0</v>
      </c>
      <c r="AF468" s="53">
        <v>0</v>
      </c>
      <c r="AG468" s="53">
        <v>0</v>
      </c>
      <c r="AH468" s="53">
        <v>0</v>
      </c>
      <c r="AI468" s="53">
        <v>0</v>
      </c>
      <c r="AJ468" s="53">
        <v>0</v>
      </c>
      <c r="AK468" s="53">
        <v>3.9000000953674321</v>
      </c>
      <c r="AL468" s="53">
        <v>18.110000610351559</v>
      </c>
      <c r="AM468" s="53">
        <v>200.14000010490417</v>
      </c>
      <c r="AN468" s="53">
        <v>0</v>
      </c>
      <c r="AO468" s="53">
        <v>50.051728099999998</v>
      </c>
      <c r="AP468" s="53">
        <v>80.807221167369093</v>
      </c>
      <c r="AQ468" s="53">
        <v>36.868583900000004</v>
      </c>
      <c r="AR468" s="53">
        <v>79</v>
      </c>
      <c r="AS468" s="53">
        <v>25.60000038146973</v>
      </c>
      <c r="AT468" s="54"/>
      <c r="AU468" s="55">
        <v>2026</v>
      </c>
      <c r="AV468" s="56">
        <v>287.06031210490414</v>
      </c>
      <c r="AW468" s="57">
        <v>86.920311999999996</v>
      </c>
      <c r="AX468" s="57">
        <v>200.14000010490417</v>
      </c>
      <c r="AY468" s="56">
        <v>207.41722225455783</v>
      </c>
      <c r="AZ468" s="57">
        <v>163.70722126273654</v>
      </c>
      <c r="BA468" s="57">
        <v>43.710000991821289</v>
      </c>
      <c r="BB468" s="56">
        <v>2873.5000076293945</v>
      </c>
      <c r="BC468" s="57">
        <v>0</v>
      </c>
      <c r="BD468" s="57">
        <v>474</v>
      </c>
      <c r="BE468" s="57">
        <v>1100</v>
      </c>
      <c r="BF468" s="57">
        <v>499.50000762939453</v>
      </c>
      <c r="BG468" s="57">
        <v>100</v>
      </c>
      <c r="BH468" s="57">
        <v>0</v>
      </c>
      <c r="BI468" s="57">
        <v>0</v>
      </c>
      <c r="BJ468" s="57">
        <v>0</v>
      </c>
      <c r="BK468" s="57">
        <v>700</v>
      </c>
      <c r="BL468" s="56">
        <v>3367.9775419888565</v>
      </c>
      <c r="BN468" s="55">
        <v>2026</v>
      </c>
      <c r="BO468" s="56"/>
      <c r="BP468" s="58"/>
      <c r="BQ468" s="58"/>
      <c r="BR468" s="56"/>
      <c r="BS468" s="58"/>
      <c r="BT468" s="58"/>
      <c r="BU468" s="56"/>
      <c r="BV468" s="58"/>
      <c r="BW468" s="58"/>
      <c r="BX468" s="58"/>
      <c r="BY468" s="58"/>
      <c r="BZ468" s="58"/>
      <c r="CA468" s="58"/>
      <c r="CB468" s="58"/>
      <c r="CC468" s="58"/>
      <c r="CD468" s="58"/>
      <c r="CE468" s="56"/>
      <c r="CG468" s="115" t="s">
        <v>117</v>
      </c>
    </row>
    <row r="469" spans="1:85" hidden="1" outlineLevel="1">
      <c r="A469" s="59">
        <v>2027</v>
      </c>
      <c r="B469" s="60">
        <v>0</v>
      </c>
      <c r="C469" s="60">
        <v>0</v>
      </c>
      <c r="D469" s="60">
        <v>0</v>
      </c>
      <c r="E469" s="60">
        <v>237</v>
      </c>
      <c r="F469" s="60">
        <v>0</v>
      </c>
      <c r="G469" s="60">
        <v>474</v>
      </c>
      <c r="H469" s="60">
        <v>800</v>
      </c>
      <c r="I469" s="60">
        <v>100</v>
      </c>
      <c r="J469" s="60">
        <v>200</v>
      </c>
      <c r="K469" s="60">
        <v>0</v>
      </c>
      <c r="L469" s="60">
        <v>0</v>
      </c>
      <c r="M469" s="60">
        <v>0</v>
      </c>
      <c r="N469" s="60">
        <v>0</v>
      </c>
      <c r="O469" s="60">
        <v>0</v>
      </c>
      <c r="P469" s="60">
        <v>499.24999237060547</v>
      </c>
      <c r="Q469" s="60">
        <v>0</v>
      </c>
      <c r="R469" s="60">
        <v>0</v>
      </c>
      <c r="S469" s="60">
        <v>0</v>
      </c>
      <c r="T469" s="60">
        <v>0</v>
      </c>
      <c r="U469" s="60">
        <v>100</v>
      </c>
      <c r="V469" s="60">
        <v>0</v>
      </c>
      <c r="W469" s="60">
        <v>0</v>
      </c>
      <c r="X469" s="60">
        <v>800</v>
      </c>
      <c r="Y469" s="60">
        <v>0</v>
      </c>
      <c r="Z469" s="60">
        <v>0</v>
      </c>
      <c r="AA469" s="60">
        <v>0</v>
      </c>
      <c r="AB469" s="60">
        <v>0</v>
      </c>
      <c r="AC469" s="60">
        <v>600</v>
      </c>
      <c r="AD469" s="60">
        <v>0</v>
      </c>
      <c r="AE469" s="60">
        <v>0</v>
      </c>
      <c r="AF469" s="60">
        <v>0</v>
      </c>
      <c r="AG469" s="60">
        <v>0</v>
      </c>
      <c r="AH469" s="60">
        <v>0</v>
      </c>
      <c r="AI469" s="60">
        <v>0</v>
      </c>
      <c r="AJ469" s="60">
        <v>0</v>
      </c>
      <c r="AK469" s="60">
        <v>3.9000000953674321</v>
      </c>
      <c r="AL469" s="60">
        <v>24.719999313354489</v>
      </c>
      <c r="AM469" s="60">
        <v>243.43999969959259</v>
      </c>
      <c r="AN469" s="60">
        <v>0</v>
      </c>
      <c r="AO469" s="60">
        <v>64.249858200000006</v>
      </c>
      <c r="AP469" s="60">
        <v>121.26733986062111</v>
      </c>
      <c r="AQ469" s="60">
        <v>50.258215499999999</v>
      </c>
      <c r="AR469" s="60">
        <v>79</v>
      </c>
      <c r="AS469" s="60">
        <v>25.60000038146973</v>
      </c>
      <c r="AT469" s="54"/>
      <c r="AU469" s="61">
        <v>2027</v>
      </c>
      <c r="AV469" s="62">
        <v>357.9480733995926</v>
      </c>
      <c r="AW469" s="63">
        <v>114.50807370000001</v>
      </c>
      <c r="AX469" s="63">
        <v>243.43999969959259</v>
      </c>
      <c r="AY469" s="62">
        <v>254.48733965081277</v>
      </c>
      <c r="AZ469" s="63">
        <v>204.16733995598855</v>
      </c>
      <c r="BA469" s="63">
        <v>50.319999694824219</v>
      </c>
      <c r="BB469" s="62">
        <v>3810.2499923706055</v>
      </c>
      <c r="BC469" s="63">
        <v>0</v>
      </c>
      <c r="BD469" s="63">
        <v>711</v>
      </c>
      <c r="BE469" s="63">
        <v>1100</v>
      </c>
      <c r="BF469" s="63">
        <v>499.24999237060547</v>
      </c>
      <c r="BG469" s="63">
        <v>100</v>
      </c>
      <c r="BH469" s="63">
        <v>600</v>
      </c>
      <c r="BI469" s="63">
        <v>0</v>
      </c>
      <c r="BJ469" s="63">
        <v>0</v>
      </c>
      <c r="BK469" s="63">
        <v>800</v>
      </c>
      <c r="BL469" s="62">
        <v>4422.6854054210107</v>
      </c>
      <c r="BN469" s="61">
        <v>2027</v>
      </c>
      <c r="BO469" s="62"/>
      <c r="BP469" s="1"/>
      <c r="BQ469" s="1"/>
      <c r="BR469" s="62"/>
      <c r="BS469" s="1"/>
      <c r="BT469" s="1"/>
      <c r="BU469" s="62"/>
      <c r="BV469" s="1"/>
      <c r="BW469" s="1"/>
      <c r="BX469" s="1"/>
      <c r="BY469" s="1"/>
      <c r="BZ469" s="1"/>
      <c r="CA469" s="1"/>
      <c r="CB469" s="1"/>
      <c r="CC469" s="1"/>
      <c r="CD469" s="1"/>
      <c r="CE469" s="62"/>
      <c r="CG469" s="115" t="s">
        <v>117</v>
      </c>
    </row>
    <row r="470" spans="1:85" hidden="1" outlineLevel="1">
      <c r="A470" s="52">
        <v>2028</v>
      </c>
      <c r="B470" s="53">
        <v>0</v>
      </c>
      <c r="C470" s="53">
        <v>0</v>
      </c>
      <c r="D470" s="53">
        <v>0</v>
      </c>
      <c r="E470" s="53">
        <v>237</v>
      </c>
      <c r="F470" s="53">
        <v>0</v>
      </c>
      <c r="G470" s="53">
        <v>474</v>
      </c>
      <c r="H470" s="53">
        <v>800</v>
      </c>
      <c r="I470" s="53">
        <v>100</v>
      </c>
      <c r="J470" s="53">
        <v>200</v>
      </c>
      <c r="K470" s="53">
        <v>0</v>
      </c>
      <c r="L470" s="53">
        <v>0</v>
      </c>
      <c r="M470" s="53">
        <v>0</v>
      </c>
      <c r="N470" s="53">
        <v>0</v>
      </c>
      <c r="O470" s="53">
        <v>0</v>
      </c>
      <c r="P470" s="53">
        <v>499.00001525878906</v>
      </c>
      <c r="Q470" s="53">
        <v>0</v>
      </c>
      <c r="R470" s="53">
        <v>0</v>
      </c>
      <c r="S470" s="53">
        <v>0</v>
      </c>
      <c r="T470" s="53">
        <v>0</v>
      </c>
      <c r="U470" s="53">
        <v>100</v>
      </c>
      <c r="V470" s="53">
        <v>0</v>
      </c>
      <c r="W470" s="53">
        <v>0</v>
      </c>
      <c r="X470" s="53">
        <v>900</v>
      </c>
      <c r="Y470" s="53">
        <v>0</v>
      </c>
      <c r="Z470" s="53">
        <v>0</v>
      </c>
      <c r="AA470" s="53">
        <v>0</v>
      </c>
      <c r="AB470" s="53">
        <v>0</v>
      </c>
      <c r="AC470" s="53">
        <v>1050</v>
      </c>
      <c r="AD470" s="53">
        <v>0</v>
      </c>
      <c r="AE470" s="53">
        <v>0</v>
      </c>
      <c r="AF470" s="53">
        <v>0</v>
      </c>
      <c r="AG470" s="53">
        <v>0</v>
      </c>
      <c r="AH470" s="53">
        <v>0</v>
      </c>
      <c r="AI470" s="53">
        <v>0</v>
      </c>
      <c r="AJ470" s="53">
        <v>0</v>
      </c>
      <c r="AK470" s="53">
        <v>6.9000000953674316</v>
      </c>
      <c r="AL470" s="53">
        <v>28.389999389648441</v>
      </c>
      <c r="AM470" s="53">
        <v>287.53000545501709</v>
      </c>
      <c r="AN470" s="53">
        <v>0</v>
      </c>
      <c r="AO470" s="53">
        <v>77.881466000000003</v>
      </c>
      <c r="AP470" s="53">
        <v>161.72745855387299</v>
      </c>
      <c r="AQ470" s="53">
        <v>64.220708000000002</v>
      </c>
      <c r="AR470" s="53">
        <v>79</v>
      </c>
      <c r="AS470" s="53">
        <v>25.60000038146973</v>
      </c>
      <c r="AT470" s="54"/>
      <c r="AU470" s="55">
        <v>2028</v>
      </c>
      <c r="AV470" s="56">
        <v>429.63217945501708</v>
      </c>
      <c r="AW470" s="57">
        <v>142.10217399999999</v>
      </c>
      <c r="AX470" s="57">
        <v>287.53000545501709</v>
      </c>
      <c r="AY470" s="56">
        <v>301.61745842035862</v>
      </c>
      <c r="AZ470" s="57">
        <v>247.62745864924042</v>
      </c>
      <c r="BA470" s="57">
        <v>53.989999771118171</v>
      </c>
      <c r="BB470" s="56">
        <v>4360.0000152587891</v>
      </c>
      <c r="BC470" s="57">
        <v>0</v>
      </c>
      <c r="BD470" s="57">
        <v>711</v>
      </c>
      <c r="BE470" s="57">
        <v>1100</v>
      </c>
      <c r="BF470" s="57">
        <v>499.00001525878906</v>
      </c>
      <c r="BG470" s="57">
        <v>100</v>
      </c>
      <c r="BH470" s="57">
        <v>1050</v>
      </c>
      <c r="BI470" s="57">
        <v>0</v>
      </c>
      <c r="BJ470" s="57">
        <v>0</v>
      </c>
      <c r="BK470" s="57">
        <v>900</v>
      </c>
      <c r="BL470" s="56">
        <v>5091.2496531341649</v>
      </c>
      <c r="BN470" s="55">
        <v>2028</v>
      </c>
      <c r="BO470" s="56"/>
      <c r="BP470" s="58"/>
      <c r="BQ470" s="58"/>
      <c r="BR470" s="56"/>
      <c r="BS470" s="58"/>
      <c r="BT470" s="58"/>
      <c r="BU470" s="56"/>
      <c r="BV470" s="58"/>
      <c r="BW470" s="58"/>
      <c r="BX470" s="58"/>
      <c r="BY470" s="58"/>
      <c r="BZ470" s="58"/>
      <c r="CA470" s="58"/>
      <c r="CB470" s="58"/>
      <c r="CC470" s="58"/>
      <c r="CD470" s="58"/>
      <c r="CE470" s="56"/>
      <c r="CG470" s="115" t="s">
        <v>117</v>
      </c>
    </row>
    <row r="471" spans="1:85" hidden="1" outlineLevel="1">
      <c r="A471" s="59">
        <v>2029</v>
      </c>
      <c r="B471" s="60">
        <v>0</v>
      </c>
      <c r="C471" s="60">
        <v>0</v>
      </c>
      <c r="D471" s="60">
        <v>0</v>
      </c>
      <c r="E471" s="60">
        <v>237</v>
      </c>
      <c r="F471" s="60">
        <v>0</v>
      </c>
      <c r="G471" s="60">
        <v>474</v>
      </c>
      <c r="H471" s="60">
        <v>900</v>
      </c>
      <c r="I471" s="60">
        <v>100</v>
      </c>
      <c r="J471" s="60">
        <v>200</v>
      </c>
      <c r="K471" s="60">
        <v>0</v>
      </c>
      <c r="L471" s="60">
        <v>0</v>
      </c>
      <c r="M471" s="60">
        <v>0</v>
      </c>
      <c r="N471" s="60">
        <v>0</v>
      </c>
      <c r="O471" s="60">
        <v>0</v>
      </c>
      <c r="P471" s="60">
        <v>498.75</v>
      </c>
      <c r="Q471" s="60">
        <v>0</v>
      </c>
      <c r="R471" s="60">
        <v>0</v>
      </c>
      <c r="S471" s="60">
        <v>0</v>
      </c>
      <c r="T471" s="60">
        <v>0</v>
      </c>
      <c r="U471" s="60">
        <v>100</v>
      </c>
      <c r="V471" s="60">
        <v>0</v>
      </c>
      <c r="W471" s="60">
        <v>0</v>
      </c>
      <c r="X471" s="60">
        <v>1200</v>
      </c>
      <c r="Y471" s="60">
        <v>0</v>
      </c>
      <c r="Z471" s="60">
        <v>0</v>
      </c>
      <c r="AA471" s="60">
        <v>0</v>
      </c>
      <c r="AB471" s="60">
        <v>0</v>
      </c>
      <c r="AC471" s="60">
        <v>1500</v>
      </c>
      <c r="AD471" s="60">
        <v>0</v>
      </c>
      <c r="AE471" s="60">
        <v>0</v>
      </c>
      <c r="AF471" s="60">
        <v>0</v>
      </c>
      <c r="AG471" s="60">
        <v>0</v>
      </c>
      <c r="AH471" s="60">
        <v>0</v>
      </c>
      <c r="AI471" s="60">
        <v>0</v>
      </c>
      <c r="AJ471" s="60">
        <v>0</v>
      </c>
      <c r="AK471" s="60">
        <v>8.8999996185302734</v>
      </c>
      <c r="AL471" s="60">
        <v>31.739999771118161</v>
      </c>
      <c r="AM471" s="60">
        <v>300.27000212669373</v>
      </c>
      <c r="AN471" s="60">
        <v>0</v>
      </c>
      <c r="AO471" s="60">
        <v>115.38244400000001</v>
      </c>
      <c r="AP471" s="60">
        <v>223.04598359990609</v>
      </c>
      <c r="AQ471" s="60">
        <v>78.633908000000005</v>
      </c>
      <c r="AR471" s="60">
        <v>79</v>
      </c>
      <c r="AS471" s="60">
        <v>25.60000038146973</v>
      </c>
      <c r="AT471" s="54"/>
      <c r="AU471" s="61">
        <v>2029</v>
      </c>
      <c r="AV471" s="62">
        <v>494.28635412669371</v>
      </c>
      <c r="AW471" s="63">
        <v>194.01635200000001</v>
      </c>
      <c r="AX471" s="63">
        <v>300.27000212669373</v>
      </c>
      <c r="AY471" s="62">
        <v>368.28598337102426</v>
      </c>
      <c r="AZ471" s="63">
        <v>310.94598321843637</v>
      </c>
      <c r="BA471" s="63">
        <v>57.340000152587891</v>
      </c>
      <c r="BB471" s="62">
        <v>5209.75</v>
      </c>
      <c r="BC471" s="63">
        <v>0</v>
      </c>
      <c r="BD471" s="63">
        <v>711</v>
      </c>
      <c r="BE471" s="63">
        <v>1200</v>
      </c>
      <c r="BF471" s="63">
        <v>498.75</v>
      </c>
      <c r="BG471" s="63">
        <v>100</v>
      </c>
      <c r="BH471" s="63">
        <v>1500</v>
      </c>
      <c r="BI471" s="63">
        <v>0</v>
      </c>
      <c r="BJ471" s="63">
        <v>0</v>
      </c>
      <c r="BK471" s="63">
        <v>1200</v>
      </c>
      <c r="BL471" s="62">
        <v>6072.3223374977179</v>
      </c>
      <c r="BN471" s="61">
        <v>2029</v>
      </c>
      <c r="BO471" s="62"/>
      <c r="BP471" s="1"/>
      <c r="BQ471" s="1"/>
      <c r="BR471" s="62"/>
      <c r="BS471" s="1"/>
      <c r="BT471" s="1"/>
      <c r="BU471" s="62"/>
      <c r="BV471" s="1"/>
      <c r="BW471" s="1"/>
      <c r="BX471" s="1"/>
      <c r="BY471" s="1"/>
      <c r="BZ471" s="1"/>
      <c r="CA471" s="1"/>
      <c r="CB471" s="1"/>
      <c r="CC471" s="1"/>
      <c r="CD471" s="1"/>
      <c r="CE471" s="62"/>
      <c r="CG471" s="115" t="s">
        <v>117</v>
      </c>
    </row>
    <row r="472" spans="1:85" hidden="1" outlineLevel="1">
      <c r="A472" s="52">
        <v>2030</v>
      </c>
      <c r="B472" s="53">
        <v>0</v>
      </c>
      <c r="C472" s="53">
        <v>0</v>
      </c>
      <c r="D472" s="53">
        <v>0</v>
      </c>
      <c r="E472" s="53">
        <v>237</v>
      </c>
      <c r="F472" s="53">
        <v>0</v>
      </c>
      <c r="G472" s="53">
        <v>474</v>
      </c>
      <c r="H472" s="53">
        <v>900</v>
      </c>
      <c r="I472" s="53">
        <v>100</v>
      </c>
      <c r="J472" s="53">
        <v>200</v>
      </c>
      <c r="K472" s="53">
        <v>0</v>
      </c>
      <c r="L472" s="53">
        <v>0</v>
      </c>
      <c r="M472" s="53">
        <v>100</v>
      </c>
      <c r="N472" s="53">
        <v>0</v>
      </c>
      <c r="O472" s="53">
        <v>0</v>
      </c>
      <c r="P472" s="53">
        <v>1198.4999847412109</v>
      </c>
      <c r="Q472" s="53">
        <v>0</v>
      </c>
      <c r="R472" s="53">
        <v>0</v>
      </c>
      <c r="S472" s="53">
        <v>0</v>
      </c>
      <c r="T472" s="53">
        <v>0</v>
      </c>
      <c r="U472" s="53">
        <v>100</v>
      </c>
      <c r="V472" s="53">
        <v>0</v>
      </c>
      <c r="W472" s="53">
        <v>0</v>
      </c>
      <c r="X472" s="53">
        <v>1200</v>
      </c>
      <c r="Y472" s="53">
        <v>0</v>
      </c>
      <c r="Z472" s="53">
        <v>0</v>
      </c>
      <c r="AA472" s="53">
        <v>0</v>
      </c>
      <c r="AB472" s="53">
        <v>0</v>
      </c>
      <c r="AC472" s="53">
        <v>1500</v>
      </c>
      <c r="AD472" s="53">
        <v>0</v>
      </c>
      <c r="AE472" s="53">
        <v>0</v>
      </c>
      <c r="AF472" s="53">
        <v>0</v>
      </c>
      <c r="AG472" s="53">
        <v>0</v>
      </c>
      <c r="AH472" s="53">
        <v>0</v>
      </c>
      <c r="AI472" s="53">
        <v>0</v>
      </c>
      <c r="AJ472" s="53">
        <v>0</v>
      </c>
      <c r="AK472" s="53">
        <v>8.8999996185302734</v>
      </c>
      <c r="AL472" s="53">
        <v>36.619998931884773</v>
      </c>
      <c r="AM472" s="53">
        <v>313.83000016212463</v>
      </c>
      <c r="AN472" s="53">
        <v>0</v>
      </c>
      <c r="AO472" s="53">
        <v>131.83969400000001</v>
      </c>
      <c r="AP472" s="53">
        <v>284.36450864593922</v>
      </c>
      <c r="AQ472" s="53">
        <v>94.091622999999998</v>
      </c>
      <c r="AR472" s="53">
        <v>79</v>
      </c>
      <c r="AS472" s="53">
        <v>25.60000038146973</v>
      </c>
      <c r="AT472" s="54"/>
      <c r="AU472" s="55">
        <v>2030</v>
      </c>
      <c r="AV472" s="56">
        <v>539.76131716212467</v>
      </c>
      <c r="AW472" s="57">
        <v>225.93131700000001</v>
      </c>
      <c r="AX472" s="57">
        <v>313.83000016212463</v>
      </c>
      <c r="AY472" s="56">
        <v>434.48450757782399</v>
      </c>
      <c r="AZ472" s="57">
        <v>372.2645082644695</v>
      </c>
      <c r="BA472" s="57">
        <v>62.219999313354506</v>
      </c>
      <c r="BB472" s="56">
        <v>6009.4999847412109</v>
      </c>
      <c r="BC472" s="57">
        <v>0</v>
      </c>
      <c r="BD472" s="57">
        <v>711</v>
      </c>
      <c r="BE472" s="57">
        <v>1300</v>
      </c>
      <c r="BF472" s="57">
        <v>1198.4999847412109</v>
      </c>
      <c r="BG472" s="57">
        <v>100</v>
      </c>
      <c r="BH472" s="57">
        <v>1500</v>
      </c>
      <c r="BI472" s="57">
        <v>0</v>
      </c>
      <c r="BJ472" s="57">
        <v>0</v>
      </c>
      <c r="BK472" s="57">
        <v>1200</v>
      </c>
      <c r="BL472" s="56">
        <v>6983.7458094811591</v>
      </c>
      <c r="BN472" s="55">
        <v>2030</v>
      </c>
      <c r="BO472" s="56">
        <v>356.80798451471253</v>
      </c>
      <c r="BP472" s="58">
        <v>175.38798420000001</v>
      </c>
      <c r="BQ472" s="58">
        <v>181.42000031471252</v>
      </c>
      <c r="BR472" s="56">
        <v>252.27811050668709</v>
      </c>
      <c r="BS472" s="58">
        <v>229.93811130777351</v>
      </c>
      <c r="BT472" s="58">
        <v>22.339999198913588</v>
      </c>
      <c r="BU472" s="56">
        <v>4072.75</v>
      </c>
      <c r="BV472" s="58">
        <v>0</v>
      </c>
      <c r="BW472" s="58">
        <v>474</v>
      </c>
      <c r="BX472" s="58">
        <v>400</v>
      </c>
      <c r="BY472" s="58">
        <v>698.75</v>
      </c>
      <c r="BZ472" s="58">
        <v>100</v>
      </c>
      <c r="CA472" s="58">
        <v>1500</v>
      </c>
      <c r="CB472" s="58">
        <v>0</v>
      </c>
      <c r="CC472" s="58">
        <v>0</v>
      </c>
      <c r="CD472" s="58">
        <v>900</v>
      </c>
      <c r="CE472" s="56">
        <v>4681.8360950213992</v>
      </c>
      <c r="CG472" s="115" t="s">
        <v>117</v>
      </c>
    </row>
    <row r="473" spans="1:85" hidden="1" outlineLevel="1">
      <c r="A473" s="59">
        <v>2031</v>
      </c>
      <c r="B473" s="60">
        <v>0</v>
      </c>
      <c r="C473" s="60">
        <v>0</v>
      </c>
      <c r="D473" s="60">
        <v>0</v>
      </c>
      <c r="E473" s="60">
        <v>237</v>
      </c>
      <c r="F473" s="60">
        <v>0</v>
      </c>
      <c r="G473" s="60">
        <v>474</v>
      </c>
      <c r="H473" s="60">
        <v>900</v>
      </c>
      <c r="I473" s="60">
        <v>100</v>
      </c>
      <c r="J473" s="60">
        <v>400</v>
      </c>
      <c r="K473" s="60">
        <v>0</v>
      </c>
      <c r="L473" s="60">
        <v>0</v>
      </c>
      <c r="M473" s="60">
        <v>100</v>
      </c>
      <c r="N473" s="60">
        <v>0</v>
      </c>
      <c r="O473" s="60">
        <v>0</v>
      </c>
      <c r="P473" s="60">
        <v>1397.8999862670898</v>
      </c>
      <c r="Q473" s="60">
        <v>0</v>
      </c>
      <c r="R473" s="60">
        <v>0</v>
      </c>
      <c r="S473" s="60">
        <v>0</v>
      </c>
      <c r="T473" s="60">
        <v>0</v>
      </c>
      <c r="U473" s="60">
        <v>100</v>
      </c>
      <c r="V473" s="60">
        <v>0</v>
      </c>
      <c r="W473" s="60">
        <v>0</v>
      </c>
      <c r="X473" s="60">
        <v>1200</v>
      </c>
      <c r="Y473" s="60">
        <v>0</v>
      </c>
      <c r="Z473" s="60">
        <v>0</v>
      </c>
      <c r="AA473" s="60">
        <v>0</v>
      </c>
      <c r="AB473" s="60">
        <v>0</v>
      </c>
      <c r="AC473" s="60">
        <v>1500</v>
      </c>
      <c r="AD473" s="60">
        <v>0</v>
      </c>
      <c r="AE473" s="60">
        <v>0</v>
      </c>
      <c r="AF473" s="60">
        <v>0</v>
      </c>
      <c r="AG473" s="60">
        <v>0</v>
      </c>
      <c r="AH473" s="60">
        <v>0</v>
      </c>
      <c r="AI473" s="60">
        <v>0</v>
      </c>
      <c r="AJ473" s="60">
        <v>0</v>
      </c>
      <c r="AK473" s="60">
        <v>9.7200002670288086</v>
      </c>
      <c r="AL473" s="60">
        <v>39.990001678466797</v>
      </c>
      <c r="AM473" s="60">
        <v>327.04000115394592</v>
      </c>
      <c r="AN473" s="60">
        <v>0</v>
      </c>
      <c r="AO473" s="60">
        <v>148.12393700000001</v>
      </c>
      <c r="AP473" s="60">
        <v>351.50843736546011</v>
      </c>
      <c r="AQ473" s="60">
        <v>110.32028299999999</v>
      </c>
      <c r="AR473" s="60">
        <v>79</v>
      </c>
      <c r="AS473" s="60">
        <v>25.60000038146973</v>
      </c>
      <c r="AT473" s="54"/>
      <c r="AU473" s="61">
        <v>2031</v>
      </c>
      <c r="AV473" s="62">
        <v>585.4842211539459</v>
      </c>
      <c r="AW473" s="63">
        <v>258.44421999999997</v>
      </c>
      <c r="AX473" s="63">
        <v>327.04000115394592</v>
      </c>
      <c r="AY473" s="62">
        <v>505.81843969242544</v>
      </c>
      <c r="AZ473" s="63">
        <v>440.22843763248892</v>
      </c>
      <c r="BA473" s="63">
        <v>65.590002059936523</v>
      </c>
      <c r="BB473" s="62">
        <v>6408.8999862670898</v>
      </c>
      <c r="BC473" s="63">
        <v>0</v>
      </c>
      <c r="BD473" s="63">
        <v>711</v>
      </c>
      <c r="BE473" s="63">
        <v>1500</v>
      </c>
      <c r="BF473" s="63">
        <v>1397.8999862670898</v>
      </c>
      <c r="BG473" s="63">
        <v>100</v>
      </c>
      <c r="BH473" s="63">
        <v>1500</v>
      </c>
      <c r="BI473" s="63">
        <v>0</v>
      </c>
      <c r="BJ473" s="63">
        <v>0</v>
      </c>
      <c r="BK473" s="63">
        <v>1200</v>
      </c>
      <c r="BL473" s="62">
        <v>7500.2026471134614</v>
      </c>
      <c r="BN473" s="61">
        <v>2031</v>
      </c>
      <c r="BO473" s="62"/>
      <c r="BP473" s="1"/>
      <c r="BQ473" s="1"/>
      <c r="BR473" s="62"/>
      <c r="BS473" s="1"/>
      <c r="BT473" s="1"/>
      <c r="BU473" s="62"/>
      <c r="BV473" s="1"/>
      <c r="BW473" s="1"/>
      <c r="BX473" s="1"/>
      <c r="BY473" s="1"/>
      <c r="BZ473" s="1"/>
      <c r="CA473" s="1"/>
      <c r="CB473" s="1"/>
      <c r="CC473" s="1"/>
      <c r="CD473" s="1"/>
      <c r="CE473" s="62"/>
      <c r="CG473" s="115" t="s">
        <v>117</v>
      </c>
    </row>
    <row r="474" spans="1:85" hidden="1" outlineLevel="1">
      <c r="A474" s="52">
        <v>2032</v>
      </c>
      <c r="B474" s="53">
        <v>0</v>
      </c>
      <c r="C474" s="53">
        <v>0</v>
      </c>
      <c r="D474" s="53">
        <v>0</v>
      </c>
      <c r="E474" s="53">
        <v>237</v>
      </c>
      <c r="F474" s="53">
        <v>0</v>
      </c>
      <c r="G474" s="53">
        <v>474</v>
      </c>
      <c r="H474" s="53">
        <v>900</v>
      </c>
      <c r="I474" s="53">
        <v>100</v>
      </c>
      <c r="J474" s="53">
        <v>400</v>
      </c>
      <c r="K474" s="53">
        <v>0</v>
      </c>
      <c r="L474" s="53">
        <v>0</v>
      </c>
      <c r="M474" s="53">
        <v>200</v>
      </c>
      <c r="N474" s="53">
        <v>0</v>
      </c>
      <c r="O474" s="53">
        <v>0</v>
      </c>
      <c r="P474" s="53">
        <v>1397.1999969482422</v>
      </c>
      <c r="Q474" s="53">
        <v>0</v>
      </c>
      <c r="R474" s="53">
        <v>0</v>
      </c>
      <c r="S474" s="53">
        <v>0</v>
      </c>
      <c r="T474" s="53">
        <v>0</v>
      </c>
      <c r="U474" s="53">
        <v>100</v>
      </c>
      <c r="V474" s="53">
        <v>0</v>
      </c>
      <c r="W474" s="53">
        <v>0</v>
      </c>
      <c r="X474" s="53">
        <v>1300</v>
      </c>
      <c r="Y474" s="53">
        <v>0</v>
      </c>
      <c r="Z474" s="53">
        <v>0</v>
      </c>
      <c r="AA474" s="53">
        <v>0</v>
      </c>
      <c r="AB474" s="53">
        <v>0</v>
      </c>
      <c r="AC474" s="53">
        <v>1500</v>
      </c>
      <c r="AD474" s="53">
        <v>0</v>
      </c>
      <c r="AE474" s="53">
        <v>0</v>
      </c>
      <c r="AF474" s="53">
        <v>0</v>
      </c>
      <c r="AG474" s="53">
        <v>0</v>
      </c>
      <c r="AH474" s="53">
        <v>0</v>
      </c>
      <c r="AI474" s="53">
        <v>0</v>
      </c>
      <c r="AJ474" s="53">
        <v>0</v>
      </c>
      <c r="AK474" s="53">
        <v>10.590000152587891</v>
      </c>
      <c r="AL474" s="53">
        <v>43.580001831054688</v>
      </c>
      <c r="AM474" s="53">
        <v>339.33999919891357</v>
      </c>
      <c r="AN474" s="53">
        <v>0</v>
      </c>
      <c r="AO474" s="53">
        <v>200.929247</v>
      </c>
      <c r="AP474" s="53">
        <v>418.652366084981</v>
      </c>
      <c r="AQ474" s="53">
        <v>126.43372100000001</v>
      </c>
      <c r="AR474" s="53">
        <v>79</v>
      </c>
      <c r="AS474" s="53">
        <v>25.60000038146973</v>
      </c>
      <c r="AT474" s="54"/>
      <c r="AU474" s="55">
        <v>2032</v>
      </c>
      <c r="AV474" s="56">
        <v>666.7029671989136</v>
      </c>
      <c r="AW474" s="57">
        <v>327.36296800000002</v>
      </c>
      <c r="AX474" s="57">
        <v>339.33999919891357</v>
      </c>
      <c r="AY474" s="56">
        <v>577.42236845009324</v>
      </c>
      <c r="AZ474" s="57">
        <v>508.24236623756889</v>
      </c>
      <c r="BA474" s="57">
        <v>69.180002212524414</v>
      </c>
      <c r="BB474" s="56">
        <v>6608.1999969482422</v>
      </c>
      <c r="BC474" s="57">
        <v>0</v>
      </c>
      <c r="BD474" s="57">
        <v>711</v>
      </c>
      <c r="BE474" s="57">
        <v>1600</v>
      </c>
      <c r="BF474" s="57">
        <v>1397.1999969482422</v>
      </c>
      <c r="BG474" s="57">
        <v>100</v>
      </c>
      <c r="BH474" s="57">
        <v>1500</v>
      </c>
      <c r="BI474" s="57">
        <v>0</v>
      </c>
      <c r="BJ474" s="57">
        <v>0</v>
      </c>
      <c r="BK474" s="57">
        <v>1300</v>
      </c>
      <c r="BL474" s="56">
        <v>7852.3253325972491</v>
      </c>
      <c r="BN474" s="55">
        <v>2032</v>
      </c>
      <c r="BO474" s="56"/>
      <c r="BP474" s="58"/>
      <c r="BQ474" s="58"/>
      <c r="BR474" s="56"/>
      <c r="BS474" s="58"/>
      <c r="BT474" s="58"/>
      <c r="BU474" s="56"/>
      <c r="BV474" s="58"/>
      <c r="BW474" s="58"/>
      <c r="BX474" s="58"/>
      <c r="BY474" s="58"/>
      <c r="BZ474" s="58"/>
      <c r="CA474" s="58"/>
      <c r="CB474" s="58"/>
      <c r="CC474" s="58"/>
      <c r="CD474" s="58"/>
      <c r="CE474" s="56"/>
      <c r="CG474" s="115" t="s">
        <v>117</v>
      </c>
    </row>
    <row r="475" spans="1:85" hidden="1" outlineLevel="1">
      <c r="A475" s="59">
        <v>2033</v>
      </c>
      <c r="B475" s="60">
        <v>0</v>
      </c>
      <c r="C475" s="60">
        <v>0</v>
      </c>
      <c r="D475" s="60">
        <v>0</v>
      </c>
      <c r="E475" s="60">
        <v>237</v>
      </c>
      <c r="F475" s="60">
        <v>0</v>
      </c>
      <c r="G475" s="60">
        <v>474</v>
      </c>
      <c r="H475" s="60">
        <v>900</v>
      </c>
      <c r="I475" s="60">
        <v>200</v>
      </c>
      <c r="J475" s="60">
        <v>400</v>
      </c>
      <c r="K475" s="60">
        <v>0</v>
      </c>
      <c r="L475" s="60">
        <v>0</v>
      </c>
      <c r="M475" s="60">
        <v>200</v>
      </c>
      <c r="N475" s="60">
        <v>0</v>
      </c>
      <c r="O475" s="60">
        <v>0</v>
      </c>
      <c r="P475" s="60">
        <v>1596.5000076293945</v>
      </c>
      <c r="Q475" s="60">
        <v>0</v>
      </c>
      <c r="R475" s="60">
        <v>0</v>
      </c>
      <c r="S475" s="60">
        <v>0</v>
      </c>
      <c r="T475" s="60">
        <v>0</v>
      </c>
      <c r="U475" s="60">
        <v>100</v>
      </c>
      <c r="V475" s="60">
        <v>0</v>
      </c>
      <c r="W475" s="60">
        <v>0</v>
      </c>
      <c r="X475" s="60">
        <v>1300</v>
      </c>
      <c r="Y475" s="60">
        <v>200</v>
      </c>
      <c r="Z475" s="60">
        <v>0</v>
      </c>
      <c r="AA475" s="60">
        <v>0</v>
      </c>
      <c r="AB475" s="60">
        <v>0</v>
      </c>
      <c r="AC475" s="60">
        <v>1500</v>
      </c>
      <c r="AD475" s="60">
        <v>0</v>
      </c>
      <c r="AE475" s="60">
        <v>0</v>
      </c>
      <c r="AF475" s="60">
        <v>0</v>
      </c>
      <c r="AG475" s="60">
        <v>0</v>
      </c>
      <c r="AH475" s="60">
        <v>0</v>
      </c>
      <c r="AI475" s="60">
        <v>0</v>
      </c>
      <c r="AJ475" s="60">
        <v>0</v>
      </c>
      <c r="AK475" s="60">
        <v>11.47000026702881</v>
      </c>
      <c r="AL475" s="60">
        <v>47.200000762939453</v>
      </c>
      <c r="AM475" s="60">
        <v>349.5099983215332</v>
      </c>
      <c r="AN475" s="60">
        <v>0</v>
      </c>
      <c r="AO475" s="60">
        <v>219.51485700000001</v>
      </c>
      <c r="AP475" s="60">
        <v>489.51080342847717</v>
      </c>
      <c r="AQ475" s="60">
        <v>143.164975</v>
      </c>
      <c r="AR475" s="60">
        <v>79</v>
      </c>
      <c r="AS475" s="60">
        <v>25.60000038146973</v>
      </c>
      <c r="AT475" s="54"/>
      <c r="AU475" s="61">
        <v>2033</v>
      </c>
      <c r="AV475" s="62">
        <v>712.18983032153324</v>
      </c>
      <c r="AW475" s="63">
        <v>362.67983200000003</v>
      </c>
      <c r="AX475" s="63">
        <v>349.5099983215332</v>
      </c>
      <c r="AY475" s="62">
        <v>652.78080483991516</v>
      </c>
      <c r="AZ475" s="63">
        <v>579.98080369550598</v>
      </c>
      <c r="BA475" s="63">
        <v>72.80000114440918</v>
      </c>
      <c r="BB475" s="62">
        <v>7107.5000076293945</v>
      </c>
      <c r="BC475" s="63">
        <v>0</v>
      </c>
      <c r="BD475" s="63">
        <v>711</v>
      </c>
      <c r="BE475" s="63">
        <v>1700</v>
      </c>
      <c r="BF475" s="63">
        <v>1596.5000076293945</v>
      </c>
      <c r="BG475" s="63">
        <v>100</v>
      </c>
      <c r="BH475" s="63">
        <v>1500</v>
      </c>
      <c r="BI475" s="63">
        <v>0</v>
      </c>
      <c r="BJ475" s="63">
        <v>0</v>
      </c>
      <c r="BK475" s="63">
        <v>1500</v>
      </c>
      <c r="BL475" s="62">
        <v>8472.4706427908422</v>
      </c>
      <c r="BN475" s="61">
        <v>2033</v>
      </c>
      <c r="BO475" s="62"/>
      <c r="BP475" s="1"/>
      <c r="BQ475" s="1"/>
      <c r="BR475" s="62"/>
      <c r="BS475" s="1"/>
      <c r="BT475" s="1"/>
      <c r="BU475" s="62"/>
      <c r="BV475" s="1"/>
      <c r="BW475" s="1"/>
      <c r="BX475" s="1"/>
      <c r="BY475" s="1"/>
      <c r="BZ475" s="1"/>
      <c r="CA475" s="1"/>
      <c r="CB475" s="1"/>
      <c r="CC475" s="1"/>
      <c r="CD475" s="1"/>
      <c r="CE475" s="62"/>
      <c r="CG475" s="115" t="s">
        <v>117</v>
      </c>
    </row>
    <row r="476" spans="1:85" hidden="1" outlineLevel="1">
      <c r="A476" s="52">
        <v>2034</v>
      </c>
      <c r="B476" s="53">
        <v>0</v>
      </c>
      <c r="C476" s="53">
        <v>0</v>
      </c>
      <c r="D476" s="53">
        <v>0</v>
      </c>
      <c r="E476" s="53">
        <v>237</v>
      </c>
      <c r="F476" s="53">
        <v>18.29999923706055</v>
      </c>
      <c r="G476" s="53">
        <v>474</v>
      </c>
      <c r="H476" s="53">
        <v>900</v>
      </c>
      <c r="I476" s="53">
        <v>200</v>
      </c>
      <c r="J476" s="53">
        <v>400</v>
      </c>
      <c r="K476" s="53">
        <v>0</v>
      </c>
      <c r="L476" s="53">
        <v>0</v>
      </c>
      <c r="M476" s="53">
        <v>200</v>
      </c>
      <c r="N476" s="53">
        <v>0</v>
      </c>
      <c r="O476" s="53">
        <v>0</v>
      </c>
      <c r="P476" s="53">
        <v>1595.7000122070313</v>
      </c>
      <c r="Q476" s="53">
        <v>0</v>
      </c>
      <c r="R476" s="53">
        <v>0</v>
      </c>
      <c r="S476" s="53">
        <v>0</v>
      </c>
      <c r="T476" s="53">
        <v>0</v>
      </c>
      <c r="U476" s="53">
        <v>100</v>
      </c>
      <c r="V476" s="53">
        <v>0</v>
      </c>
      <c r="W476" s="53">
        <v>0</v>
      </c>
      <c r="X476" s="53">
        <v>1300</v>
      </c>
      <c r="Y476" s="53">
        <v>200</v>
      </c>
      <c r="Z476" s="53">
        <v>0</v>
      </c>
      <c r="AA476" s="53">
        <v>0</v>
      </c>
      <c r="AB476" s="53">
        <v>0</v>
      </c>
      <c r="AC476" s="53">
        <v>1500</v>
      </c>
      <c r="AD476" s="53">
        <v>0</v>
      </c>
      <c r="AE476" s="53">
        <v>0</v>
      </c>
      <c r="AF476" s="53">
        <v>0</v>
      </c>
      <c r="AG476" s="53">
        <v>0</v>
      </c>
      <c r="AH476" s="53">
        <v>0</v>
      </c>
      <c r="AI476" s="53">
        <v>0</v>
      </c>
      <c r="AJ476" s="53">
        <v>0</v>
      </c>
      <c r="AK476" s="53">
        <v>12.35000038146973</v>
      </c>
      <c r="AL476" s="53">
        <v>50.830001831054688</v>
      </c>
      <c r="AM476" s="53">
        <v>352.99999511241913</v>
      </c>
      <c r="AN476" s="53">
        <v>0</v>
      </c>
      <c r="AO476" s="53">
        <v>238.569873</v>
      </c>
      <c r="AP476" s="53">
        <v>560.36924077197341</v>
      </c>
      <c r="AQ476" s="53">
        <v>149.33156099999999</v>
      </c>
      <c r="AR476" s="53">
        <v>79</v>
      </c>
      <c r="AS476" s="53">
        <v>25.60000038146973</v>
      </c>
      <c r="AT476" s="54"/>
      <c r="AU476" s="55">
        <v>2034</v>
      </c>
      <c r="AV476" s="56">
        <v>740.90142911241912</v>
      </c>
      <c r="AW476" s="57">
        <v>387.90143399999999</v>
      </c>
      <c r="AX476" s="57">
        <v>352.99999511241913</v>
      </c>
      <c r="AY476" s="56">
        <v>728.14924336596755</v>
      </c>
      <c r="AZ476" s="57">
        <v>651.71924115344314</v>
      </c>
      <c r="BA476" s="57">
        <v>76.430002212524414</v>
      </c>
      <c r="BB476" s="56">
        <v>7125.0000114440918</v>
      </c>
      <c r="BC476" s="57">
        <v>0</v>
      </c>
      <c r="BD476" s="57">
        <v>729.29999923706055</v>
      </c>
      <c r="BE476" s="57">
        <v>1700</v>
      </c>
      <c r="BF476" s="57">
        <v>1595.7000122070313</v>
      </c>
      <c r="BG476" s="57">
        <v>100</v>
      </c>
      <c r="BH476" s="57">
        <v>1500</v>
      </c>
      <c r="BI476" s="57">
        <v>0</v>
      </c>
      <c r="BJ476" s="57">
        <v>0</v>
      </c>
      <c r="BK476" s="57">
        <v>1500</v>
      </c>
      <c r="BL476" s="56">
        <v>8594.0506839224781</v>
      </c>
      <c r="BN476" s="55">
        <v>2034</v>
      </c>
      <c r="BO476" s="56"/>
      <c r="BP476" s="58"/>
      <c r="BQ476" s="58"/>
      <c r="BR476" s="56"/>
      <c r="BS476" s="58"/>
      <c r="BT476" s="58"/>
      <c r="BU476" s="56"/>
      <c r="BV476" s="58"/>
      <c r="BW476" s="58"/>
      <c r="BX476" s="58"/>
      <c r="BY476" s="58"/>
      <c r="BZ476" s="58"/>
      <c r="CA476" s="58"/>
      <c r="CB476" s="58"/>
      <c r="CC476" s="58"/>
      <c r="CD476" s="58"/>
      <c r="CE476" s="56"/>
      <c r="CG476" s="115" t="s">
        <v>117</v>
      </c>
    </row>
    <row r="477" spans="1:85" hidden="1" outlineLevel="1">
      <c r="A477" s="59">
        <v>2035</v>
      </c>
      <c r="B477" s="60">
        <v>0</v>
      </c>
      <c r="C477" s="60">
        <v>0</v>
      </c>
      <c r="D477" s="60">
        <v>0</v>
      </c>
      <c r="E477" s="60">
        <v>237</v>
      </c>
      <c r="F477" s="60">
        <v>36.599998474121101</v>
      </c>
      <c r="G477" s="60">
        <v>474</v>
      </c>
      <c r="H477" s="60">
        <v>900</v>
      </c>
      <c r="I477" s="60">
        <v>200</v>
      </c>
      <c r="J477" s="60">
        <v>400</v>
      </c>
      <c r="K477" s="60">
        <v>0</v>
      </c>
      <c r="L477" s="60">
        <v>0</v>
      </c>
      <c r="M477" s="60">
        <v>400</v>
      </c>
      <c r="N477" s="60">
        <v>0</v>
      </c>
      <c r="O477" s="60">
        <v>0</v>
      </c>
      <c r="P477" s="60">
        <v>1694.8999938964844</v>
      </c>
      <c r="Q477" s="60">
        <v>0</v>
      </c>
      <c r="R477" s="60">
        <v>0</v>
      </c>
      <c r="S477" s="60">
        <v>0</v>
      </c>
      <c r="T477" s="60">
        <v>0</v>
      </c>
      <c r="U477" s="60">
        <v>100</v>
      </c>
      <c r="V477" s="60">
        <v>0</v>
      </c>
      <c r="W477" s="60">
        <v>0</v>
      </c>
      <c r="X477" s="60">
        <v>1300</v>
      </c>
      <c r="Y477" s="60">
        <v>200</v>
      </c>
      <c r="Z477" s="60">
        <v>0</v>
      </c>
      <c r="AA477" s="60">
        <v>0</v>
      </c>
      <c r="AB477" s="60">
        <v>0</v>
      </c>
      <c r="AC477" s="60">
        <v>1650</v>
      </c>
      <c r="AD477" s="60">
        <v>0</v>
      </c>
      <c r="AE477" s="60">
        <v>0</v>
      </c>
      <c r="AF477" s="60">
        <v>0</v>
      </c>
      <c r="AG477" s="60">
        <v>0</v>
      </c>
      <c r="AH477" s="60">
        <v>0</v>
      </c>
      <c r="AI477" s="60">
        <v>0</v>
      </c>
      <c r="AJ477" s="60">
        <v>0</v>
      </c>
      <c r="AK477" s="60">
        <v>13.239999771118161</v>
      </c>
      <c r="AL477" s="60">
        <v>54.470001220703118</v>
      </c>
      <c r="AM477" s="60">
        <v>357.16999900341034</v>
      </c>
      <c r="AN477" s="60">
        <v>0</v>
      </c>
      <c r="AO477" s="60">
        <v>258.28604999999999</v>
      </c>
      <c r="AP477" s="60">
        <v>631.33850343142001</v>
      </c>
      <c r="AQ477" s="60">
        <v>156.19314700000001</v>
      </c>
      <c r="AR477" s="60">
        <v>79</v>
      </c>
      <c r="AS477" s="60">
        <v>25.60000038146973</v>
      </c>
      <c r="AT477" s="54"/>
      <c r="AU477" s="61">
        <v>2035</v>
      </c>
      <c r="AV477" s="62">
        <v>771.64919600341034</v>
      </c>
      <c r="AW477" s="63">
        <v>414.479197</v>
      </c>
      <c r="AX477" s="63">
        <v>357.16999900341034</v>
      </c>
      <c r="AY477" s="62">
        <v>803.64850480471102</v>
      </c>
      <c r="AZ477" s="63">
        <v>723.57850320253817</v>
      </c>
      <c r="BA477" s="63">
        <v>80.070001602172852</v>
      </c>
      <c r="BB477" s="62">
        <v>7592.4999923706055</v>
      </c>
      <c r="BC477" s="63">
        <v>0</v>
      </c>
      <c r="BD477" s="63">
        <v>747.59999847412109</v>
      </c>
      <c r="BE477" s="63">
        <v>1900</v>
      </c>
      <c r="BF477" s="63">
        <v>1694.8999938964844</v>
      </c>
      <c r="BG477" s="63">
        <v>100</v>
      </c>
      <c r="BH477" s="63">
        <v>1650</v>
      </c>
      <c r="BI477" s="63">
        <v>0</v>
      </c>
      <c r="BJ477" s="63">
        <v>0</v>
      </c>
      <c r="BK477" s="63">
        <v>1500</v>
      </c>
      <c r="BL477" s="62">
        <v>9167.7976931787271</v>
      </c>
      <c r="BN477" s="61">
        <v>2035</v>
      </c>
      <c r="BO477" s="62"/>
      <c r="BP477" s="1"/>
      <c r="BQ477" s="1"/>
      <c r="BR477" s="62"/>
      <c r="BS477" s="1"/>
      <c r="BT477" s="1"/>
      <c r="BU477" s="62"/>
      <c r="BV477" s="1"/>
      <c r="BW477" s="1"/>
      <c r="BX477" s="1"/>
      <c r="BY477" s="1"/>
      <c r="BZ477" s="1"/>
      <c r="CA477" s="1"/>
      <c r="CB477" s="1"/>
      <c r="CC477" s="1"/>
      <c r="CD477" s="1"/>
      <c r="CE477" s="62"/>
      <c r="CG477" s="115" t="s">
        <v>117</v>
      </c>
    </row>
    <row r="478" spans="1:85" hidden="1" outlineLevel="1">
      <c r="A478" s="52">
        <v>2036</v>
      </c>
      <c r="B478" s="53">
        <v>0</v>
      </c>
      <c r="C478" s="53">
        <v>0</v>
      </c>
      <c r="D478" s="53">
        <v>0</v>
      </c>
      <c r="E478" s="53">
        <v>237</v>
      </c>
      <c r="F478" s="53">
        <v>54.899997711181655</v>
      </c>
      <c r="G478" s="53">
        <v>474</v>
      </c>
      <c r="H478" s="53">
        <v>900</v>
      </c>
      <c r="I478" s="53">
        <v>200</v>
      </c>
      <c r="J478" s="53">
        <v>500</v>
      </c>
      <c r="K478" s="53">
        <v>0</v>
      </c>
      <c r="L478" s="53">
        <v>0</v>
      </c>
      <c r="M478" s="53">
        <v>400</v>
      </c>
      <c r="N478" s="53">
        <v>0</v>
      </c>
      <c r="O478" s="53">
        <v>0</v>
      </c>
      <c r="P478" s="53">
        <v>1694.0499801635742</v>
      </c>
      <c r="Q478" s="53">
        <v>0</v>
      </c>
      <c r="R478" s="53">
        <v>0</v>
      </c>
      <c r="S478" s="53">
        <v>0</v>
      </c>
      <c r="T478" s="53">
        <v>0</v>
      </c>
      <c r="U478" s="53">
        <v>100</v>
      </c>
      <c r="V478" s="53">
        <v>0</v>
      </c>
      <c r="W478" s="53">
        <v>0</v>
      </c>
      <c r="X478" s="53">
        <v>1300</v>
      </c>
      <c r="Y478" s="53">
        <v>200</v>
      </c>
      <c r="Z478" s="53">
        <v>0</v>
      </c>
      <c r="AA478" s="53">
        <v>0</v>
      </c>
      <c r="AB478" s="53">
        <v>0</v>
      </c>
      <c r="AC478" s="53">
        <v>1650</v>
      </c>
      <c r="AD478" s="53">
        <v>0</v>
      </c>
      <c r="AE478" s="53">
        <v>0</v>
      </c>
      <c r="AF478" s="53">
        <v>0</v>
      </c>
      <c r="AG478" s="53">
        <v>0</v>
      </c>
      <c r="AH478" s="53">
        <v>0</v>
      </c>
      <c r="AI478" s="53">
        <v>0</v>
      </c>
      <c r="AJ478" s="53">
        <v>0</v>
      </c>
      <c r="AK478" s="53">
        <v>14.11999988555908</v>
      </c>
      <c r="AL478" s="53">
        <v>58.099998474121087</v>
      </c>
      <c r="AM478" s="53">
        <v>360.71000301837921</v>
      </c>
      <c r="AN478" s="53">
        <v>0</v>
      </c>
      <c r="AO478" s="53">
        <v>277.04538300000002</v>
      </c>
      <c r="AP478" s="53">
        <v>702.30776609086661</v>
      </c>
      <c r="AQ478" s="53">
        <v>162.833437</v>
      </c>
      <c r="AR478" s="53">
        <v>79</v>
      </c>
      <c r="AS478" s="53">
        <v>25.60000038146973</v>
      </c>
      <c r="AT478" s="54"/>
      <c r="AU478" s="55">
        <v>2036</v>
      </c>
      <c r="AV478" s="56">
        <v>800.58882301837923</v>
      </c>
      <c r="AW478" s="57">
        <v>439.87882000000002</v>
      </c>
      <c r="AX478" s="57">
        <v>360.71000301837921</v>
      </c>
      <c r="AY478" s="56">
        <v>879.12776483201651</v>
      </c>
      <c r="AZ478" s="57">
        <v>795.42776597642569</v>
      </c>
      <c r="BA478" s="57">
        <v>83.69999885559082</v>
      </c>
      <c r="BB478" s="56">
        <v>7709.9499778747559</v>
      </c>
      <c r="BC478" s="57">
        <v>0</v>
      </c>
      <c r="BD478" s="57">
        <v>765.89999771118164</v>
      </c>
      <c r="BE478" s="57">
        <v>2000</v>
      </c>
      <c r="BF478" s="57">
        <v>1694.0499801635742</v>
      </c>
      <c r="BG478" s="57">
        <v>100</v>
      </c>
      <c r="BH478" s="57">
        <v>1650</v>
      </c>
      <c r="BI478" s="57">
        <v>0</v>
      </c>
      <c r="BJ478" s="57">
        <v>0</v>
      </c>
      <c r="BK478" s="57">
        <v>1500</v>
      </c>
      <c r="BL478" s="56">
        <v>9389.6665657251506</v>
      </c>
      <c r="BN478" s="55">
        <v>2036</v>
      </c>
      <c r="BO478" s="56"/>
      <c r="BP478" s="58"/>
      <c r="BQ478" s="58"/>
      <c r="BR478" s="56"/>
      <c r="BS478" s="58"/>
      <c r="BT478" s="58"/>
      <c r="BU478" s="56"/>
      <c r="BV478" s="58"/>
      <c r="BW478" s="58"/>
      <c r="BX478" s="58"/>
      <c r="BY478" s="58"/>
      <c r="BZ478" s="58"/>
      <c r="CA478" s="58"/>
      <c r="CB478" s="58"/>
      <c r="CC478" s="58"/>
      <c r="CD478" s="58"/>
      <c r="CE478" s="56"/>
      <c r="CG478" s="115" t="s">
        <v>117</v>
      </c>
    </row>
    <row r="479" spans="1:85" hidden="1" outlineLevel="1">
      <c r="A479" s="59">
        <v>2037</v>
      </c>
      <c r="B479" s="60">
        <v>0</v>
      </c>
      <c r="C479" s="60">
        <v>0</v>
      </c>
      <c r="D479" s="60">
        <v>0</v>
      </c>
      <c r="E479" s="60">
        <v>237</v>
      </c>
      <c r="F479" s="60">
        <v>73.199996948242202</v>
      </c>
      <c r="G479" s="60">
        <v>474</v>
      </c>
      <c r="H479" s="60">
        <v>900</v>
      </c>
      <c r="I479" s="60">
        <v>200</v>
      </c>
      <c r="J479" s="60">
        <v>900</v>
      </c>
      <c r="K479" s="60">
        <v>0</v>
      </c>
      <c r="L479" s="60">
        <v>0</v>
      </c>
      <c r="M479" s="60">
        <v>400</v>
      </c>
      <c r="N479" s="60">
        <v>0</v>
      </c>
      <c r="O479" s="60">
        <v>0</v>
      </c>
      <c r="P479" s="60">
        <v>1693.2000045776367</v>
      </c>
      <c r="Q479" s="60">
        <v>0</v>
      </c>
      <c r="R479" s="60">
        <v>0</v>
      </c>
      <c r="S479" s="60">
        <v>0</v>
      </c>
      <c r="T479" s="60">
        <v>0</v>
      </c>
      <c r="U479" s="60">
        <v>100</v>
      </c>
      <c r="V479" s="60">
        <v>0</v>
      </c>
      <c r="W479" s="60">
        <v>0</v>
      </c>
      <c r="X479" s="60">
        <v>1300</v>
      </c>
      <c r="Y479" s="60">
        <v>200</v>
      </c>
      <c r="Z479" s="60">
        <v>0</v>
      </c>
      <c r="AA479" s="60">
        <v>0</v>
      </c>
      <c r="AB479" s="60">
        <v>0</v>
      </c>
      <c r="AC479" s="60">
        <v>1650</v>
      </c>
      <c r="AD479" s="60">
        <v>0</v>
      </c>
      <c r="AE479" s="60">
        <v>0</v>
      </c>
      <c r="AF479" s="60">
        <v>0</v>
      </c>
      <c r="AG479" s="60">
        <v>0</v>
      </c>
      <c r="AH479" s="60">
        <v>0</v>
      </c>
      <c r="AI479" s="60">
        <v>0</v>
      </c>
      <c r="AJ479" s="60">
        <v>0</v>
      </c>
      <c r="AK479" s="60">
        <v>15.010000228881839</v>
      </c>
      <c r="AL479" s="60">
        <v>61.759998321533203</v>
      </c>
      <c r="AM479" s="60">
        <v>363.11000192165375</v>
      </c>
      <c r="AN479" s="60">
        <v>0</v>
      </c>
      <c r="AO479" s="60">
        <v>294.53497199999998</v>
      </c>
      <c r="AP479" s="60">
        <v>773.53780368399657</v>
      </c>
      <c r="AQ479" s="60">
        <v>173.24580499999999</v>
      </c>
      <c r="AR479" s="60">
        <v>79</v>
      </c>
      <c r="AS479" s="60">
        <v>25.60000038146973</v>
      </c>
      <c r="AT479" s="54"/>
      <c r="AU479" s="61">
        <v>2037</v>
      </c>
      <c r="AV479" s="62">
        <v>830.89077892165369</v>
      </c>
      <c r="AW479" s="63">
        <v>467.78077699999994</v>
      </c>
      <c r="AX479" s="63">
        <v>363.11000192165375</v>
      </c>
      <c r="AY479" s="62">
        <v>954.90780261588134</v>
      </c>
      <c r="AZ479" s="63">
        <v>867.54780391287841</v>
      </c>
      <c r="BA479" s="63">
        <v>87.35999870300293</v>
      </c>
      <c r="BB479" s="62">
        <v>8127.4000015258789</v>
      </c>
      <c r="BC479" s="63">
        <v>0</v>
      </c>
      <c r="BD479" s="63">
        <v>784.19999694824219</v>
      </c>
      <c r="BE479" s="63">
        <v>2400</v>
      </c>
      <c r="BF479" s="63">
        <v>1693.2000045776367</v>
      </c>
      <c r="BG479" s="63">
        <v>100</v>
      </c>
      <c r="BH479" s="63">
        <v>1650</v>
      </c>
      <c r="BI479" s="63">
        <v>0</v>
      </c>
      <c r="BJ479" s="63">
        <v>0</v>
      </c>
      <c r="BK479" s="63">
        <v>1500</v>
      </c>
      <c r="BL479" s="62">
        <v>9913.1985830634148</v>
      </c>
      <c r="BN479" s="61">
        <v>2037</v>
      </c>
      <c r="BO479" s="62"/>
      <c r="BP479" s="1"/>
      <c r="BQ479" s="1"/>
      <c r="BR479" s="62"/>
      <c r="BS479" s="1"/>
      <c r="BT479" s="1"/>
      <c r="BU479" s="62"/>
      <c r="BV479" s="1"/>
      <c r="BW479" s="1"/>
      <c r="BX479" s="1"/>
      <c r="BY479" s="1"/>
      <c r="BZ479" s="1"/>
      <c r="CA479" s="1"/>
      <c r="CB479" s="1"/>
      <c r="CC479" s="1"/>
      <c r="CD479" s="1"/>
      <c r="CE479" s="62"/>
      <c r="CG479" s="115" t="s">
        <v>117</v>
      </c>
    </row>
    <row r="480" spans="1:85" hidden="1" outlineLevel="1">
      <c r="A480" s="52">
        <v>2038</v>
      </c>
      <c r="B480" s="53">
        <v>0</v>
      </c>
      <c r="C480" s="53">
        <v>0</v>
      </c>
      <c r="D480" s="53">
        <v>18.29999923706055</v>
      </c>
      <c r="E480" s="53">
        <v>237</v>
      </c>
      <c r="F480" s="53">
        <v>91.499996185302749</v>
      </c>
      <c r="G480" s="53">
        <v>474</v>
      </c>
      <c r="H480" s="53">
        <v>900</v>
      </c>
      <c r="I480" s="53">
        <v>200</v>
      </c>
      <c r="J480" s="53">
        <v>1200</v>
      </c>
      <c r="K480" s="53">
        <v>0</v>
      </c>
      <c r="L480" s="53">
        <v>0</v>
      </c>
      <c r="M480" s="53">
        <v>500</v>
      </c>
      <c r="N480" s="53">
        <v>0</v>
      </c>
      <c r="O480" s="53">
        <v>0</v>
      </c>
      <c r="P480" s="53">
        <v>1892.3500061035156</v>
      </c>
      <c r="Q480" s="53">
        <v>0</v>
      </c>
      <c r="R480" s="53">
        <v>0</v>
      </c>
      <c r="S480" s="53">
        <v>0</v>
      </c>
      <c r="T480" s="53">
        <v>0</v>
      </c>
      <c r="U480" s="53">
        <v>100</v>
      </c>
      <c r="V480" s="53">
        <v>0</v>
      </c>
      <c r="W480" s="53">
        <v>0</v>
      </c>
      <c r="X480" s="53">
        <v>1300</v>
      </c>
      <c r="Y480" s="53">
        <v>200</v>
      </c>
      <c r="Z480" s="53">
        <v>0</v>
      </c>
      <c r="AA480" s="53">
        <v>0</v>
      </c>
      <c r="AB480" s="53">
        <v>0</v>
      </c>
      <c r="AC480" s="53">
        <v>1650</v>
      </c>
      <c r="AD480" s="53">
        <v>0</v>
      </c>
      <c r="AE480" s="53">
        <v>0</v>
      </c>
      <c r="AF480" s="53">
        <v>0</v>
      </c>
      <c r="AG480" s="53">
        <v>0</v>
      </c>
      <c r="AH480" s="53">
        <v>0</v>
      </c>
      <c r="AI480" s="53">
        <v>0</v>
      </c>
      <c r="AJ480" s="53">
        <v>0</v>
      </c>
      <c r="AK480" s="53">
        <v>15.88000011444092</v>
      </c>
      <c r="AL480" s="53">
        <v>65.339996337890625</v>
      </c>
      <c r="AM480" s="53">
        <v>369.16000306606293</v>
      </c>
      <c r="AN480" s="53">
        <v>0</v>
      </c>
      <c r="AO480" s="53">
        <v>312.89791300000002</v>
      </c>
      <c r="AP480" s="53">
        <v>844.76784127712642</v>
      </c>
      <c r="AQ480" s="53">
        <v>183.19800599999999</v>
      </c>
      <c r="AR480" s="53">
        <v>79</v>
      </c>
      <c r="AS480" s="53">
        <v>25.60000038146973</v>
      </c>
      <c r="AT480" s="54"/>
      <c r="AU480" s="55">
        <v>2038</v>
      </c>
      <c r="AV480" s="56">
        <v>865.25592206606291</v>
      </c>
      <c r="AW480" s="57">
        <v>496.09591899999998</v>
      </c>
      <c r="AX480" s="57">
        <v>369.16000306606293</v>
      </c>
      <c r="AY480" s="56">
        <v>1030.5878381109278</v>
      </c>
      <c r="AZ480" s="57">
        <v>939.64784139156734</v>
      </c>
      <c r="BA480" s="57">
        <v>90.939996719360352</v>
      </c>
      <c r="BB480" s="56">
        <v>8763.1500015258789</v>
      </c>
      <c r="BC480" s="57">
        <v>18.29999923706055</v>
      </c>
      <c r="BD480" s="57">
        <v>802.49999618530273</v>
      </c>
      <c r="BE480" s="57">
        <v>2800</v>
      </c>
      <c r="BF480" s="57">
        <v>1892.3500061035156</v>
      </c>
      <c r="BG480" s="57">
        <v>100</v>
      </c>
      <c r="BH480" s="57">
        <v>1650</v>
      </c>
      <c r="BI480" s="57">
        <v>0</v>
      </c>
      <c r="BJ480" s="57">
        <v>0</v>
      </c>
      <c r="BK480" s="57">
        <v>1500</v>
      </c>
      <c r="BL480" s="56">
        <v>10658.99376170287</v>
      </c>
      <c r="BN480" s="55">
        <v>2038</v>
      </c>
      <c r="BO480" s="56"/>
      <c r="BP480" s="58"/>
      <c r="BQ480" s="58"/>
      <c r="BR480" s="56"/>
      <c r="BS480" s="58"/>
      <c r="BT480" s="58"/>
      <c r="BU480" s="56"/>
      <c r="BV480" s="58"/>
      <c r="BW480" s="58"/>
      <c r="BX480" s="58"/>
      <c r="BY480" s="58"/>
      <c r="BZ480" s="58"/>
      <c r="CA480" s="58"/>
      <c r="CB480" s="58"/>
      <c r="CC480" s="58"/>
      <c r="CD480" s="58"/>
      <c r="CE480" s="56"/>
      <c r="CG480" s="115" t="s">
        <v>117</v>
      </c>
    </row>
    <row r="481" spans="1:85" hidden="1" outlineLevel="1">
      <c r="A481" s="59">
        <v>2039</v>
      </c>
      <c r="B481" s="60">
        <v>0</v>
      </c>
      <c r="C481" s="60">
        <v>0</v>
      </c>
      <c r="D481" s="60">
        <v>18.29999923706055</v>
      </c>
      <c r="E481" s="60">
        <v>237</v>
      </c>
      <c r="F481" s="60">
        <v>146.3999938964844</v>
      </c>
      <c r="G481" s="60">
        <v>474</v>
      </c>
      <c r="H481" s="60">
        <v>900</v>
      </c>
      <c r="I481" s="60">
        <v>200</v>
      </c>
      <c r="J481" s="60">
        <v>1200</v>
      </c>
      <c r="K481" s="60">
        <v>0</v>
      </c>
      <c r="L481" s="60">
        <v>0</v>
      </c>
      <c r="M481" s="60">
        <v>600</v>
      </c>
      <c r="N481" s="60">
        <v>0</v>
      </c>
      <c r="O481" s="60">
        <v>0</v>
      </c>
      <c r="P481" s="60">
        <v>1891.4000091552734</v>
      </c>
      <c r="Q481" s="60">
        <v>0</v>
      </c>
      <c r="R481" s="60">
        <v>0</v>
      </c>
      <c r="S481" s="60">
        <v>0</v>
      </c>
      <c r="T481" s="60">
        <v>0</v>
      </c>
      <c r="U481" s="60">
        <v>100</v>
      </c>
      <c r="V481" s="60">
        <v>0</v>
      </c>
      <c r="W481" s="60">
        <v>0</v>
      </c>
      <c r="X481" s="60">
        <v>1300</v>
      </c>
      <c r="Y481" s="60">
        <v>200</v>
      </c>
      <c r="Z481" s="60">
        <v>0</v>
      </c>
      <c r="AA481" s="60">
        <v>0</v>
      </c>
      <c r="AB481" s="60">
        <v>0</v>
      </c>
      <c r="AC481" s="60">
        <v>1650</v>
      </c>
      <c r="AD481" s="60">
        <v>0</v>
      </c>
      <c r="AE481" s="60">
        <v>0</v>
      </c>
      <c r="AF481" s="60">
        <v>0</v>
      </c>
      <c r="AG481" s="60">
        <v>0</v>
      </c>
      <c r="AH481" s="60">
        <v>0</v>
      </c>
      <c r="AI481" s="60">
        <v>0</v>
      </c>
      <c r="AJ481" s="60">
        <v>0</v>
      </c>
      <c r="AK481" s="60">
        <v>16.760000228881839</v>
      </c>
      <c r="AL481" s="60">
        <v>68.959999084472656</v>
      </c>
      <c r="AM481" s="60">
        <v>368.66000068187714</v>
      </c>
      <c r="AN481" s="60">
        <v>0</v>
      </c>
      <c r="AO481" s="60">
        <v>331.41053299999999</v>
      </c>
      <c r="AP481" s="60">
        <v>917.56433527798572</v>
      </c>
      <c r="AQ481" s="60">
        <v>193.83666199999999</v>
      </c>
      <c r="AR481" s="60">
        <v>79</v>
      </c>
      <c r="AS481" s="60">
        <v>25.60000038146973</v>
      </c>
      <c r="AT481" s="54"/>
      <c r="AU481" s="61">
        <v>2039</v>
      </c>
      <c r="AV481" s="62">
        <v>893.90719568187706</v>
      </c>
      <c r="AW481" s="63">
        <v>525.24719499999992</v>
      </c>
      <c r="AX481" s="63">
        <v>368.66000068187714</v>
      </c>
      <c r="AY481" s="62">
        <v>1107.8843349728099</v>
      </c>
      <c r="AZ481" s="63">
        <v>1013.3243355068676</v>
      </c>
      <c r="BA481" s="63">
        <v>94.559999465942383</v>
      </c>
      <c r="BB481" s="62">
        <v>8917.1000022888184</v>
      </c>
      <c r="BC481" s="63">
        <v>18.29999923706055</v>
      </c>
      <c r="BD481" s="63">
        <v>857.39999389648438</v>
      </c>
      <c r="BE481" s="63">
        <v>2900</v>
      </c>
      <c r="BF481" s="63">
        <v>1891.4000091552734</v>
      </c>
      <c r="BG481" s="63">
        <v>100</v>
      </c>
      <c r="BH481" s="63">
        <v>1650</v>
      </c>
      <c r="BI481" s="63">
        <v>0</v>
      </c>
      <c r="BJ481" s="63">
        <v>0</v>
      </c>
      <c r="BK481" s="63">
        <v>1500</v>
      </c>
      <c r="BL481" s="62">
        <v>10918.891532943506</v>
      </c>
      <c r="BN481" s="61">
        <v>2039</v>
      </c>
      <c r="BO481" s="62"/>
      <c r="BP481" s="1"/>
      <c r="BQ481" s="1"/>
      <c r="BR481" s="62"/>
      <c r="BS481" s="1"/>
      <c r="BT481" s="1"/>
      <c r="BU481" s="62"/>
      <c r="BV481" s="1"/>
      <c r="BW481" s="1"/>
      <c r="BX481" s="1"/>
      <c r="BY481" s="1"/>
      <c r="BZ481" s="1"/>
      <c r="CA481" s="1"/>
      <c r="CB481" s="1"/>
      <c r="CC481" s="1"/>
      <c r="CD481" s="1"/>
      <c r="CE481" s="62"/>
      <c r="CG481" s="115" t="s">
        <v>117</v>
      </c>
    </row>
    <row r="482" spans="1:85" hidden="1" outlineLevel="1">
      <c r="A482" s="52">
        <v>2040</v>
      </c>
      <c r="B482" s="53">
        <v>0</v>
      </c>
      <c r="C482" s="53">
        <v>0</v>
      </c>
      <c r="D482" s="53">
        <v>18.29999923706055</v>
      </c>
      <c r="E482" s="53">
        <v>237</v>
      </c>
      <c r="F482" s="53">
        <v>219.59999084472659</v>
      </c>
      <c r="G482" s="53">
        <v>711</v>
      </c>
      <c r="H482" s="53">
        <v>900</v>
      </c>
      <c r="I482" s="53">
        <v>200</v>
      </c>
      <c r="J482" s="53">
        <v>1200</v>
      </c>
      <c r="K482" s="53">
        <v>0</v>
      </c>
      <c r="L482" s="53">
        <v>0</v>
      </c>
      <c r="M482" s="53">
        <v>600</v>
      </c>
      <c r="N482" s="53">
        <v>0</v>
      </c>
      <c r="O482" s="53">
        <v>0</v>
      </c>
      <c r="P482" s="53">
        <v>1890.4499969482422</v>
      </c>
      <c r="Q482" s="53">
        <v>0</v>
      </c>
      <c r="R482" s="53">
        <v>0</v>
      </c>
      <c r="S482" s="53">
        <v>0</v>
      </c>
      <c r="T482" s="53">
        <v>0</v>
      </c>
      <c r="U482" s="53">
        <v>100</v>
      </c>
      <c r="V482" s="53">
        <v>0</v>
      </c>
      <c r="W482" s="53">
        <v>0</v>
      </c>
      <c r="X482" s="53">
        <v>1300</v>
      </c>
      <c r="Y482" s="53">
        <v>200</v>
      </c>
      <c r="Z482" s="53">
        <v>0</v>
      </c>
      <c r="AA482" s="53">
        <v>0</v>
      </c>
      <c r="AB482" s="53">
        <v>0</v>
      </c>
      <c r="AC482" s="53">
        <v>1800</v>
      </c>
      <c r="AD482" s="53">
        <v>0</v>
      </c>
      <c r="AE482" s="53">
        <v>0</v>
      </c>
      <c r="AF482" s="53">
        <v>0</v>
      </c>
      <c r="AG482" s="53">
        <v>0</v>
      </c>
      <c r="AH482" s="53">
        <v>0</v>
      </c>
      <c r="AI482" s="53">
        <v>0</v>
      </c>
      <c r="AJ482" s="53">
        <v>0</v>
      </c>
      <c r="AK482" s="53">
        <v>17.64999961853027</v>
      </c>
      <c r="AL482" s="53">
        <v>72.610000610351563</v>
      </c>
      <c r="AM482" s="53">
        <v>368.27999913692474</v>
      </c>
      <c r="AN482" s="53">
        <v>0</v>
      </c>
      <c r="AO482" s="53">
        <v>350.07590800000003</v>
      </c>
      <c r="AP482" s="53">
        <v>990.36082927884513</v>
      </c>
      <c r="AQ482" s="53">
        <v>203.59456700000001</v>
      </c>
      <c r="AR482" s="53">
        <v>79</v>
      </c>
      <c r="AS482" s="53">
        <v>25.60000038146973</v>
      </c>
      <c r="AT482" s="54"/>
      <c r="AU482" s="55">
        <v>2040</v>
      </c>
      <c r="AV482" s="56">
        <v>921.95047413692475</v>
      </c>
      <c r="AW482" s="57">
        <v>553.67047500000001</v>
      </c>
      <c r="AX482" s="57">
        <v>368.27999913692474</v>
      </c>
      <c r="AY482" s="56">
        <v>1185.2208298891967</v>
      </c>
      <c r="AZ482" s="57">
        <v>1087.0108288973754</v>
      </c>
      <c r="BA482" s="57">
        <v>98.210000991821289</v>
      </c>
      <c r="BB482" s="56">
        <v>9376.3499870300293</v>
      </c>
      <c r="BC482" s="57">
        <v>18.29999923706055</v>
      </c>
      <c r="BD482" s="57">
        <v>1167.5999908447266</v>
      </c>
      <c r="BE482" s="57">
        <v>2900</v>
      </c>
      <c r="BF482" s="57">
        <v>1890.4499969482422</v>
      </c>
      <c r="BG482" s="57">
        <v>100</v>
      </c>
      <c r="BH482" s="57">
        <v>1800</v>
      </c>
      <c r="BI482" s="57">
        <v>0</v>
      </c>
      <c r="BJ482" s="57">
        <v>0</v>
      </c>
      <c r="BK482" s="57">
        <v>1500</v>
      </c>
      <c r="BL482" s="56">
        <v>11483.521291056151</v>
      </c>
      <c r="BN482" s="55">
        <v>2040</v>
      </c>
      <c r="BO482" s="56"/>
      <c r="BP482" s="58"/>
      <c r="BQ482" s="58"/>
      <c r="BR482" s="56"/>
      <c r="BS482" s="58"/>
      <c r="BT482" s="58"/>
      <c r="BU482" s="56"/>
      <c r="BV482" s="58"/>
      <c r="BW482" s="58"/>
      <c r="BX482" s="58"/>
      <c r="BY482" s="58"/>
      <c r="BZ482" s="58"/>
      <c r="CA482" s="58"/>
      <c r="CB482" s="58"/>
      <c r="CC482" s="58"/>
      <c r="CD482" s="58"/>
      <c r="CE482" s="56"/>
      <c r="CG482" s="115" t="s">
        <v>117</v>
      </c>
    </row>
    <row r="483" spans="1:85" hidden="1" outlineLevel="1">
      <c r="A483" s="59">
        <v>2041</v>
      </c>
      <c r="B483" s="60">
        <v>0</v>
      </c>
      <c r="C483" s="60">
        <v>0</v>
      </c>
      <c r="D483" s="60">
        <v>18.29999923706055</v>
      </c>
      <c r="E483" s="60">
        <v>237</v>
      </c>
      <c r="F483" s="60">
        <v>274.49998855590826</v>
      </c>
      <c r="G483" s="60">
        <v>711</v>
      </c>
      <c r="H483" s="60">
        <v>900</v>
      </c>
      <c r="I483" s="60">
        <v>200</v>
      </c>
      <c r="J483" s="60">
        <v>1200</v>
      </c>
      <c r="K483" s="60">
        <v>0</v>
      </c>
      <c r="L483" s="60">
        <v>0</v>
      </c>
      <c r="M483" s="60">
        <v>600</v>
      </c>
      <c r="N483" s="60">
        <v>0</v>
      </c>
      <c r="O483" s="60">
        <v>0</v>
      </c>
      <c r="P483" s="60">
        <v>1989.4999771118164</v>
      </c>
      <c r="Q483" s="60">
        <v>0</v>
      </c>
      <c r="R483" s="60">
        <v>0</v>
      </c>
      <c r="S483" s="60">
        <v>0</v>
      </c>
      <c r="T483" s="60">
        <v>0</v>
      </c>
      <c r="U483" s="60">
        <v>100</v>
      </c>
      <c r="V483" s="60">
        <v>0</v>
      </c>
      <c r="W483" s="60">
        <v>0</v>
      </c>
      <c r="X483" s="60">
        <v>1300</v>
      </c>
      <c r="Y483" s="60">
        <v>200</v>
      </c>
      <c r="Z483" s="60">
        <v>0</v>
      </c>
      <c r="AA483" s="60">
        <v>0</v>
      </c>
      <c r="AB483" s="60">
        <v>0</v>
      </c>
      <c r="AC483" s="60">
        <v>1800</v>
      </c>
      <c r="AD483" s="60">
        <v>0</v>
      </c>
      <c r="AE483" s="60">
        <v>0</v>
      </c>
      <c r="AF483" s="60">
        <v>0</v>
      </c>
      <c r="AG483" s="60">
        <v>0</v>
      </c>
      <c r="AH483" s="60">
        <v>0</v>
      </c>
      <c r="AI483" s="60">
        <v>0</v>
      </c>
      <c r="AJ483" s="60">
        <v>0</v>
      </c>
      <c r="AK483" s="60">
        <v>18.54999923706055</v>
      </c>
      <c r="AL483" s="60">
        <v>76.30999755859375</v>
      </c>
      <c r="AM483" s="60">
        <v>367.31999599933624</v>
      </c>
      <c r="AN483" s="60">
        <v>0</v>
      </c>
      <c r="AO483" s="60">
        <v>366.544757</v>
      </c>
      <c r="AP483" s="60">
        <v>1066.338277034426</v>
      </c>
      <c r="AQ483" s="60">
        <v>211.21374899999998</v>
      </c>
      <c r="AR483" s="60">
        <v>79</v>
      </c>
      <c r="AS483" s="60">
        <v>25.60000038146973</v>
      </c>
      <c r="AT483" s="54"/>
      <c r="AU483" s="61">
        <v>2041</v>
      </c>
      <c r="AV483" s="62">
        <v>945.07850199933625</v>
      </c>
      <c r="AW483" s="63">
        <v>577.75850600000001</v>
      </c>
      <c r="AX483" s="63">
        <v>367.31999599933624</v>
      </c>
      <c r="AY483" s="62">
        <v>1265.7982742115501</v>
      </c>
      <c r="AZ483" s="63">
        <v>1163.8882762714866</v>
      </c>
      <c r="BA483" s="63">
        <v>101.90999794006348</v>
      </c>
      <c r="BB483" s="62">
        <v>9530.2999649047852</v>
      </c>
      <c r="BC483" s="63">
        <v>18.29999923706055</v>
      </c>
      <c r="BD483" s="63">
        <v>1222.4999885559082</v>
      </c>
      <c r="BE483" s="63">
        <v>2900</v>
      </c>
      <c r="BF483" s="63">
        <v>1989.4999771118164</v>
      </c>
      <c r="BG483" s="63">
        <v>100</v>
      </c>
      <c r="BH483" s="63">
        <v>1800</v>
      </c>
      <c r="BI483" s="63">
        <v>0</v>
      </c>
      <c r="BJ483" s="63">
        <v>0</v>
      </c>
      <c r="BK483" s="63">
        <v>1500</v>
      </c>
      <c r="BL483" s="62">
        <v>11741.176741115672</v>
      </c>
      <c r="BN483" s="61">
        <v>2041</v>
      </c>
      <c r="BO483" s="62"/>
      <c r="BP483" s="1"/>
      <c r="BQ483" s="1"/>
      <c r="BR483" s="62"/>
      <c r="BS483" s="1"/>
      <c r="BT483" s="1"/>
      <c r="BU483" s="62"/>
      <c r="BV483" s="1"/>
      <c r="BW483" s="1"/>
      <c r="BX483" s="1"/>
      <c r="BY483" s="1"/>
      <c r="BZ483" s="1"/>
      <c r="CA483" s="1"/>
      <c r="CB483" s="1"/>
      <c r="CC483" s="1"/>
      <c r="CD483" s="1"/>
      <c r="CE483" s="62"/>
      <c r="CG483" s="115" t="s">
        <v>117</v>
      </c>
    </row>
    <row r="484" spans="1:85" hidden="1" outlineLevel="1">
      <c r="A484" s="52">
        <v>2042</v>
      </c>
      <c r="B484" s="53">
        <v>0</v>
      </c>
      <c r="C484" s="53">
        <v>0</v>
      </c>
      <c r="D484" s="53">
        <v>18.29999923706055</v>
      </c>
      <c r="E484" s="53">
        <v>237</v>
      </c>
      <c r="F484" s="53">
        <v>420.89998245239263</v>
      </c>
      <c r="G484" s="53">
        <v>711</v>
      </c>
      <c r="H484" s="53">
        <v>1000</v>
      </c>
      <c r="I484" s="53">
        <v>400</v>
      </c>
      <c r="J484" s="53">
        <v>1300</v>
      </c>
      <c r="K484" s="53">
        <v>0</v>
      </c>
      <c r="L484" s="53">
        <v>0</v>
      </c>
      <c r="M484" s="53">
        <v>600</v>
      </c>
      <c r="N484" s="53">
        <v>0</v>
      </c>
      <c r="O484" s="53">
        <v>0</v>
      </c>
      <c r="P484" s="53">
        <v>1988.5000076293945</v>
      </c>
      <c r="Q484" s="53">
        <v>0</v>
      </c>
      <c r="R484" s="53">
        <v>0</v>
      </c>
      <c r="S484" s="53">
        <v>0</v>
      </c>
      <c r="T484" s="53">
        <v>0</v>
      </c>
      <c r="U484" s="53">
        <v>100</v>
      </c>
      <c r="V484" s="53">
        <v>0</v>
      </c>
      <c r="W484" s="53">
        <v>0</v>
      </c>
      <c r="X484" s="53">
        <v>1300</v>
      </c>
      <c r="Y484" s="53">
        <v>200</v>
      </c>
      <c r="Z484" s="53">
        <v>0</v>
      </c>
      <c r="AA484" s="53">
        <v>0</v>
      </c>
      <c r="AB484" s="53">
        <v>0</v>
      </c>
      <c r="AC484" s="53">
        <v>1800</v>
      </c>
      <c r="AD484" s="53">
        <v>0</v>
      </c>
      <c r="AE484" s="53">
        <v>0</v>
      </c>
      <c r="AF484" s="53">
        <v>0</v>
      </c>
      <c r="AG484" s="53">
        <v>0</v>
      </c>
      <c r="AH484" s="53">
        <v>0</v>
      </c>
      <c r="AI484" s="53">
        <v>0</v>
      </c>
      <c r="AJ484" s="53">
        <v>0</v>
      </c>
      <c r="AK484" s="53">
        <v>19.440000534057621</v>
      </c>
      <c r="AL484" s="53">
        <v>79.980003356933594</v>
      </c>
      <c r="AM484" s="53">
        <v>366.26999914646149</v>
      </c>
      <c r="AN484" s="53">
        <v>0</v>
      </c>
      <c r="AO484" s="53">
        <v>381.38044400000001</v>
      </c>
      <c r="AP484" s="53">
        <v>1142.315724790006</v>
      </c>
      <c r="AQ484" s="53">
        <v>225.03197700000001</v>
      </c>
      <c r="AR484" s="53">
        <v>79</v>
      </c>
      <c r="AS484" s="53">
        <v>25.60000038146973</v>
      </c>
      <c r="AT484" s="54"/>
      <c r="AU484" s="55">
        <v>2042</v>
      </c>
      <c r="AV484" s="56">
        <v>972.68242014646148</v>
      </c>
      <c r="AW484" s="57">
        <v>606.41242099999999</v>
      </c>
      <c r="AX484" s="57">
        <v>366.26999914646149</v>
      </c>
      <c r="AY484" s="56">
        <v>1346.335729062467</v>
      </c>
      <c r="AZ484" s="57">
        <v>1240.7557253240636</v>
      </c>
      <c r="BA484" s="57">
        <v>105.58000373840332</v>
      </c>
      <c r="BB484" s="56">
        <v>10075.699989318848</v>
      </c>
      <c r="BC484" s="57">
        <v>18.29999923706055</v>
      </c>
      <c r="BD484" s="57">
        <v>1368.8999824523926</v>
      </c>
      <c r="BE484" s="57">
        <v>3300</v>
      </c>
      <c r="BF484" s="57">
        <v>1988.5000076293945</v>
      </c>
      <c r="BG484" s="57">
        <v>100</v>
      </c>
      <c r="BH484" s="57">
        <v>1800</v>
      </c>
      <c r="BI484" s="57">
        <v>0</v>
      </c>
      <c r="BJ484" s="57">
        <v>0</v>
      </c>
      <c r="BK484" s="57">
        <v>1500</v>
      </c>
      <c r="BL484" s="56">
        <v>12394.718138527776</v>
      </c>
      <c r="BN484" s="55">
        <v>2042</v>
      </c>
      <c r="BO484" s="56"/>
      <c r="BP484" s="58"/>
      <c r="BQ484" s="58"/>
      <c r="BR484" s="56"/>
      <c r="BS484" s="58"/>
      <c r="BT484" s="58"/>
      <c r="BU484" s="56"/>
      <c r="BV484" s="58"/>
      <c r="BW484" s="58"/>
      <c r="BX484" s="58"/>
      <c r="BY484" s="58"/>
      <c r="BZ484" s="58"/>
      <c r="CA484" s="58"/>
      <c r="CB484" s="58"/>
      <c r="CC484" s="58"/>
      <c r="CD484" s="58"/>
      <c r="CE484" s="56"/>
      <c r="CG484" s="115" t="s">
        <v>117</v>
      </c>
    </row>
    <row r="485" spans="1:85" hidden="1" outlineLevel="1">
      <c r="A485" s="59">
        <v>2043</v>
      </c>
      <c r="B485" s="60">
        <v>0</v>
      </c>
      <c r="C485" s="60">
        <v>0</v>
      </c>
      <c r="D485" s="60">
        <v>18.29999923706055</v>
      </c>
      <c r="E485" s="60">
        <v>237</v>
      </c>
      <c r="F485" s="60">
        <v>439.19998168945318</v>
      </c>
      <c r="G485" s="60">
        <v>711</v>
      </c>
      <c r="H485" s="60">
        <v>1000</v>
      </c>
      <c r="I485" s="60">
        <v>400</v>
      </c>
      <c r="J485" s="60">
        <v>1650</v>
      </c>
      <c r="K485" s="60">
        <v>0</v>
      </c>
      <c r="L485" s="60">
        <v>0</v>
      </c>
      <c r="M485" s="60">
        <v>600</v>
      </c>
      <c r="N485" s="60">
        <v>0</v>
      </c>
      <c r="O485" s="60">
        <v>0</v>
      </c>
      <c r="P485" s="60">
        <v>1987.5000076293945</v>
      </c>
      <c r="Q485" s="60">
        <v>0</v>
      </c>
      <c r="R485" s="60">
        <v>0</v>
      </c>
      <c r="S485" s="60">
        <v>0</v>
      </c>
      <c r="T485" s="60">
        <v>0</v>
      </c>
      <c r="U485" s="60">
        <v>100</v>
      </c>
      <c r="V485" s="60">
        <v>0</v>
      </c>
      <c r="W485" s="60">
        <v>0</v>
      </c>
      <c r="X485" s="60">
        <v>1300</v>
      </c>
      <c r="Y485" s="60">
        <v>200</v>
      </c>
      <c r="Z485" s="60">
        <v>0</v>
      </c>
      <c r="AA485" s="60">
        <v>0</v>
      </c>
      <c r="AB485" s="60">
        <v>0</v>
      </c>
      <c r="AC485" s="60">
        <v>1800</v>
      </c>
      <c r="AD485" s="60">
        <v>0</v>
      </c>
      <c r="AE485" s="60">
        <v>0</v>
      </c>
      <c r="AF485" s="60">
        <v>0</v>
      </c>
      <c r="AG485" s="60">
        <v>0</v>
      </c>
      <c r="AH485" s="60">
        <v>0</v>
      </c>
      <c r="AI485" s="60">
        <v>0</v>
      </c>
      <c r="AJ485" s="60">
        <v>0</v>
      </c>
      <c r="AK485" s="60">
        <v>20.340000152587891</v>
      </c>
      <c r="AL485" s="60">
        <v>83.680000305175781</v>
      </c>
      <c r="AM485" s="60">
        <v>365.55999624729156</v>
      </c>
      <c r="AN485" s="60">
        <v>0</v>
      </c>
      <c r="AO485" s="60">
        <v>401.17813699999999</v>
      </c>
      <c r="AP485" s="60">
        <v>1224.0605660882529</v>
      </c>
      <c r="AQ485" s="60">
        <v>238.03904900000001</v>
      </c>
      <c r="AR485" s="60">
        <v>79</v>
      </c>
      <c r="AS485" s="60">
        <v>25.60000038146973</v>
      </c>
      <c r="AT485" s="54"/>
      <c r="AU485" s="61">
        <v>2043</v>
      </c>
      <c r="AV485" s="62">
        <v>1004.7771822472915</v>
      </c>
      <c r="AW485" s="63">
        <v>639.21718599999997</v>
      </c>
      <c r="AX485" s="63">
        <v>365.55999624729156</v>
      </c>
      <c r="AY485" s="62">
        <v>1432.6805669274863</v>
      </c>
      <c r="AZ485" s="63">
        <v>1323.4005662408408</v>
      </c>
      <c r="BA485" s="63">
        <v>109.28000068664551</v>
      </c>
      <c r="BB485" s="62">
        <v>10442.999988555908</v>
      </c>
      <c r="BC485" s="63">
        <v>18.29999923706055</v>
      </c>
      <c r="BD485" s="63">
        <v>1387.1999816894531</v>
      </c>
      <c r="BE485" s="63">
        <v>3650</v>
      </c>
      <c r="BF485" s="63">
        <v>1987.5000076293945</v>
      </c>
      <c r="BG485" s="63">
        <v>100</v>
      </c>
      <c r="BH485" s="63">
        <v>1800</v>
      </c>
      <c r="BI485" s="63">
        <v>0</v>
      </c>
      <c r="BJ485" s="63">
        <v>0</v>
      </c>
      <c r="BK485" s="63">
        <v>1500</v>
      </c>
      <c r="BL485" s="62">
        <v>12880.457737730685</v>
      </c>
      <c r="BN485" s="61">
        <v>2043</v>
      </c>
      <c r="BO485" s="62"/>
      <c r="BP485" s="1"/>
      <c r="BQ485" s="1"/>
      <c r="BR485" s="62"/>
      <c r="BS485" s="1"/>
      <c r="BT485" s="1"/>
      <c r="BU485" s="62"/>
      <c r="BV485" s="1"/>
      <c r="BW485" s="1"/>
      <c r="BX485" s="1"/>
      <c r="BY485" s="1"/>
      <c r="BZ485" s="1"/>
      <c r="CA485" s="1"/>
      <c r="CB485" s="1"/>
      <c r="CC485" s="1"/>
      <c r="CD485" s="1"/>
      <c r="CE485" s="62"/>
      <c r="CG485" s="115" t="s">
        <v>117</v>
      </c>
    </row>
    <row r="486" spans="1:85" hidden="1" outlineLevel="1">
      <c r="A486" s="52">
        <v>2044</v>
      </c>
      <c r="B486" s="53">
        <v>0</v>
      </c>
      <c r="C486" s="53">
        <v>0</v>
      </c>
      <c r="D486" s="53">
        <v>18.29999923706055</v>
      </c>
      <c r="E486" s="53">
        <v>237</v>
      </c>
      <c r="F486" s="53">
        <v>457.49998092651373</v>
      </c>
      <c r="G486" s="53">
        <v>711</v>
      </c>
      <c r="H486" s="53">
        <v>1000</v>
      </c>
      <c r="I486" s="53">
        <v>400</v>
      </c>
      <c r="J486" s="53">
        <v>1750</v>
      </c>
      <c r="K486" s="53">
        <v>0</v>
      </c>
      <c r="L486" s="53">
        <v>0</v>
      </c>
      <c r="M486" s="53">
        <v>600</v>
      </c>
      <c r="N486" s="53">
        <v>0</v>
      </c>
      <c r="O486" s="53">
        <v>0</v>
      </c>
      <c r="P486" s="53">
        <v>1986.5000076293945</v>
      </c>
      <c r="Q486" s="53">
        <v>200</v>
      </c>
      <c r="R486" s="53">
        <v>0</v>
      </c>
      <c r="S486" s="53">
        <v>0</v>
      </c>
      <c r="T486" s="53">
        <v>0</v>
      </c>
      <c r="U486" s="53">
        <v>100</v>
      </c>
      <c r="V486" s="53">
        <v>0</v>
      </c>
      <c r="W486" s="53">
        <v>0</v>
      </c>
      <c r="X486" s="53">
        <v>1300</v>
      </c>
      <c r="Y486" s="53">
        <v>200</v>
      </c>
      <c r="Z486" s="53">
        <v>0</v>
      </c>
      <c r="AA486" s="53">
        <v>0</v>
      </c>
      <c r="AB486" s="53">
        <v>0</v>
      </c>
      <c r="AC486" s="53">
        <v>1800</v>
      </c>
      <c r="AD486" s="53">
        <v>0</v>
      </c>
      <c r="AE486" s="53">
        <v>0</v>
      </c>
      <c r="AF486" s="53">
        <v>0</v>
      </c>
      <c r="AG486" s="53">
        <v>0</v>
      </c>
      <c r="AH486" s="53">
        <v>0</v>
      </c>
      <c r="AI486" s="53">
        <v>0</v>
      </c>
      <c r="AJ486" s="53">
        <v>0</v>
      </c>
      <c r="AK486" s="53">
        <v>21.280000686645511</v>
      </c>
      <c r="AL486" s="53">
        <v>87.550003051757813</v>
      </c>
      <c r="AM486" s="53">
        <v>364.76000154018402</v>
      </c>
      <c r="AN486" s="53">
        <v>0</v>
      </c>
      <c r="AO486" s="53">
        <v>419.93942299999998</v>
      </c>
      <c r="AP486" s="53">
        <v>1305.8054073864989</v>
      </c>
      <c r="AQ486" s="53">
        <v>249.30925499999998</v>
      </c>
      <c r="AR486" s="53">
        <v>79</v>
      </c>
      <c r="AS486" s="53">
        <v>25.60000038146973</v>
      </c>
      <c r="AT486" s="54"/>
      <c r="AU486" s="55">
        <v>2044</v>
      </c>
      <c r="AV486" s="56">
        <v>1034.0086795401839</v>
      </c>
      <c r="AW486" s="57">
        <v>669.24867799999993</v>
      </c>
      <c r="AX486" s="57">
        <v>364.76000154018402</v>
      </c>
      <c r="AY486" s="56">
        <v>1519.235411506372</v>
      </c>
      <c r="AZ486" s="57">
        <v>1406.0854080731444</v>
      </c>
      <c r="BA486" s="57">
        <v>113.15000343322754</v>
      </c>
      <c r="BB486" s="56">
        <v>10760.299987792969</v>
      </c>
      <c r="BC486" s="57">
        <v>18.29999923706055</v>
      </c>
      <c r="BD486" s="57">
        <v>1405.4999809265137</v>
      </c>
      <c r="BE486" s="57">
        <v>3750</v>
      </c>
      <c r="BF486" s="57">
        <v>2186.5000076293945</v>
      </c>
      <c r="BG486" s="57">
        <v>100</v>
      </c>
      <c r="BH486" s="57">
        <v>1800</v>
      </c>
      <c r="BI486" s="57">
        <v>0</v>
      </c>
      <c r="BJ486" s="57">
        <v>0</v>
      </c>
      <c r="BK486" s="57">
        <v>1500</v>
      </c>
      <c r="BL486" s="56">
        <v>13313.544078839524</v>
      </c>
      <c r="BN486" s="55">
        <v>2044</v>
      </c>
      <c r="BO486" s="56"/>
      <c r="BP486" s="58"/>
      <c r="BQ486" s="58"/>
      <c r="BR486" s="56"/>
      <c r="BS486" s="58"/>
      <c r="BT486" s="58"/>
      <c r="BU486" s="56"/>
      <c r="BV486" s="58"/>
      <c r="BW486" s="58"/>
      <c r="BX486" s="58"/>
      <c r="BY486" s="58"/>
      <c r="BZ486" s="58"/>
      <c r="CA486" s="58"/>
      <c r="CB486" s="58"/>
      <c r="CC486" s="58"/>
      <c r="CD486" s="58"/>
      <c r="CE486" s="56"/>
      <c r="CG486" s="115" t="s">
        <v>117</v>
      </c>
    </row>
    <row r="487" spans="1:85" hidden="1" outlineLevel="1">
      <c r="A487" s="59">
        <v>2045</v>
      </c>
      <c r="B487" s="60">
        <v>0</v>
      </c>
      <c r="C487" s="60">
        <v>0</v>
      </c>
      <c r="D487" s="60">
        <v>18.29999923706055</v>
      </c>
      <c r="E487" s="60">
        <v>474</v>
      </c>
      <c r="F487" s="60">
        <v>567.29997634887707</v>
      </c>
      <c r="G487" s="60">
        <v>711</v>
      </c>
      <c r="H487" s="60">
        <v>1000</v>
      </c>
      <c r="I487" s="60">
        <v>400</v>
      </c>
      <c r="J487" s="60">
        <v>1750</v>
      </c>
      <c r="K487" s="60">
        <v>0</v>
      </c>
      <c r="L487" s="60">
        <v>0</v>
      </c>
      <c r="M487" s="60">
        <v>600</v>
      </c>
      <c r="N487" s="60">
        <v>0</v>
      </c>
      <c r="O487" s="60">
        <v>0</v>
      </c>
      <c r="P487" s="60">
        <v>1985.5500106811523</v>
      </c>
      <c r="Q487" s="60">
        <v>499.89999389648438</v>
      </c>
      <c r="R487" s="60">
        <v>0</v>
      </c>
      <c r="S487" s="60">
        <v>0</v>
      </c>
      <c r="T487" s="60">
        <v>0</v>
      </c>
      <c r="U487" s="60">
        <v>100</v>
      </c>
      <c r="V487" s="60">
        <v>0</v>
      </c>
      <c r="W487" s="60">
        <v>0</v>
      </c>
      <c r="X487" s="60">
        <v>1300</v>
      </c>
      <c r="Y487" s="60">
        <v>200</v>
      </c>
      <c r="Z487" s="60">
        <v>0</v>
      </c>
      <c r="AA487" s="60">
        <v>0</v>
      </c>
      <c r="AB487" s="60">
        <v>0</v>
      </c>
      <c r="AC487" s="60">
        <v>1800</v>
      </c>
      <c r="AD487" s="60">
        <v>0</v>
      </c>
      <c r="AE487" s="60">
        <v>0</v>
      </c>
      <c r="AF487" s="60">
        <v>0</v>
      </c>
      <c r="AG487" s="60">
        <v>0</v>
      </c>
      <c r="AH487" s="60">
        <v>0</v>
      </c>
      <c r="AI487" s="60">
        <v>0</v>
      </c>
      <c r="AJ487" s="60">
        <v>0</v>
      </c>
      <c r="AK487" s="60">
        <v>22.260000228881839</v>
      </c>
      <c r="AL487" s="60">
        <v>91.599998474121094</v>
      </c>
      <c r="AM487" s="60">
        <v>363.48999869823456</v>
      </c>
      <c r="AN487" s="60">
        <v>0</v>
      </c>
      <c r="AO487" s="60">
        <v>436.93978399999997</v>
      </c>
      <c r="AP487" s="60">
        <v>1393.1203194741331</v>
      </c>
      <c r="AQ487" s="60">
        <v>258.13393600000001</v>
      </c>
      <c r="AR487" s="60">
        <v>79</v>
      </c>
      <c r="AS487" s="60">
        <v>25.60000038146973</v>
      </c>
      <c r="AT487" s="54"/>
      <c r="AU487" s="61">
        <v>2045</v>
      </c>
      <c r="AV487" s="62">
        <v>1058.5637186982344</v>
      </c>
      <c r="AW487" s="63">
        <v>695.07371999999998</v>
      </c>
      <c r="AX487" s="63">
        <v>363.48999869823456</v>
      </c>
      <c r="AY487" s="62">
        <v>1611.5803185586058</v>
      </c>
      <c r="AZ487" s="63">
        <v>1494.3803197030149</v>
      </c>
      <c r="BA487" s="63">
        <v>117.19999885559082</v>
      </c>
      <c r="BB487" s="62">
        <v>11406.049980163574</v>
      </c>
      <c r="BC487" s="63">
        <v>18.29999923706055</v>
      </c>
      <c r="BD487" s="63">
        <v>1752.299976348877</v>
      </c>
      <c r="BE487" s="63">
        <v>3750</v>
      </c>
      <c r="BF487" s="63">
        <v>2485.4500045776367</v>
      </c>
      <c r="BG487" s="63">
        <v>100</v>
      </c>
      <c r="BH487" s="63">
        <v>1800</v>
      </c>
      <c r="BI487" s="63">
        <v>0</v>
      </c>
      <c r="BJ487" s="63">
        <v>0</v>
      </c>
      <c r="BK487" s="63">
        <v>1500</v>
      </c>
      <c r="BL487" s="62">
        <v>14076.194017420414</v>
      </c>
      <c r="BN487" s="61">
        <v>2045</v>
      </c>
      <c r="BO487" s="62">
        <v>518.80240153610976</v>
      </c>
      <c r="BP487" s="1">
        <v>469.14240299999994</v>
      </c>
      <c r="BQ487" s="1">
        <v>49.659998536109924</v>
      </c>
      <c r="BR487" s="62">
        <v>1177.0958109807818</v>
      </c>
      <c r="BS487" s="1">
        <v>1122.1158114385455</v>
      </c>
      <c r="BT487" s="1">
        <v>54.979999542236314</v>
      </c>
      <c r="BU487" s="62">
        <v>5396.5499954223633</v>
      </c>
      <c r="BV487" s="1">
        <v>18.29999923706055</v>
      </c>
      <c r="BW487" s="1">
        <v>1041.299976348877</v>
      </c>
      <c r="BX487" s="1">
        <v>2450</v>
      </c>
      <c r="BY487" s="1">
        <v>1286.9500198364258</v>
      </c>
      <c r="BZ487" s="1">
        <v>0</v>
      </c>
      <c r="CA487" s="1">
        <v>300</v>
      </c>
      <c r="CB487" s="1">
        <v>0</v>
      </c>
      <c r="CC487" s="1">
        <v>0</v>
      </c>
      <c r="CD487" s="1">
        <v>300</v>
      </c>
      <c r="CE487" s="62">
        <v>7092.4482079392546</v>
      </c>
      <c r="CG487" s="115" t="s">
        <v>117</v>
      </c>
    </row>
    <row r="488" spans="1:85" hidden="1" outlineLevel="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N488" s="64" t="s">
        <v>144</v>
      </c>
      <c r="BO488" s="65">
        <v>1058.5637186982344</v>
      </c>
      <c r="BP488" s="65">
        <v>695.07371999999998</v>
      </c>
      <c r="BQ488" s="65">
        <v>363.48999869823456</v>
      </c>
      <c r="BR488" s="65">
        <v>1611.5803185586058</v>
      </c>
      <c r="BS488" s="65">
        <v>1494.3803197030149</v>
      </c>
      <c r="BT488" s="65">
        <v>117.19999885559082</v>
      </c>
      <c r="BU488" s="65">
        <v>11406.049980163574</v>
      </c>
      <c r="BV488" s="65">
        <v>18.29999923706055</v>
      </c>
      <c r="BW488" s="65">
        <v>1752.299976348877</v>
      </c>
      <c r="BX488" s="65">
        <v>3750</v>
      </c>
      <c r="BY488" s="65">
        <v>2485.4500045776367</v>
      </c>
      <c r="BZ488" s="65">
        <v>100</v>
      </c>
      <c r="CA488" s="65">
        <v>1800</v>
      </c>
      <c r="CB488" s="65">
        <v>0</v>
      </c>
      <c r="CC488" s="65">
        <v>0</v>
      </c>
      <c r="CD488" s="65">
        <v>1500</v>
      </c>
      <c r="CE488" s="65">
        <v>14076.194017420414</v>
      </c>
      <c r="CG488" s="115" t="s">
        <v>117</v>
      </c>
    </row>
    <row r="489" spans="1:85" collapsed="1">
      <c r="BN489" s="71"/>
      <c r="BO489" s="72"/>
      <c r="BP489" s="72"/>
      <c r="BQ489" s="72"/>
      <c r="BR489" s="72"/>
      <c r="BS489" s="72"/>
      <c r="BT489" s="72"/>
      <c r="BU489" s="72"/>
      <c r="BV489" s="72"/>
      <c r="BW489" s="72"/>
      <c r="BX489" s="72"/>
      <c r="BY489" s="72"/>
      <c r="BZ489" s="72"/>
      <c r="CA489" s="72"/>
      <c r="CB489" s="72"/>
      <c r="CC489" s="72"/>
      <c r="CD489" s="72"/>
      <c r="CE489" s="72"/>
    </row>
    <row r="491" spans="1:85">
      <c r="A491" s="68" t="s">
        <v>118</v>
      </c>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c r="AM491" s="32"/>
      <c r="AN491" s="32"/>
      <c r="AO491" s="32"/>
      <c r="AP491" s="32"/>
      <c r="AQ491" s="32"/>
      <c r="AR491" s="32"/>
      <c r="AS491" s="32"/>
      <c r="AT491" s="32"/>
      <c r="AU491" s="33" t="s">
        <v>118</v>
      </c>
      <c r="AV491" s="33" t="s">
        <v>147</v>
      </c>
      <c r="AW491" s="32"/>
      <c r="AX491" s="32"/>
      <c r="AY491" s="32"/>
      <c r="AZ491" s="32"/>
      <c r="BA491" s="32"/>
      <c r="BB491" s="32"/>
      <c r="BC491" s="32"/>
      <c r="BD491" s="32"/>
      <c r="BE491" s="32"/>
      <c r="BF491" s="32"/>
      <c r="BG491" s="32"/>
      <c r="BH491" s="32"/>
      <c r="BI491" s="32"/>
      <c r="BJ491" s="32"/>
      <c r="BK491" s="32"/>
      <c r="BL491" s="32"/>
      <c r="BN491" s="33" t="s">
        <v>118</v>
      </c>
      <c r="BO491" s="33" t="s">
        <v>148</v>
      </c>
      <c r="BP491" s="32"/>
      <c r="BQ491" s="32"/>
      <c r="BR491" s="32"/>
      <c r="BS491" s="32"/>
      <c r="BT491" s="32"/>
      <c r="BU491" s="32"/>
      <c r="BV491" s="32"/>
      <c r="BW491" s="32"/>
      <c r="BX491" s="32"/>
      <c r="BY491" s="32"/>
      <c r="BZ491" s="32"/>
      <c r="CA491" s="32"/>
      <c r="CB491" s="32"/>
      <c r="CC491" s="32"/>
      <c r="CD491" s="32"/>
      <c r="CE491" s="32"/>
    </row>
    <row r="492" spans="1:85" ht="52.9" hidden="1" outlineLevel="1">
      <c r="A492" s="34" t="s">
        <v>150</v>
      </c>
      <c r="B492" s="35" t="s">
        <v>151</v>
      </c>
      <c r="C492" s="35" t="s">
        <v>152</v>
      </c>
      <c r="D492" s="35" t="s">
        <v>153</v>
      </c>
      <c r="E492" s="35" t="s">
        <v>154</v>
      </c>
      <c r="F492" s="35" t="s">
        <v>155</v>
      </c>
      <c r="G492" s="35" t="s">
        <v>156</v>
      </c>
      <c r="H492" s="36" t="s">
        <v>157</v>
      </c>
      <c r="I492" s="36" t="s">
        <v>158</v>
      </c>
      <c r="J492" s="36" t="s">
        <v>159</v>
      </c>
      <c r="K492" s="36" t="s">
        <v>160</v>
      </c>
      <c r="L492" s="36" t="s">
        <v>161</v>
      </c>
      <c r="M492" s="36" t="s">
        <v>162</v>
      </c>
      <c r="N492" s="36" t="s">
        <v>163</v>
      </c>
      <c r="O492" s="36" t="s">
        <v>164</v>
      </c>
      <c r="P492" s="37" t="s">
        <v>165</v>
      </c>
      <c r="Q492" s="37" t="s">
        <v>166</v>
      </c>
      <c r="R492" s="37" t="s">
        <v>167</v>
      </c>
      <c r="S492" s="37" t="s">
        <v>168</v>
      </c>
      <c r="T492" s="37" t="s">
        <v>169</v>
      </c>
      <c r="U492" s="38" t="s">
        <v>170</v>
      </c>
      <c r="V492" s="38" t="s">
        <v>171</v>
      </c>
      <c r="W492" s="39" t="s">
        <v>172</v>
      </c>
      <c r="X492" s="39" t="s">
        <v>173</v>
      </c>
      <c r="Y492" s="39" t="s">
        <v>174</v>
      </c>
      <c r="Z492" s="39" t="s">
        <v>175</v>
      </c>
      <c r="AA492" s="39" t="s">
        <v>176</v>
      </c>
      <c r="AB492" s="39" t="s">
        <v>135</v>
      </c>
      <c r="AC492" s="40" t="s">
        <v>177</v>
      </c>
      <c r="AD492" s="40" t="s">
        <v>178</v>
      </c>
      <c r="AE492" s="40" t="s">
        <v>179</v>
      </c>
      <c r="AF492" s="34" t="s">
        <v>142</v>
      </c>
      <c r="AG492" s="34" t="s">
        <v>58</v>
      </c>
      <c r="AH492" s="34" t="s">
        <v>180</v>
      </c>
      <c r="AI492" s="34" t="s">
        <v>181</v>
      </c>
      <c r="AJ492" s="34" t="s">
        <v>182</v>
      </c>
      <c r="AK492" s="34" t="s">
        <v>183</v>
      </c>
      <c r="AL492" s="34" t="s">
        <v>184</v>
      </c>
      <c r="AM492" s="41" t="s">
        <v>134</v>
      </c>
      <c r="AN492" s="41" t="s">
        <v>185</v>
      </c>
      <c r="AO492" s="41" t="s">
        <v>186</v>
      </c>
      <c r="AP492" s="41" t="s">
        <v>187</v>
      </c>
      <c r="AQ492" s="41" t="s">
        <v>188</v>
      </c>
      <c r="AR492" s="42" t="s">
        <v>189</v>
      </c>
      <c r="AS492" s="42" t="s">
        <v>190</v>
      </c>
      <c r="AT492" s="43"/>
      <c r="AU492" s="44" t="s">
        <v>191</v>
      </c>
      <c r="AV492" s="45" t="s">
        <v>192</v>
      </c>
      <c r="AW492" s="46" t="s">
        <v>133</v>
      </c>
      <c r="AX492" s="46" t="s">
        <v>134</v>
      </c>
      <c r="AY492" s="45" t="s">
        <v>193</v>
      </c>
      <c r="AZ492" s="44" t="s">
        <v>48</v>
      </c>
      <c r="BA492" s="44" t="s">
        <v>135</v>
      </c>
      <c r="BB492" s="47" t="s">
        <v>194</v>
      </c>
      <c r="BC492" s="44" t="s">
        <v>136</v>
      </c>
      <c r="BD492" s="44" t="s">
        <v>137</v>
      </c>
      <c r="BE492" s="44" t="s">
        <v>138</v>
      </c>
      <c r="BF492" s="44" t="s">
        <v>139</v>
      </c>
      <c r="BG492" s="44" t="s">
        <v>140</v>
      </c>
      <c r="BH492" s="44" t="s">
        <v>141</v>
      </c>
      <c r="BI492" s="44" t="s">
        <v>142</v>
      </c>
      <c r="BJ492" s="44" t="s">
        <v>58</v>
      </c>
      <c r="BK492" s="44" t="s">
        <v>143</v>
      </c>
      <c r="BL492" s="47" t="s">
        <v>144</v>
      </c>
      <c r="BN492" s="48" t="s">
        <v>191</v>
      </c>
      <c r="BO492" s="49" t="s">
        <v>192</v>
      </c>
      <c r="BP492" s="48" t="s">
        <v>133</v>
      </c>
      <c r="BQ492" s="48" t="s">
        <v>134</v>
      </c>
      <c r="BR492" s="49" t="s">
        <v>193</v>
      </c>
      <c r="BS492" s="50" t="s">
        <v>48</v>
      </c>
      <c r="BT492" s="50" t="s">
        <v>135</v>
      </c>
      <c r="BU492" s="51" t="s">
        <v>194</v>
      </c>
      <c r="BV492" s="50" t="s">
        <v>136</v>
      </c>
      <c r="BW492" s="50" t="s">
        <v>137</v>
      </c>
      <c r="BX492" s="50" t="s">
        <v>138</v>
      </c>
      <c r="BY492" s="50" t="s">
        <v>139</v>
      </c>
      <c r="BZ492" s="50" t="s">
        <v>140</v>
      </c>
      <c r="CA492" s="50" t="s">
        <v>141</v>
      </c>
      <c r="CB492" s="50" t="s">
        <v>142</v>
      </c>
      <c r="CC492" s="50" t="s">
        <v>58</v>
      </c>
      <c r="CD492" s="50" t="s">
        <v>143</v>
      </c>
      <c r="CE492" s="51" t="s">
        <v>144</v>
      </c>
    </row>
    <row r="493" spans="1:85" hidden="1" outlineLevel="1">
      <c r="A493" s="52">
        <v>2024</v>
      </c>
      <c r="B493" s="53">
        <v>0</v>
      </c>
      <c r="C493" s="53">
        <v>0</v>
      </c>
      <c r="D493" s="53">
        <v>0</v>
      </c>
      <c r="E493" s="53">
        <v>0</v>
      </c>
      <c r="F493" s="53">
        <v>0</v>
      </c>
      <c r="G493" s="53">
        <v>237</v>
      </c>
      <c r="H493" s="53">
        <v>0</v>
      </c>
      <c r="I493" s="53">
        <v>0</v>
      </c>
      <c r="J493" s="53">
        <v>100</v>
      </c>
      <c r="K493" s="53">
        <v>0</v>
      </c>
      <c r="L493" s="53">
        <v>0</v>
      </c>
      <c r="M493" s="53">
        <v>0</v>
      </c>
      <c r="N493" s="53">
        <v>0</v>
      </c>
      <c r="O493" s="53">
        <v>0</v>
      </c>
      <c r="P493" s="53">
        <v>100</v>
      </c>
      <c r="Q493" s="53">
        <v>0</v>
      </c>
      <c r="R493" s="53">
        <v>0</v>
      </c>
      <c r="S493" s="53">
        <v>0</v>
      </c>
      <c r="T493" s="53">
        <v>0</v>
      </c>
      <c r="U493" s="53">
        <v>0</v>
      </c>
      <c r="V493" s="53">
        <v>0</v>
      </c>
      <c r="W493" s="53">
        <v>0</v>
      </c>
      <c r="X493" s="53">
        <v>0</v>
      </c>
      <c r="Y493" s="53">
        <v>0</v>
      </c>
      <c r="Z493" s="53">
        <v>0</v>
      </c>
      <c r="AA493" s="53">
        <v>0</v>
      </c>
      <c r="AB493" s="53">
        <v>0</v>
      </c>
      <c r="AC493" s="53">
        <v>0</v>
      </c>
      <c r="AD493" s="53">
        <v>0</v>
      </c>
      <c r="AE493" s="53">
        <v>0</v>
      </c>
      <c r="AF493" s="53">
        <v>0</v>
      </c>
      <c r="AG493" s="53">
        <v>0</v>
      </c>
      <c r="AH493" s="53">
        <v>0</v>
      </c>
      <c r="AI493" s="53">
        <v>0</v>
      </c>
      <c r="AJ493" s="53">
        <v>0</v>
      </c>
      <c r="AK493" s="53">
        <v>3.9000000953674321</v>
      </c>
      <c r="AL493" s="53">
        <v>9.4099998474121094</v>
      </c>
      <c r="AM493" s="53">
        <v>69.419999569654465</v>
      </c>
      <c r="AN493" s="53">
        <v>0</v>
      </c>
      <c r="AO493" s="53">
        <v>14.2410956</v>
      </c>
      <c r="AP493" s="53">
        <v>38.045572555287997</v>
      </c>
      <c r="AQ493" s="53">
        <v>11.8364183</v>
      </c>
      <c r="AR493" s="53">
        <v>55</v>
      </c>
      <c r="AS493" s="53">
        <v>12</v>
      </c>
      <c r="AT493" s="54"/>
      <c r="AU493" s="55">
        <v>2024</v>
      </c>
      <c r="AV493" s="56">
        <v>95.497513469654464</v>
      </c>
      <c r="AW493" s="57">
        <v>26.0775139</v>
      </c>
      <c r="AX493" s="57">
        <v>69.419999569654465</v>
      </c>
      <c r="AY493" s="56">
        <v>118.35557249806754</v>
      </c>
      <c r="AZ493" s="57">
        <v>96.945572650655436</v>
      </c>
      <c r="BA493" s="57">
        <v>21.409999847412109</v>
      </c>
      <c r="BB493" s="56">
        <v>437</v>
      </c>
      <c r="BC493" s="57">
        <v>0</v>
      </c>
      <c r="BD493" s="57">
        <v>237</v>
      </c>
      <c r="BE493" s="57">
        <v>100</v>
      </c>
      <c r="BF493" s="57">
        <v>100</v>
      </c>
      <c r="BG493" s="57">
        <v>0</v>
      </c>
      <c r="BH493" s="57">
        <v>0</v>
      </c>
      <c r="BI493" s="57">
        <v>0</v>
      </c>
      <c r="BJ493" s="57">
        <v>0</v>
      </c>
      <c r="BK493" s="57">
        <v>0</v>
      </c>
      <c r="BL493" s="56">
        <v>650.853085967722</v>
      </c>
      <c r="BN493" s="55">
        <v>2024</v>
      </c>
      <c r="BO493" s="56"/>
      <c r="BP493" s="58"/>
      <c r="BQ493" s="58"/>
      <c r="BR493" s="56"/>
      <c r="BS493" s="58"/>
      <c r="BT493" s="58"/>
      <c r="BU493" s="56"/>
      <c r="BV493" s="58"/>
      <c r="BW493" s="58"/>
      <c r="BX493" s="58"/>
      <c r="BY493" s="58"/>
      <c r="BZ493" s="58"/>
      <c r="CA493" s="58"/>
      <c r="CB493" s="58"/>
      <c r="CC493" s="58"/>
      <c r="CD493" s="58"/>
      <c r="CE493" s="56"/>
      <c r="CG493" s="115" t="s">
        <v>118</v>
      </c>
    </row>
    <row r="494" spans="1:85" hidden="1" outlineLevel="1">
      <c r="A494" s="59">
        <v>2025</v>
      </c>
      <c r="B494" s="60">
        <v>0</v>
      </c>
      <c r="C494" s="60">
        <v>0</v>
      </c>
      <c r="D494" s="60">
        <v>0</v>
      </c>
      <c r="E494" s="60">
        <v>0</v>
      </c>
      <c r="F494" s="60">
        <v>0</v>
      </c>
      <c r="G494" s="60">
        <v>474</v>
      </c>
      <c r="H494" s="60">
        <v>0</v>
      </c>
      <c r="I494" s="60">
        <v>0</v>
      </c>
      <c r="J494" s="60">
        <v>100</v>
      </c>
      <c r="K494" s="60">
        <v>0</v>
      </c>
      <c r="L494" s="60">
        <v>0</v>
      </c>
      <c r="M494" s="60">
        <v>0</v>
      </c>
      <c r="N494" s="60">
        <v>0</v>
      </c>
      <c r="O494" s="60">
        <v>0</v>
      </c>
      <c r="P494" s="60">
        <v>99.949996948242188</v>
      </c>
      <c r="Q494" s="60">
        <v>0</v>
      </c>
      <c r="R494" s="60">
        <v>0</v>
      </c>
      <c r="S494" s="60">
        <v>0</v>
      </c>
      <c r="T494" s="60">
        <v>0</v>
      </c>
      <c r="U494" s="60">
        <v>0</v>
      </c>
      <c r="V494" s="60">
        <v>0</v>
      </c>
      <c r="W494" s="60">
        <v>0</v>
      </c>
      <c r="X494" s="60">
        <v>100</v>
      </c>
      <c r="Y494" s="60">
        <v>0</v>
      </c>
      <c r="Z494" s="60">
        <v>0</v>
      </c>
      <c r="AA494" s="60">
        <v>0</v>
      </c>
      <c r="AB494" s="60">
        <v>0</v>
      </c>
      <c r="AC494" s="60">
        <v>150</v>
      </c>
      <c r="AD494" s="60">
        <v>0</v>
      </c>
      <c r="AE494" s="60">
        <v>500</v>
      </c>
      <c r="AF494" s="60">
        <v>0</v>
      </c>
      <c r="AG494" s="60">
        <v>0</v>
      </c>
      <c r="AH494" s="60">
        <v>0</v>
      </c>
      <c r="AI494" s="60">
        <v>0</v>
      </c>
      <c r="AJ494" s="60">
        <v>0</v>
      </c>
      <c r="AK494" s="60">
        <v>3.9000000953674321</v>
      </c>
      <c r="AL494" s="60">
        <v>14.27999973297119</v>
      </c>
      <c r="AM494" s="60">
        <v>131.25999987125397</v>
      </c>
      <c r="AN494" s="60">
        <v>0</v>
      </c>
      <c r="AO494" s="60">
        <v>26.374985599999999</v>
      </c>
      <c r="AP494" s="60">
        <v>59.426396861328548</v>
      </c>
      <c r="AQ494" s="60">
        <v>24.168347199999999</v>
      </c>
      <c r="AR494" s="60">
        <v>79</v>
      </c>
      <c r="AS494" s="60">
        <v>25.60000038146973</v>
      </c>
      <c r="AT494" s="54"/>
      <c r="AU494" s="61">
        <v>2025</v>
      </c>
      <c r="AV494" s="62">
        <v>181.80333267125397</v>
      </c>
      <c r="AW494" s="63">
        <v>50.543332800000002</v>
      </c>
      <c r="AX494" s="63">
        <v>131.25999987125397</v>
      </c>
      <c r="AY494" s="62">
        <v>182.20639707113691</v>
      </c>
      <c r="AZ494" s="63">
        <v>142.32639695669599</v>
      </c>
      <c r="BA494" s="63">
        <v>39.880000114440918</v>
      </c>
      <c r="BB494" s="62">
        <v>1423.9499969482422</v>
      </c>
      <c r="BC494" s="63">
        <v>0</v>
      </c>
      <c r="BD494" s="63">
        <v>474</v>
      </c>
      <c r="BE494" s="63">
        <v>100</v>
      </c>
      <c r="BF494" s="63">
        <v>99.949996948242188</v>
      </c>
      <c r="BG494" s="63">
        <v>0</v>
      </c>
      <c r="BH494" s="63">
        <v>650</v>
      </c>
      <c r="BI494" s="63">
        <v>0</v>
      </c>
      <c r="BJ494" s="63">
        <v>0</v>
      </c>
      <c r="BK494" s="63">
        <v>100</v>
      </c>
      <c r="BL494" s="62">
        <v>1787.959726690633</v>
      </c>
      <c r="BN494" s="61">
        <v>2025</v>
      </c>
      <c r="BO494" s="62">
        <v>181.80333267125397</v>
      </c>
      <c r="BP494" s="1">
        <v>50.543332800000002</v>
      </c>
      <c r="BQ494" s="1">
        <v>131.25999987125397</v>
      </c>
      <c r="BR494" s="62">
        <v>182.20639707113691</v>
      </c>
      <c r="BS494" s="1">
        <v>142.32639695669599</v>
      </c>
      <c r="BT494" s="1">
        <v>39.880000114440918</v>
      </c>
      <c r="BU494" s="62">
        <v>1423.9499969482422</v>
      </c>
      <c r="BV494" s="1">
        <v>0</v>
      </c>
      <c r="BW494" s="1">
        <v>474</v>
      </c>
      <c r="BX494" s="1">
        <v>100</v>
      </c>
      <c r="BY494" s="1">
        <v>99.949996948242188</v>
      </c>
      <c r="BZ494" s="1">
        <v>0</v>
      </c>
      <c r="CA494" s="1">
        <v>650</v>
      </c>
      <c r="CB494" s="1">
        <v>0</v>
      </c>
      <c r="CC494" s="1">
        <v>0</v>
      </c>
      <c r="CD494" s="1">
        <v>100</v>
      </c>
      <c r="CE494" s="62">
        <v>1787.959726690633</v>
      </c>
      <c r="CG494" s="115" t="s">
        <v>118</v>
      </c>
    </row>
    <row r="495" spans="1:85" hidden="1" outlineLevel="1">
      <c r="A495" s="52">
        <v>2026</v>
      </c>
      <c r="B495" s="53">
        <v>0</v>
      </c>
      <c r="C495" s="53">
        <v>0</v>
      </c>
      <c r="D495" s="53">
        <v>0</v>
      </c>
      <c r="E495" s="53">
        <v>0</v>
      </c>
      <c r="F495" s="53">
        <v>0</v>
      </c>
      <c r="G495" s="53">
        <v>711</v>
      </c>
      <c r="H495" s="53">
        <v>0</v>
      </c>
      <c r="I495" s="53">
        <v>0</v>
      </c>
      <c r="J495" s="53">
        <v>100</v>
      </c>
      <c r="K495" s="53">
        <v>0</v>
      </c>
      <c r="L495" s="53">
        <v>0</v>
      </c>
      <c r="M495" s="53">
        <v>0</v>
      </c>
      <c r="N495" s="53">
        <v>0</v>
      </c>
      <c r="O495" s="53">
        <v>0</v>
      </c>
      <c r="P495" s="53">
        <v>199.90000152587891</v>
      </c>
      <c r="Q495" s="53">
        <v>0</v>
      </c>
      <c r="R495" s="53">
        <v>0</v>
      </c>
      <c r="S495" s="53">
        <v>0</v>
      </c>
      <c r="T495" s="53">
        <v>0</v>
      </c>
      <c r="U495" s="53">
        <v>100</v>
      </c>
      <c r="V495" s="53">
        <v>0</v>
      </c>
      <c r="W495" s="53">
        <v>0</v>
      </c>
      <c r="X495" s="53">
        <v>300</v>
      </c>
      <c r="Y495" s="53">
        <v>100</v>
      </c>
      <c r="Z495" s="53">
        <v>0</v>
      </c>
      <c r="AA495" s="53">
        <v>0</v>
      </c>
      <c r="AB495" s="53">
        <v>0</v>
      </c>
      <c r="AC495" s="53">
        <v>150</v>
      </c>
      <c r="AD495" s="53">
        <v>150</v>
      </c>
      <c r="AE495" s="53">
        <v>749.89999389648438</v>
      </c>
      <c r="AF495" s="53">
        <v>0</v>
      </c>
      <c r="AG495" s="53">
        <v>0</v>
      </c>
      <c r="AH495" s="53">
        <v>0</v>
      </c>
      <c r="AI495" s="53">
        <v>0</v>
      </c>
      <c r="AJ495" s="53">
        <v>0</v>
      </c>
      <c r="AK495" s="53">
        <v>3.9000000953674321</v>
      </c>
      <c r="AL495" s="53">
        <v>18.110000610351559</v>
      </c>
      <c r="AM495" s="53">
        <v>198.40000009536743</v>
      </c>
      <c r="AN495" s="53">
        <v>0</v>
      </c>
      <c r="AO495" s="53">
        <v>50.051728099999998</v>
      </c>
      <c r="AP495" s="53">
        <v>80.807221167369093</v>
      </c>
      <c r="AQ495" s="53">
        <v>36.868583900000004</v>
      </c>
      <c r="AR495" s="53">
        <v>79</v>
      </c>
      <c r="AS495" s="53">
        <v>25.60000038146973</v>
      </c>
      <c r="AT495" s="54"/>
      <c r="AU495" s="55">
        <v>2026</v>
      </c>
      <c r="AV495" s="56">
        <v>285.3203120953674</v>
      </c>
      <c r="AW495" s="57">
        <v>86.920311999999996</v>
      </c>
      <c r="AX495" s="57">
        <v>198.40000009536743</v>
      </c>
      <c r="AY495" s="56">
        <v>207.41722225455783</v>
      </c>
      <c r="AZ495" s="57">
        <v>163.70722126273654</v>
      </c>
      <c r="BA495" s="57">
        <v>43.710000991821289</v>
      </c>
      <c r="BB495" s="56">
        <v>2560.7999954223633</v>
      </c>
      <c r="BC495" s="57">
        <v>0</v>
      </c>
      <c r="BD495" s="57">
        <v>711</v>
      </c>
      <c r="BE495" s="57">
        <v>100</v>
      </c>
      <c r="BF495" s="57">
        <v>199.90000152587891</v>
      </c>
      <c r="BG495" s="57">
        <v>100</v>
      </c>
      <c r="BH495" s="57">
        <v>1049.8999938964844</v>
      </c>
      <c r="BI495" s="57">
        <v>0</v>
      </c>
      <c r="BJ495" s="57">
        <v>0</v>
      </c>
      <c r="BK495" s="57">
        <v>400</v>
      </c>
      <c r="BL495" s="56">
        <v>3053.5375297722885</v>
      </c>
      <c r="BN495" s="55">
        <v>2026</v>
      </c>
      <c r="BO495" s="56"/>
      <c r="BP495" s="58"/>
      <c r="BQ495" s="58"/>
      <c r="BR495" s="56"/>
      <c r="BS495" s="58"/>
      <c r="BT495" s="58"/>
      <c r="BU495" s="56"/>
      <c r="BV495" s="58"/>
      <c r="BW495" s="58"/>
      <c r="BX495" s="58"/>
      <c r="BY495" s="58"/>
      <c r="BZ495" s="58"/>
      <c r="CA495" s="58"/>
      <c r="CB495" s="58"/>
      <c r="CC495" s="58"/>
      <c r="CD495" s="58"/>
      <c r="CE495" s="56"/>
      <c r="CG495" s="115" t="s">
        <v>118</v>
      </c>
    </row>
    <row r="496" spans="1:85" hidden="1" outlineLevel="1">
      <c r="A496" s="59">
        <v>2027</v>
      </c>
      <c r="B496" s="60">
        <v>0</v>
      </c>
      <c r="C496" s="60">
        <v>0</v>
      </c>
      <c r="D496" s="60">
        <v>0</v>
      </c>
      <c r="E496" s="60">
        <v>0</v>
      </c>
      <c r="F496" s="60">
        <v>0</v>
      </c>
      <c r="G496" s="60">
        <v>948</v>
      </c>
      <c r="H496" s="60">
        <v>0</v>
      </c>
      <c r="I496" s="60">
        <v>100</v>
      </c>
      <c r="J496" s="60">
        <v>100</v>
      </c>
      <c r="K496" s="60">
        <v>0</v>
      </c>
      <c r="L496" s="60">
        <v>0</v>
      </c>
      <c r="M496" s="60">
        <v>0</v>
      </c>
      <c r="N496" s="60">
        <v>0</v>
      </c>
      <c r="O496" s="60">
        <v>0</v>
      </c>
      <c r="P496" s="60">
        <v>299.79999542236328</v>
      </c>
      <c r="Q496" s="60">
        <v>0</v>
      </c>
      <c r="R496" s="60">
        <v>0</v>
      </c>
      <c r="S496" s="60">
        <v>0</v>
      </c>
      <c r="T496" s="60">
        <v>0</v>
      </c>
      <c r="U496" s="60">
        <v>100</v>
      </c>
      <c r="V496" s="60">
        <v>0</v>
      </c>
      <c r="W496" s="60">
        <v>0</v>
      </c>
      <c r="X496" s="60">
        <v>400</v>
      </c>
      <c r="Y496" s="60">
        <v>100</v>
      </c>
      <c r="Z496" s="60">
        <v>0</v>
      </c>
      <c r="AA496" s="60">
        <v>0</v>
      </c>
      <c r="AB496" s="60">
        <v>0</v>
      </c>
      <c r="AC496" s="60">
        <v>300</v>
      </c>
      <c r="AD496" s="60">
        <v>149.94999694824219</v>
      </c>
      <c r="AE496" s="60">
        <v>749.75</v>
      </c>
      <c r="AF496" s="60">
        <v>0</v>
      </c>
      <c r="AG496" s="60">
        <v>0</v>
      </c>
      <c r="AH496" s="60">
        <v>0</v>
      </c>
      <c r="AI496" s="60">
        <v>0</v>
      </c>
      <c r="AJ496" s="60">
        <v>0</v>
      </c>
      <c r="AK496" s="60">
        <v>3.9000000953674321</v>
      </c>
      <c r="AL496" s="60">
        <v>24.719999313354489</v>
      </c>
      <c r="AM496" s="60">
        <v>241.09999978542328</v>
      </c>
      <c r="AN496" s="60">
        <v>0</v>
      </c>
      <c r="AO496" s="60">
        <v>64.249858200000006</v>
      </c>
      <c r="AP496" s="60">
        <v>121.26733986062111</v>
      </c>
      <c r="AQ496" s="60">
        <v>50.258215499999999</v>
      </c>
      <c r="AR496" s="60">
        <v>79</v>
      </c>
      <c r="AS496" s="60">
        <v>25.60000038146973</v>
      </c>
      <c r="AT496" s="54"/>
      <c r="AU496" s="61">
        <v>2027</v>
      </c>
      <c r="AV496" s="62">
        <v>355.60807348542329</v>
      </c>
      <c r="AW496" s="63">
        <v>114.50807370000001</v>
      </c>
      <c r="AX496" s="63">
        <v>241.09999978542328</v>
      </c>
      <c r="AY496" s="62">
        <v>254.48733965081277</v>
      </c>
      <c r="AZ496" s="63">
        <v>204.16733995598855</v>
      </c>
      <c r="BA496" s="63">
        <v>50.319999694824219</v>
      </c>
      <c r="BB496" s="62">
        <v>3247.4999923706055</v>
      </c>
      <c r="BC496" s="63">
        <v>0</v>
      </c>
      <c r="BD496" s="63">
        <v>948</v>
      </c>
      <c r="BE496" s="63">
        <v>200</v>
      </c>
      <c r="BF496" s="63">
        <v>299.79999542236328</v>
      </c>
      <c r="BG496" s="63">
        <v>100</v>
      </c>
      <c r="BH496" s="63">
        <v>1199.6999969482422</v>
      </c>
      <c r="BI496" s="63">
        <v>0</v>
      </c>
      <c r="BJ496" s="63">
        <v>0</v>
      </c>
      <c r="BK496" s="63">
        <v>500</v>
      </c>
      <c r="BL496" s="62">
        <v>3857.5954055068414</v>
      </c>
      <c r="BN496" s="61">
        <v>2027</v>
      </c>
      <c r="BO496" s="62"/>
      <c r="BP496" s="1"/>
      <c r="BQ496" s="1"/>
      <c r="BR496" s="62"/>
      <c r="BS496" s="1"/>
      <c r="BT496" s="1"/>
      <c r="BU496" s="62"/>
      <c r="BV496" s="1"/>
      <c r="BW496" s="1"/>
      <c r="BX496" s="1"/>
      <c r="BY496" s="1"/>
      <c r="BZ496" s="1"/>
      <c r="CA496" s="1"/>
      <c r="CB496" s="1"/>
      <c r="CC496" s="1"/>
      <c r="CD496" s="1"/>
      <c r="CE496" s="62"/>
      <c r="CG496" s="115" t="s">
        <v>118</v>
      </c>
    </row>
    <row r="497" spans="1:85" hidden="1" outlineLevel="1">
      <c r="A497" s="52">
        <v>2028</v>
      </c>
      <c r="B497" s="53">
        <v>0</v>
      </c>
      <c r="C497" s="53">
        <v>0</v>
      </c>
      <c r="D497" s="53">
        <v>0</v>
      </c>
      <c r="E497" s="53">
        <v>0</v>
      </c>
      <c r="F497" s="53">
        <v>0</v>
      </c>
      <c r="G497" s="53">
        <v>1422</v>
      </c>
      <c r="H497" s="53">
        <v>0</v>
      </c>
      <c r="I497" s="53">
        <v>100</v>
      </c>
      <c r="J497" s="53">
        <v>100</v>
      </c>
      <c r="K497" s="53">
        <v>0</v>
      </c>
      <c r="L497" s="53">
        <v>0</v>
      </c>
      <c r="M497" s="53">
        <v>0</v>
      </c>
      <c r="N497" s="53">
        <v>0</v>
      </c>
      <c r="O497" s="53">
        <v>0</v>
      </c>
      <c r="P497" s="53">
        <v>399.65000152587891</v>
      </c>
      <c r="Q497" s="53">
        <v>0</v>
      </c>
      <c r="R497" s="53">
        <v>0</v>
      </c>
      <c r="S497" s="53">
        <v>0</v>
      </c>
      <c r="T497" s="53">
        <v>0</v>
      </c>
      <c r="U497" s="53">
        <v>100</v>
      </c>
      <c r="V497" s="53">
        <v>0</v>
      </c>
      <c r="W497" s="53">
        <v>0</v>
      </c>
      <c r="X497" s="53">
        <v>400</v>
      </c>
      <c r="Y497" s="53">
        <v>100</v>
      </c>
      <c r="Z497" s="53">
        <v>0</v>
      </c>
      <c r="AA497" s="53">
        <v>0</v>
      </c>
      <c r="AB497" s="53">
        <v>0</v>
      </c>
      <c r="AC497" s="53">
        <v>300</v>
      </c>
      <c r="AD497" s="53">
        <v>149.90000152587891</v>
      </c>
      <c r="AE497" s="53">
        <v>749.59999847412109</v>
      </c>
      <c r="AF497" s="53">
        <v>0</v>
      </c>
      <c r="AG497" s="53">
        <v>0</v>
      </c>
      <c r="AH497" s="53">
        <v>0</v>
      </c>
      <c r="AI497" s="53">
        <v>0</v>
      </c>
      <c r="AJ497" s="53">
        <v>0</v>
      </c>
      <c r="AK497" s="53">
        <v>6.9000000953674316</v>
      </c>
      <c r="AL497" s="53">
        <v>28.389999389648441</v>
      </c>
      <c r="AM497" s="53">
        <v>284.59000539779663</v>
      </c>
      <c r="AN497" s="53">
        <v>0</v>
      </c>
      <c r="AO497" s="53">
        <v>77.881466000000003</v>
      </c>
      <c r="AP497" s="53">
        <v>161.72745855387299</v>
      </c>
      <c r="AQ497" s="53">
        <v>64.220708000000002</v>
      </c>
      <c r="AR497" s="53">
        <v>79</v>
      </c>
      <c r="AS497" s="53">
        <v>25.60000038146973</v>
      </c>
      <c r="AT497" s="54"/>
      <c r="AU497" s="55">
        <v>2028</v>
      </c>
      <c r="AV497" s="56">
        <v>426.69217939779662</v>
      </c>
      <c r="AW497" s="57">
        <v>142.10217399999999</v>
      </c>
      <c r="AX497" s="57">
        <v>284.59000539779663</v>
      </c>
      <c r="AY497" s="56">
        <v>301.61745842035862</v>
      </c>
      <c r="AZ497" s="57">
        <v>247.62745864924042</v>
      </c>
      <c r="BA497" s="57">
        <v>53.989999771118171</v>
      </c>
      <c r="BB497" s="56">
        <v>3821.1500015258789</v>
      </c>
      <c r="BC497" s="57">
        <v>0</v>
      </c>
      <c r="BD497" s="57">
        <v>1422</v>
      </c>
      <c r="BE497" s="57">
        <v>200</v>
      </c>
      <c r="BF497" s="57">
        <v>399.65000152587891</v>
      </c>
      <c r="BG497" s="57">
        <v>100</v>
      </c>
      <c r="BH497" s="57">
        <v>1199.5</v>
      </c>
      <c r="BI497" s="57">
        <v>0</v>
      </c>
      <c r="BJ497" s="57">
        <v>0</v>
      </c>
      <c r="BK497" s="57">
        <v>500</v>
      </c>
      <c r="BL497" s="56">
        <v>4549.4596393440343</v>
      </c>
      <c r="BN497" s="55">
        <v>2028</v>
      </c>
      <c r="BO497" s="56"/>
      <c r="BP497" s="58"/>
      <c r="BQ497" s="58"/>
      <c r="BR497" s="56"/>
      <c r="BS497" s="58"/>
      <c r="BT497" s="58"/>
      <c r="BU497" s="56"/>
      <c r="BV497" s="58"/>
      <c r="BW497" s="58"/>
      <c r="BX497" s="58"/>
      <c r="BY497" s="58"/>
      <c r="BZ497" s="58"/>
      <c r="CA497" s="58"/>
      <c r="CB497" s="58"/>
      <c r="CC497" s="58"/>
      <c r="CD497" s="58"/>
      <c r="CE497" s="56"/>
      <c r="CG497" s="115" t="s">
        <v>118</v>
      </c>
    </row>
    <row r="498" spans="1:85" hidden="1" outlineLevel="1">
      <c r="A498" s="59">
        <v>2029</v>
      </c>
      <c r="B498" s="60">
        <v>0</v>
      </c>
      <c r="C498" s="60">
        <v>0</v>
      </c>
      <c r="D498" s="60">
        <v>0</v>
      </c>
      <c r="E498" s="60">
        <v>0</v>
      </c>
      <c r="F498" s="60">
        <v>0</v>
      </c>
      <c r="G498" s="60">
        <v>1422</v>
      </c>
      <c r="H498" s="60">
        <v>0</v>
      </c>
      <c r="I498" s="60">
        <v>100</v>
      </c>
      <c r="J498" s="60">
        <v>100</v>
      </c>
      <c r="K498" s="60">
        <v>0</v>
      </c>
      <c r="L498" s="60">
        <v>0</v>
      </c>
      <c r="M498" s="60">
        <v>0</v>
      </c>
      <c r="N498" s="60">
        <v>0</v>
      </c>
      <c r="O498" s="60">
        <v>0</v>
      </c>
      <c r="P498" s="60">
        <v>499.44999694824219</v>
      </c>
      <c r="Q498" s="60">
        <v>700</v>
      </c>
      <c r="R498" s="60">
        <v>0</v>
      </c>
      <c r="S498" s="60">
        <v>0</v>
      </c>
      <c r="T498" s="60">
        <v>0</v>
      </c>
      <c r="U498" s="60">
        <v>100</v>
      </c>
      <c r="V498" s="60">
        <v>0</v>
      </c>
      <c r="W498" s="60">
        <v>0</v>
      </c>
      <c r="X498" s="60">
        <v>400</v>
      </c>
      <c r="Y498" s="60">
        <v>100</v>
      </c>
      <c r="Z498" s="60">
        <v>0</v>
      </c>
      <c r="AA498" s="60">
        <v>0</v>
      </c>
      <c r="AB498" s="60">
        <v>0</v>
      </c>
      <c r="AC498" s="60">
        <v>450</v>
      </c>
      <c r="AD498" s="60">
        <v>149.84999847412109</v>
      </c>
      <c r="AE498" s="60">
        <v>749.45000457763672</v>
      </c>
      <c r="AF498" s="60">
        <v>0</v>
      </c>
      <c r="AG498" s="60">
        <v>0</v>
      </c>
      <c r="AH498" s="60">
        <v>0</v>
      </c>
      <c r="AI498" s="60">
        <v>10</v>
      </c>
      <c r="AJ498" s="60">
        <v>0</v>
      </c>
      <c r="AK498" s="60">
        <v>8.8999996185302734</v>
      </c>
      <c r="AL498" s="60">
        <v>31.739999771118161</v>
      </c>
      <c r="AM498" s="60">
        <v>297.31000208854675</v>
      </c>
      <c r="AN498" s="60">
        <v>0</v>
      </c>
      <c r="AO498" s="60">
        <v>115.38244400000001</v>
      </c>
      <c r="AP498" s="60">
        <v>223.04598359990609</v>
      </c>
      <c r="AQ498" s="60">
        <v>78.633908000000005</v>
      </c>
      <c r="AR498" s="60">
        <v>79</v>
      </c>
      <c r="AS498" s="60">
        <v>25.60000038146973</v>
      </c>
      <c r="AT498" s="54"/>
      <c r="AU498" s="61">
        <v>2029</v>
      </c>
      <c r="AV498" s="62">
        <v>491.32635408854674</v>
      </c>
      <c r="AW498" s="63">
        <v>194.01635200000001</v>
      </c>
      <c r="AX498" s="63">
        <v>297.31000208854675</v>
      </c>
      <c r="AY498" s="62">
        <v>378.28598337102426</v>
      </c>
      <c r="AZ498" s="63">
        <v>320.94598321843637</v>
      </c>
      <c r="BA498" s="63">
        <v>57.340000152587891</v>
      </c>
      <c r="BB498" s="62">
        <v>4770.75</v>
      </c>
      <c r="BC498" s="63">
        <v>0</v>
      </c>
      <c r="BD498" s="63">
        <v>1422</v>
      </c>
      <c r="BE498" s="63">
        <v>200</v>
      </c>
      <c r="BF498" s="63">
        <v>1199.4499969482422</v>
      </c>
      <c r="BG498" s="63">
        <v>100</v>
      </c>
      <c r="BH498" s="63">
        <v>1349.3000030517578</v>
      </c>
      <c r="BI498" s="63">
        <v>0</v>
      </c>
      <c r="BJ498" s="63">
        <v>0</v>
      </c>
      <c r="BK498" s="63">
        <v>500</v>
      </c>
      <c r="BL498" s="62">
        <v>5640.3623374595709</v>
      </c>
      <c r="BN498" s="61">
        <v>2029</v>
      </c>
      <c r="BO498" s="62"/>
      <c r="BP498" s="1"/>
      <c r="BQ498" s="1"/>
      <c r="BR498" s="62"/>
      <c r="BS498" s="1"/>
      <c r="BT498" s="1"/>
      <c r="BU498" s="62"/>
      <c r="BV498" s="1"/>
      <c r="BW498" s="1"/>
      <c r="BX498" s="1"/>
      <c r="BY498" s="1"/>
      <c r="BZ498" s="1"/>
      <c r="CA498" s="1"/>
      <c r="CB498" s="1"/>
      <c r="CC498" s="1"/>
      <c r="CD498" s="1"/>
      <c r="CE498" s="62"/>
      <c r="CG498" s="115" t="s">
        <v>118</v>
      </c>
    </row>
    <row r="499" spans="1:85" hidden="1" outlineLevel="1">
      <c r="A499" s="52">
        <v>2030</v>
      </c>
      <c r="B499" s="53">
        <v>0</v>
      </c>
      <c r="C499" s="53">
        <v>0</v>
      </c>
      <c r="D499" s="53">
        <v>0</v>
      </c>
      <c r="E499" s="53">
        <v>0</v>
      </c>
      <c r="F499" s="53">
        <v>0</v>
      </c>
      <c r="G499" s="53">
        <v>1659</v>
      </c>
      <c r="H499" s="53">
        <v>0</v>
      </c>
      <c r="I499" s="53">
        <v>200</v>
      </c>
      <c r="J499" s="53">
        <v>100</v>
      </c>
      <c r="K499" s="53">
        <v>0</v>
      </c>
      <c r="L499" s="53">
        <v>0</v>
      </c>
      <c r="M499" s="53">
        <v>0</v>
      </c>
      <c r="N499" s="53">
        <v>0</v>
      </c>
      <c r="O499" s="53">
        <v>0</v>
      </c>
      <c r="P499" s="53">
        <v>499.19999694824219</v>
      </c>
      <c r="Q499" s="53">
        <v>1699.6499786376953</v>
      </c>
      <c r="R499" s="53">
        <v>0</v>
      </c>
      <c r="S499" s="53">
        <v>0</v>
      </c>
      <c r="T499" s="53">
        <v>0</v>
      </c>
      <c r="U499" s="53">
        <v>100</v>
      </c>
      <c r="V499" s="53">
        <v>0</v>
      </c>
      <c r="W499" s="53">
        <v>0</v>
      </c>
      <c r="X499" s="53">
        <v>400</v>
      </c>
      <c r="Y499" s="53">
        <v>100</v>
      </c>
      <c r="Z499" s="53">
        <v>0</v>
      </c>
      <c r="AA499" s="53">
        <v>0</v>
      </c>
      <c r="AB499" s="53">
        <v>0</v>
      </c>
      <c r="AC499" s="53">
        <v>450</v>
      </c>
      <c r="AD499" s="53">
        <v>149.80000305175781</v>
      </c>
      <c r="AE499" s="53">
        <v>749.30000305175781</v>
      </c>
      <c r="AF499" s="53">
        <v>0</v>
      </c>
      <c r="AG499" s="53">
        <v>0</v>
      </c>
      <c r="AH499" s="53">
        <v>0</v>
      </c>
      <c r="AI499" s="53">
        <v>10</v>
      </c>
      <c r="AJ499" s="53">
        <v>0</v>
      </c>
      <c r="AK499" s="53">
        <v>8.8999996185302734</v>
      </c>
      <c r="AL499" s="53">
        <v>36.619998931884773</v>
      </c>
      <c r="AM499" s="53">
        <v>310.84000015258789</v>
      </c>
      <c r="AN499" s="53">
        <v>0</v>
      </c>
      <c r="AO499" s="53">
        <v>131.83969400000001</v>
      </c>
      <c r="AP499" s="53">
        <v>284.36450864593922</v>
      </c>
      <c r="AQ499" s="53">
        <v>94.091622999999998</v>
      </c>
      <c r="AR499" s="53">
        <v>79</v>
      </c>
      <c r="AS499" s="53">
        <v>25.60000038146973</v>
      </c>
      <c r="AT499" s="54"/>
      <c r="AU499" s="55">
        <v>2030</v>
      </c>
      <c r="AV499" s="56">
        <v>536.77131715258793</v>
      </c>
      <c r="AW499" s="57">
        <v>225.93131700000001</v>
      </c>
      <c r="AX499" s="57">
        <v>310.84000015258789</v>
      </c>
      <c r="AY499" s="56">
        <v>444.48450757782399</v>
      </c>
      <c r="AZ499" s="57">
        <v>382.2645082644695</v>
      </c>
      <c r="BA499" s="57">
        <v>62.219999313354506</v>
      </c>
      <c r="BB499" s="56">
        <v>6106.9499816894531</v>
      </c>
      <c r="BC499" s="57">
        <v>0</v>
      </c>
      <c r="BD499" s="57">
        <v>1659</v>
      </c>
      <c r="BE499" s="57">
        <v>300</v>
      </c>
      <c r="BF499" s="57">
        <v>2198.8499755859375</v>
      </c>
      <c r="BG499" s="57">
        <v>100</v>
      </c>
      <c r="BH499" s="57">
        <v>1349.1000061035156</v>
      </c>
      <c r="BI499" s="57">
        <v>0</v>
      </c>
      <c r="BJ499" s="57">
        <v>0</v>
      </c>
      <c r="BK499" s="57">
        <v>500</v>
      </c>
      <c r="BL499" s="56">
        <v>7088.2058064198645</v>
      </c>
      <c r="BN499" s="55">
        <v>2030</v>
      </c>
      <c r="BO499" s="56">
        <v>354.96798448133393</v>
      </c>
      <c r="BP499" s="58">
        <v>175.38798420000001</v>
      </c>
      <c r="BQ499" s="58">
        <v>179.58000028133392</v>
      </c>
      <c r="BR499" s="56">
        <v>262.27811050668709</v>
      </c>
      <c r="BS499" s="58">
        <v>239.93811130777351</v>
      </c>
      <c r="BT499" s="58">
        <v>22.339999198913588</v>
      </c>
      <c r="BU499" s="56">
        <v>4682.9999847412109</v>
      </c>
      <c r="BV499" s="58">
        <v>0</v>
      </c>
      <c r="BW499" s="58">
        <v>1185</v>
      </c>
      <c r="BX499" s="58">
        <v>200</v>
      </c>
      <c r="BY499" s="58">
        <v>2098.8999786376953</v>
      </c>
      <c r="BZ499" s="58">
        <v>100</v>
      </c>
      <c r="CA499" s="58">
        <v>699.10000610351563</v>
      </c>
      <c r="CB499" s="58">
        <v>0</v>
      </c>
      <c r="CC499" s="58">
        <v>0</v>
      </c>
      <c r="CD499" s="58">
        <v>400</v>
      </c>
      <c r="CE499" s="56">
        <v>5300.2460797292315</v>
      </c>
      <c r="CG499" s="115" t="s">
        <v>118</v>
      </c>
    </row>
    <row r="500" spans="1:85" hidden="1" outlineLevel="1">
      <c r="A500" s="59">
        <v>2031</v>
      </c>
      <c r="B500" s="60">
        <v>0</v>
      </c>
      <c r="C500" s="60">
        <v>0</v>
      </c>
      <c r="D500" s="60">
        <v>0</v>
      </c>
      <c r="E500" s="60">
        <v>0</v>
      </c>
      <c r="F500" s="60">
        <v>0</v>
      </c>
      <c r="G500" s="60">
        <v>1659</v>
      </c>
      <c r="H500" s="60">
        <v>0</v>
      </c>
      <c r="I500" s="60">
        <v>200</v>
      </c>
      <c r="J500" s="60">
        <v>300</v>
      </c>
      <c r="K500" s="60">
        <v>0</v>
      </c>
      <c r="L500" s="60">
        <v>0</v>
      </c>
      <c r="M500" s="60">
        <v>0</v>
      </c>
      <c r="N500" s="60">
        <v>0</v>
      </c>
      <c r="O500" s="60">
        <v>0</v>
      </c>
      <c r="P500" s="60">
        <v>498.95000457763672</v>
      </c>
      <c r="Q500" s="60">
        <v>1698.7999801635742</v>
      </c>
      <c r="R500" s="60">
        <v>0</v>
      </c>
      <c r="S500" s="60">
        <v>0</v>
      </c>
      <c r="T500" s="60">
        <v>0</v>
      </c>
      <c r="U500" s="60">
        <v>100</v>
      </c>
      <c r="V500" s="60">
        <v>0</v>
      </c>
      <c r="W500" s="60">
        <v>0</v>
      </c>
      <c r="X500" s="60">
        <v>400</v>
      </c>
      <c r="Y500" s="60">
        <v>100</v>
      </c>
      <c r="Z500" s="60">
        <v>0</v>
      </c>
      <c r="AA500" s="60">
        <v>0</v>
      </c>
      <c r="AB500" s="60">
        <v>0</v>
      </c>
      <c r="AC500" s="60">
        <v>450</v>
      </c>
      <c r="AD500" s="60">
        <v>149.75</v>
      </c>
      <c r="AE500" s="60">
        <v>749.14999389648438</v>
      </c>
      <c r="AF500" s="60">
        <v>0</v>
      </c>
      <c r="AG500" s="60">
        <v>0</v>
      </c>
      <c r="AH500" s="60">
        <v>0</v>
      </c>
      <c r="AI500" s="60">
        <v>10</v>
      </c>
      <c r="AJ500" s="60">
        <v>0</v>
      </c>
      <c r="AK500" s="60">
        <v>9.7200002670288086</v>
      </c>
      <c r="AL500" s="60">
        <v>39.990001678466797</v>
      </c>
      <c r="AM500" s="60">
        <v>324.03000116348267</v>
      </c>
      <c r="AN500" s="60">
        <v>0</v>
      </c>
      <c r="AO500" s="60">
        <v>148.12393700000001</v>
      </c>
      <c r="AP500" s="60">
        <v>351.50843736546011</v>
      </c>
      <c r="AQ500" s="60">
        <v>110.32028299999999</v>
      </c>
      <c r="AR500" s="60">
        <v>79</v>
      </c>
      <c r="AS500" s="60">
        <v>25.60000038146973</v>
      </c>
      <c r="AT500" s="54"/>
      <c r="AU500" s="61">
        <v>2031</v>
      </c>
      <c r="AV500" s="62">
        <v>582.47422116348264</v>
      </c>
      <c r="AW500" s="63">
        <v>258.44421999999997</v>
      </c>
      <c r="AX500" s="63">
        <v>324.03000116348267</v>
      </c>
      <c r="AY500" s="62">
        <v>515.8184396924255</v>
      </c>
      <c r="AZ500" s="63">
        <v>450.22843763248892</v>
      </c>
      <c r="BA500" s="63">
        <v>65.590002059936523</v>
      </c>
      <c r="BB500" s="62">
        <v>6305.6499786376953</v>
      </c>
      <c r="BC500" s="63">
        <v>0</v>
      </c>
      <c r="BD500" s="63">
        <v>1659</v>
      </c>
      <c r="BE500" s="63">
        <v>500</v>
      </c>
      <c r="BF500" s="63">
        <v>2197.7499847412109</v>
      </c>
      <c r="BG500" s="63">
        <v>100</v>
      </c>
      <c r="BH500" s="63">
        <v>1348.8999938964844</v>
      </c>
      <c r="BI500" s="63">
        <v>0</v>
      </c>
      <c r="BJ500" s="63">
        <v>0</v>
      </c>
      <c r="BK500" s="63">
        <v>500</v>
      </c>
      <c r="BL500" s="62">
        <v>7403.9426394936036</v>
      </c>
      <c r="BN500" s="61">
        <v>2031</v>
      </c>
      <c r="BO500" s="62"/>
      <c r="BP500" s="1"/>
      <c r="BQ500" s="1"/>
      <c r="BR500" s="62"/>
      <c r="BS500" s="1"/>
      <c r="BT500" s="1"/>
      <c r="BU500" s="62"/>
      <c r="BV500" s="1"/>
      <c r="BW500" s="1"/>
      <c r="BX500" s="1"/>
      <c r="BY500" s="1"/>
      <c r="BZ500" s="1"/>
      <c r="CA500" s="1"/>
      <c r="CB500" s="1"/>
      <c r="CC500" s="1"/>
      <c r="CD500" s="1"/>
      <c r="CE500" s="62"/>
      <c r="CG500" s="115" t="s">
        <v>118</v>
      </c>
    </row>
    <row r="501" spans="1:85" hidden="1" outlineLevel="1">
      <c r="A501" s="52">
        <v>2032</v>
      </c>
      <c r="B501" s="53">
        <v>0</v>
      </c>
      <c r="C501" s="53">
        <v>0</v>
      </c>
      <c r="D501" s="53">
        <v>0</v>
      </c>
      <c r="E501" s="53">
        <v>0</v>
      </c>
      <c r="F501" s="53">
        <v>0</v>
      </c>
      <c r="G501" s="53">
        <v>1659</v>
      </c>
      <c r="H501" s="53">
        <v>0</v>
      </c>
      <c r="I501" s="53">
        <v>200</v>
      </c>
      <c r="J501" s="53">
        <v>300</v>
      </c>
      <c r="K501" s="53">
        <v>0</v>
      </c>
      <c r="L501" s="53">
        <v>0</v>
      </c>
      <c r="M501" s="53">
        <v>0</v>
      </c>
      <c r="N501" s="53">
        <v>0</v>
      </c>
      <c r="O501" s="53">
        <v>0</v>
      </c>
      <c r="P501" s="53">
        <v>598.69999694824219</v>
      </c>
      <c r="Q501" s="53">
        <v>1697.9500045776367</v>
      </c>
      <c r="R501" s="53">
        <v>0</v>
      </c>
      <c r="S501" s="53">
        <v>0</v>
      </c>
      <c r="T501" s="53">
        <v>0</v>
      </c>
      <c r="U501" s="53">
        <v>100</v>
      </c>
      <c r="V501" s="53">
        <v>0</v>
      </c>
      <c r="W501" s="53">
        <v>0</v>
      </c>
      <c r="X501" s="53">
        <v>400</v>
      </c>
      <c r="Y501" s="53">
        <v>100</v>
      </c>
      <c r="Z501" s="53">
        <v>0</v>
      </c>
      <c r="AA501" s="53">
        <v>0</v>
      </c>
      <c r="AB501" s="53">
        <v>0</v>
      </c>
      <c r="AC501" s="53">
        <v>450</v>
      </c>
      <c r="AD501" s="53">
        <v>149.69999694824219</v>
      </c>
      <c r="AE501" s="53">
        <v>1249</v>
      </c>
      <c r="AF501" s="53">
        <v>0</v>
      </c>
      <c r="AG501" s="53">
        <v>0</v>
      </c>
      <c r="AH501" s="53">
        <v>0</v>
      </c>
      <c r="AI501" s="53">
        <v>10</v>
      </c>
      <c r="AJ501" s="53">
        <v>0</v>
      </c>
      <c r="AK501" s="53">
        <v>10.590000152587891</v>
      </c>
      <c r="AL501" s="53">
        <v>43.580001831054688</v>
      </c>
      <c r="AM501" s="53">
        <v>336.29999923706055</v>
      </c>
      <c r="AN501" s="53">
        <v>0</v>
      </c>
      <c r="AO501" s="53">
        <v>200.929247</v>
      </c>
      <c r="AP501" s="53">
        <v>418.652366084981</v>
      </c>
      <c r="AQ501" s="53">
        <v>126.43372100000001</v>
      </c>
      <c r="AR501" s="53">
        <v>79</v>
      </c>
      <c r="AS501" s="53">
        <v>25.60000038146973</v>
      </c>
      <c r="AT501" s="54"/>
      <c r="AU501" s="55">
        <v>2032</v>
      </c>
      <c r="AV501" s="56">
        <v>663.66296723706057</v>
      </c>
      <c r="AW501" s="57">
        <v>327.36296800000002</v>
      </c>
      <c r="AX501" s="57">
        <v>336.29999923706055</v>
      </c>
      <c r="AY501" s="56">
        <v>587.42236845009324</v>
      </c>
      <c r="AZ501" s="57">
        <v>518.24236623756883</v>
      </c>
      <c r="BA501" s="57">
        <v>69.180002212524414</v>
      </c>
      <c r="BB501" s="56">
        <v>6904.3499984741211</v>
      </c>
      <c r="BC501" s="57">
        <v>0</v>
      </c>
      <c r="BD501" s="57">
        <v>1659</v>
      </c>
      <c r="BE501" s="57">
        <v>500</v>
      </c>
      <c r="BF501" s="57">
        <v>2296.6500015258789</v>
      </c>
      <c r="BG501" s="57">
        <v>100</v>
      </c>
      <c r="BH501" s="57">
        <v>1848.6999969482422</v>
      </c>
      <c r="BI501" s="57">
        <v>0</v>
      </c>
      <c r="BJ501" s="57">
        <v>0</v>
      </c>
      <c r="BK501" s="57">
        <v>500</v>
      </c>
      <c r="BL501" s="56">
        <v>8155.435334161275</v>
      </c>
      <c r="BN501" s="55">
        <v>2032</v>
      </c>
      <c r="BO501" s="56"/>
      <c r="BP501" s="58"/>
      <c r="BQ501" s="58"/>
      <c r="BR501" s="56"/>
      <c r="BS501" s="58"/>
      <c r="BT501" s="58"/>
      <c r="BU501" s="56"/>
      <c r="BV501" s="58"/>
      <c r="BW501" s="58"/>
      <c r="BX501" s="58"/>
      <c r="BY501" s="58"/>
      <c r="BZ501" s="58"/>
      <c r="CA501" s="58"/>
      <c r="CB501" s="58"/>
      <c r="CC501" s="58"/>
      <c r="CD501" s="58"/>
      <c r="CE501" s="56"/>
      <c r="CG501" s="115" t="s">
        <v>118</v>
      </c>
    </row>
    <row r="502" spans="1:85" hidden="1" outlineLevel="1">
      <c r="A502" s="59">
        <v>2033</v>
      </c>
      <c r="B502" s="60">
        <v>0</v>
      </c>
      <c r="C502" s="60">
        <v>0</v>
      </c>
      <c r="D502" s="60">
        <v>0</v>
      </c>
      <c r="E502" s="60">
        <v>0</v>
      </c>
      <c r="F502" s="60">
        <v>0</v>
      </c>
      <c r="G502" s="60">
        <v>1896</v>
      </c>
      <c r="H502" s="60">
        <v>0</v>
      </c>
      <c r="I502" s="60">
        <v>200</v>
      </c>
      <c r="J502" s="60">
        <v>300</v>
      </c>
      <c r="K502" s="60">
        <v>0</v>
      </c>
      <c r="L502" s="60">
        <v>0</v>
      </c>
      <c r="M502" s="60">
        <v>0</v>
      </c>
      <c r="N502" s="60">
        <v>0</v>
      </c>
      <c r="O502" s="60">
        <v>0</v>
      </c>
      <c r="P502" s="60">
        <v>598.40000152587891</v>
      </c>
      <c r="Q502" s="60">
        <v>1697.1000061035156</v>
      </c>
      <c r="R502" s="60">
        <v>0</v>
      </c>
      <c r="S502" s="60">
        <v>0</v>
      </c>
      <c r="T502" s="60">
        <v>0</v>
      </c>
      <c r="U502" s="60">
        <v>100</v>
      </c>
      <c r="V502" s="60">
        <v>0</v>
      </c>
      <c r="W502" s="60">
        <v>0</v>
      </c>
      <c r="X502" s="60">
        <v>400</v>
      </c>
      <c r="Y502" s="60">
        <v>100</v>
      </c>
      <c r="Z502" s="60">
        <v>0</v>
      </c>
      <c r="AA502" s="60">
        <v>0</v>
      </c>
      <c r="AB502" s="60">
        <v>0</v>
      </c>
      <c r="AC502" s="60">
        <v>450</v>
      </c>
      <c r="AD502" s="60">
        <v>149.65000152587891</v>
      </c>
      <c r="AE502" s="60">
        <v>1248.7499923706055</v>
      </c>
      <c r="AF502" s="60">
        <v>0</v>
      </c>
      <c r="AG502" s="60">
        <v>0</v>
      </c>
      <c r="AH502" s="60">
        <v>0</v>
      </c>
      <c r="AI502" s="60">
        <v>10</v>
      </c>
      <c r="AJ502" s="60">
        <v>0</v>
      </c>
      <c r="AK502" s="60">
        <v>11.47000026702881</v>
      </c>
      <c r="AL502" s="60">
        <v>47.200000762939453</v>
      </c>
      <c r="AM502" s="60">
        <v>346.43999838829041</v>
      </c>
      <c r="AN502" s="60">
        <v>0</v>
      </c>
      <c r="AO502" s="60">
        <v>219.51485700000001</v>
      </c>
      <c r="AP502" s="60">
        <v>489.51080342847717</v>
      </c>
      <c r="AQ502" s="60">
        <v>143.164975</v>
      </c>
      <c r="AR502" s="60">
        <v>79</v>
      </c>
      <c r="AS502" s="60">
        <v>25.60000038146973</v>
      </c>
      <c r="AT502" s="54"/>
      <c r="AU502" s="61">
        <v>2033</v>
      </c>
      <c r="AV502" s="62">
        <v>709.11983038829044</v>
      </c>
      <c r="AW502" s="63">
        <v>362.67983200000003</v>
      </c>
      <c r="AX502" s="63">
        <v>346.43999838829041</v>
      </c>
      <c r="AY502" s="62">
        <v>662.78080483991516</v>
      </c>
      <c r="AZ502" s="63">
        <v>589.98080369550598</v>
      </c>
      <c r="BA502" s="63">
        <v>72.80000114440918</v>
      </c>
      <c r="BB502" s="62">
        <v>7139.9000015258789</v>
      </c>
      <c r="BC502" s="63">
        <v>0</v>
      </c>
      <c r="BD502" s="63">
        <v>1896</v>
      </c>
      <c r="BE502" s="63">
        <v>500</v>
      </c>
      <c r="BF502" s="63">
        <v>2295.5000076293945</v>
      </c>
      <c r="BG502" s="63">
        <v>100</v>
      </c>
      <c r="BH502" s="63">
        <v>1848.3999938964844</v>
      </c>
      <c r="BI502" s="63">
        <v>0</v>
      </c>
      <c r="BJ502" s="63">
        <v>0</v>
      </c>
      <c r="BK502" s="63">
        <v>500</v>
      </c>
      <c r="BL502" s="62">
        <v>8511.8006367540838</v>
      </c>
      <c r="BN502" s="61">
        <v>2033</v>
      </c>
      <c r="BO502" s="62"/>
      <c r="BP502" s="1"/>
      <c r="BQ502" s="1"/>
      <c r="BR502" s="62"/>
      <c r="BS502" s="1"/>
      <c r="BT502" s="1"/>
      <c r="BU502" s="62"/>
      <c r="BV502" s="1"/>
      <c r="BW502" s="1"/>
      <c r="BX502" s="1"/>
      <c r="BY502" s="1"/>
      <c r="BZ502" s="1"/>
      <c r="CA502" s="1"/>
      <c r="CB502" s="1"/>
      <c r="CC502" s="1"/>
      <c r="CD502" s="1"/>
      <c r="CE502" s="62"/>
      <c r="CG502" s="115" t="s">
        <v>118</v>
      </c>
    </row>
    <row r="503" spans="1:85" hidden="1" outlineLevel="1">
      <c r="A503" s="52">
        <v>2034</v>
      </c>
      <c r="B503" s="53">
        <v>0</v>
      </c>
      <c r="C503" s="53">
        <v>0</v>
      </c>
      <c r="D503" s="53">
        <v>0</v>
      </c>
      <c r="E503" s="53">
        <v>0</v>
      </c>
      <c r="F503" s="53">
        <v>0</v>
      </c>
      <c r="G503" s="53">
        <v>1896</v>
      </c>
      <c r="H503" s="53">
        <v>0</v>
      </c>
      <c r="I503" s="53">
        <v>200</v>
      </c>
      <c r="J503" s="53">
        <v>300</v>
      </c>
      <c r="K503" s="53">
        <v>0</v>
      </c>
      <c r="L503" s="53">
        <v>0</v>
      </c>
      <c r="M503" s="53">
        <v>0</v>
      </c>
      <c r="N503" s="53">
        <v>0</v>
      </c>
      <c r="O503" s="53">
        <v>0</v>
      </c>
      <c r="P503" s="53">
        <v>698.09999847412109</v>
      </c>
      <c r="Q503" s="53">
        <v>1696.2500305175781</v>
      </c>
      <c r="R503" s="53">
        <v>0</v>
      </c>
      <c r="S503" s="53">
        <v>0</v>
      </c>
      <c r="T503" s="53">
        <v>0</v>
      </c>
      <c r="U503" s="53">
        <v>100</v>
      </c>
      <c r="V503" s="53">
        <v>0</v>
      </c>
      <c r="W503" s="53">
        <v>0</v>
      </c>
      <c r="X503" s="53">
        <v>400</v>
      </c>
      <c r="Y503" s="53">
        <v>100</v>
      </c>
      <c r="Z503" s="53">
        <v>0</v>
      </c>
      <c r="AA503" s="53">
        <v>0</v>
      </c>
      <c r="AB503" s="53">
        <v>0</v>
      </c>
      <c r="AC503" s="53">
        <v>450</v>
      </c>
      <c r="AD503" s="53">
        <v>149.59999847412109</v>
      </c>
      <c r="AE503" s="53">
        <v>1248.5000076293945</v>
      </c>
      <c r="AF503" s="53">
        <v>0</v>
      </c>
      <c r="AG503" s="53">
        <v>0</v>
      </c>
      <c r="AH503" s="53">
        <v>0</v>
      </c>
      <c r="AI503" s="53">
        <v>10</v>
      </c>
      <c r="AJ503" s="53">
        <v>0</v>
      </c>
      <c r="AK503" s="53">
        <v>12.35000038146973</v>
      </c>
      <c r="AL503" s="53">
        <v>50.830001831054688</v>
      </c>
      <c r="AM503" s="53">
        <v>349.90999519824982</v>
      </c>
      <c r="AN503" s="53">
        <v>0</v>
      </c>
      <c r="AO503" s="53">
        <v>238.569873</v>
      </c>
      <c r="AP503" s="53">
        <v>560.36924077197341</v>
      </c>
      <c r="AQ503" s="53">
        <v>149.33156099999999</v>
      </c>
      <c r="AR503" s="53">
        <v>79</v>
      </c>
      <c r="AS503" s="53">
        <v>25.60000038146973</v>
      </c>
      <c r="AT503" s="54"/>
      <c r="AU503" s="55">
        <v>2034</v>
      </c>
      <c r="AV503" s="56">
        <v>737.81142919824981</v>
      </c>
      <c r="AW503" s="57">
        <v>387.90143399999999</v>
      </c>
      <c r="AX503" s="57">
        <v>349.90999519824982</v>
      </c>
      <c r="AY503" s="56">
        <v>738.14924336596755</v>
      </c>
      <c r="AZ503" s="57">
        <v>661.71924115344314</v>
      </c>
      <c r="BA503" s="57">
        <v>76.430002212524414</v>
      </c>
      <c r="BB503" s="56">
        <v>7238.4500350952148</v>
      </c>
      <c r="BC503" s="57">
        <v>0</v>
      </c>
      <c r="BD503" s="57">
        <v>1896</v>
      </c>
      <c r="BE503" s="57">
        <v>500</v>
      </c>
      <c r="BF503" s="57">
        <v>2394.3500289916992</v>
      </c>
      <c r="BG503" s="57">
        <v>100</v>
      </c>
      <c r="BH503" s="57">
        <v>1848.1000061035156</v>
      </c>
      <c r="BI503" s="57">
        <v>0</v>
      </c>
      <c r="BJ503" s="57">
        <v>0</v>
      </c>
      <c r="BK503" s="57">
        <v>500</v>
      </c>
      <c r="BL503" s="56">
        <v>8714.4107076594319</v>
      </c>
      <c r="BN503" s="55">
        <v>2034</v>
      </c>
      <c r="BO503" s="56"/>
      <c r="BP503" s="58"/>
      <c r="BQ503" s="58"/>
      <c r="BR503" s="56"/>
      <c r="BS503" s="58"/>
      <c r="BT503" s="58"/>
      <c r="BU503" s="56"/>
      <c r="BV503" s="58"/>
      <c r="BW503" s="58"/>
      <c r="BX503" s="58"/>
      <c r="BY503" s="58"/>
      <c r="BZ503" s="58"/>
      <c r="CA503" s="58"/>
      <c r="CB503" s="58"/>
      <c r="CC503" s="58"/>
      <c r="CD503" s="58"/>
      <c r="CE503" s="56"/>
      <c r="CG503" s="115" t="s">
        <v>118</v>
      </c>
    </row>
    <row r="504" spans="1:85" hidden="1" outlineLevel="1">
      <c r="A504" s="59">
        <v>2035</v>
      </c>
      <c r="B504" s="60">
        <v>0</v>
      </c>
      <c r="C504" s="60">
        <v>0</v>
      </c>
      <c r="D504" s="60">
        <v>0</v>
      </c>
      <c r="E504" s="60">
        <v>0</v>
      </c>
      <c r="F504" s="60">
        <v>0</v>
      </c>
      <c r="G504" s="60">
        <v>2133</v>
      </c>
      <c r="H504" s="60">
        <v>0</v>
      </c>
      <c r="I504" s="60">
        <v>200</v>
      </c>
      <c r="J504" s="60">
        <v>300</v>
      </c>
      <c r="K504" s="60">
        <v>0</v>
      </c>
      <c r="L504" s="60">
        <v>0</v>
      </c>
      <c r="M504" s="60">
        <v>0</v>
      </c>
      <c r="N504" s="60">
        <v>0</v>
      </c>
      <c r="O504" s="60">
        <v>0</v>
      </c>
      <c r="P504" s="60">
        <v>697.74999237060547</v>
      </c>
      <c r="Q504" s="60">
        <v>1695.3999786376953</v>
      </c>
      <c r="R504" s="60">
        <v>0</v>
      </c>
      <c r="S504" s="60">
        <v>0</v>
      </c>
      <c r="T504" s="60">
        <v>0</v>
      </c>
      <c r="U504" s="60">
        <v>100</v>
      </c>
      <c r="V504" s="60">
        <v>0</v>
      </c>
      <c r="W504" s="60">
        <v>0</v>
      </c>
      <c r="X504" s="60">
        <v>400</v>
      </c>
      <c r="Y504" s="60">
        <v>100</v>
      </c>
      <c r="Z504" s="60">
        <v>0</v>
      </c>
      <c r="AA504" s="60">
        <v>0</v>
      </c>
      <c r="AB504" s="60">
        <v>0</v>
      </c>
      <c r="AC504" s="60">
        <v>450</v>
      </c>
      <c r="AD504" s="60">
        <v>149.55000305175781</v>
      </c>
      <c r="AE504" s="60">
        <v>1248.25</v>
      </c>
      <c r="AF504" s="60">
        <v>0</v>
      </c>
      <c r="AG504" s="60">
        <v>0</v>
      </c>
      <c r="AH504" s="60">
        <v>0</v>
      </c>
      <c r="AI504" s="60">
        <v>10</v>
      </c>
      <c r="AJ504" s="60">
        <v>0</v>
      </c>
      <c r="AK504" s="60">
        <v>13.239999771118161</v>
      </c>
      <c r="AL504" s="60">
        <v>54.470001220703118</v>
      </c>
      <c r="AM504" s="60">
        <v>354.04999911785126</v>
      </c>
      <c r="AN504" s="60">
        <v>0</v>
      </c>
      <c r="AO504" s="60">
        <v>258.28604999999999</v>
      </c>
      <c r="AP504" s="60">
        <v>631.33850343142001</v>
      </c>
      <c r="AQ504" s="60">
        <v>156.19314700000001</v>
      </c>
      <c r="AR504" s="60">
        <v>79</v>
      </c>
      <c r="AS504" s="60">
        <v>25.60000038146973</v>
      </c>
      <c r="AT504" s="54"/>
      <c r="AU504" s="61">
        <v>2035</v>
      </c>
      <c r="AV504" s="62">
        <v>768.52919611785126</v>
      </c>
      <c r="AW504" s="63">
        <v>414.479197</v>
      </c>
      <c r="AX504" s="63">
        <v>354.04999911785126</v>
      </c>
      <c r="AY504" s="62">
        <v>813.64850480471102</v>
      </c>
      <c r="AZ504" s="63">
        <v>733.57850320253817</v>
      </c>
      <c r="BA504" s="63">
        <v>80.070001602172852</v>
      </c>
      <c r="BB504" s="62">
        <v>7473.9499740600586</v>
      </c>
      <c r="BC504" s="63">
        <v>0</v>
      </c>
      <c r="BD504" s="63">
        <v>2133</v>
      </c>
      <c r="BE504" s="63">
        <v>500</v>
      </c>
      <c r="BF504" s="63">
        <v>2393.1499710083008</v>
      </c>
      <c r="BG504" s="63">
        <v>100</v>
      </c>
      <c r="BH504" s="63">
        <v>1847.8000030517578</v>
      </c>
      <c r="BI504" s="63">
        <v>0</v>
      </c>
      <c r="BJ504" s="63">
        <v>0</v>
      </c>
      <c r="BK504" s="63">
        <v>500</v>
      </c>
      <c r="BL504" s="62">
        <v>9056.1276749826211</v>
      </c>
      <c r="BN504" s="61">
        <v>2035</v>
      </c>
      <c r="BO504" s="62"/>
      <c r="BP504" s="1"/>
      <c r="BQ504" s="1"/>
      <c r="BR504" s="62"/>
      <c r="BS504" s="1"/>
      <c r="BT504" s="1"/>
      <c r="BU504" s="62"/>
      <c r="BV504" s="1"/>
      <c r="BW504" s="1"/>
      <c r="BX504" s="1"/>
      <c r="BY504" s="1"/>
      <c r="BZ504" s="1"/>
      <c r="CA504" s="1"/>
      <c r="CB504" s="1"/>
      <c r="CC504" s="1"/>
      <c r="CD504" s="1"/>
      <c r="CE504" s="62"/>
      <c r="CG504" s="115" t="s">
        <v>118</v>
      </c>
    </row>
    <row r="505" spans="1:85" hidden="1" outlineLevel="1">
      <c r="A505" s="52">
        <v>2036</v>
      </c>
      <c r="B505" s="53">
        <v>0</v>
      </c>
      <c r="C505" s="53">
        <v>0</v>
      </c>
      <c r="D505" s="53">
        <v>0</v>
      </c>
      <c r="E505" s="53">
        <v>0</v>
      </c>
      <c r="F505" s="53">
        <v>0</v>
      </c>
      <c r="G505" s="53">
        <v>2370</v>
      </c>
      <c r="H505" s="53">
        <v>0</v>
      </c>
      <c r="I505" s="53">
        <v>200</v>
      </c>
      <c r="J505" s="53">
        <v>300</v>
      </c>
      <c r="K505" s="53">
        <v>0</v>
      </c>
      <c r="L505" s="53">
        <v>0</v>
      </c>
      <c r="M505" s="53">
        <v>0</v>
      </c>
      <c r="N505" s="53">
        <v>0</v>
      </c>
      <c r="O505" s="53">
        <v>0</v>
      </c>
      <c r="P505" s="53">
        <v>797.40000915527344</v>
      </c>
      <c r="Q505" s="53">
        <v>1694.5499801635742</v>
      </c>
      <c r="R505" s="53">
        <v>0</v>
      </c>
      <c r="S505" s="53">
        <v>0</v>
      </c>
      <c r="T505" s="53">
        <v>0</v>
      </c>
      <c r="U505" s="53">
        <v>100</v>
      </c>
      <c r="V505" s="53">
        <v>0</v>
      </c>
      <c r="W505" s="53">
        <v>0</v>
      </c>
      <c r="X505" s="53">
        <v>400</v>
      </c>
      <c r="Y505" s="53">
        <v>100</v>
      </c>
      <c r="Z505" s="53">
        <v>0</v>
      </c>
      <c r="AA505" s="53">
        <v>0</v>
      </c>
      <c r="AB505" s="53">
        <v>0</v>
      </c>
      <c r="AC505" s="53">
        <v>450</v>
      </c>
      <c r="AD505" s="53">
        <v>149.5</v>
      </c>
      <c r="AE505" s="53">
        <v>1248</v>
      </c>
      <c r="AF505" s="53">
        <v>0</v>
      </c>
      <c r="AG505" s="53">
        <v>0</v>
      </c>
      <c r="AH505" s="53">
        <v>0</v>
      </c>
      <c r="AI505" s="53">
        <v>10</v>
      </c>
      <c r="AJ505" s="53">
        <v>0</v>
      </c>
      <c r="AK505" s="53">
        <v>14.11999988555908</v>
      </c>
      <c r="AL505" s="53">
        <v>58.099998474121087</v>
      </c>
      <c r="AM505" s="53">
        <v>357.56000292301178</v>
      </c>
      <c r="AN505" s="53">
        <v>0</v>
      </c>
      <c r="AO505" s="53">
        <v>277.04538300000002</v>
      </c>
      <c r="AP505" s="53">
        <v>702.30776609086661</v>
      </c>
      <c r="AQ505" s="53">
        <v>162.833437</v>
      </c>
      <c r="AR505" s="53">
        <v>79</v>
      </c>
      <c r="AS505" s="53">
        <v>25.60000038146973</v>
      </c>
      <c r="AT505" s="54"/>
      <c r="AU505" s="55">
        <v>2036</v>
      </c>
      <c r="AV505" s="56">
        <v>797.4388229230118</v>
      </c>
      <c r="AW505" s="57">
        <v>439.87882000000002</v>
      </c>
      <c r="AX505" s="57">
        <v>357.56000292301178</v>
      </c>
      <c r="AY505" s="56">
        <v>889.12776483201651</v>
      </c>
      <c r="AZ505" s="57">
        <v>805.42776597642569</v>
      </c>
      <c r="BA505" s="57">
        <v>83.69999885559082</v>
      </c>
      <c r="BB505" s="56">
        <v>7809.4499893188477</v>
      </c>
      <c r="BC505" s="57">
        <v>0</v>
      </c>
      <c r="BD505" s="57">
        <v>2370</v>
      </c>
      <c r="BE505" s="57">
        <v>500</v>
      </c>
      <c r="BF505" s="57">
        <v>2491.9499893188477</v>
      </c>
      <c r="BG505" s="57">
        <v>100</v>
      </c>
      <c r="BH505" s="57">
        <v>1847.5</v>
      </c>
      <c r="BI505" s="57">
        <v>0</v>
      </c>
      <c r="BJ505" s="57">
        <v>0</v>
      </c>
      <c r="BK505" s="57">
        <v>500</v>
      </c>
      <c r="BL505" s="56">
        <v>9496.0165770738749</v>
      </c>
      <c r="BN505" s="55">
        <v>2036</v>
      </c>
      <c r="BO505" s="56"/>
      <c r="BP505" s="58"/>
      <c r="BQ505" s="58"/>
      <c r="BR505" s="56"/>
      <c r="BS505" s="58"/>
      <c r="BT505" s="58"/>
      <c r="BU505" s="56"/>
      <c r="BV505" s="58"/>
      <c r="BW505" s="58"/>
      <c r="BX505" s="58"/>
      <c r="BY505" s="58"/>
      <c r="BZ505" s="58"/>
      <c r="CA505" s="58"/>
      <c r="CB505" s="58"/>
      <c r="CC505" s="58"/>
      <c r="CD505" s="58"/>
      <c r="CE505" s="56"/>
      <c r="CG505" s="115" t="s">
        <v>118</v>
      </c>
    </row>
    <row r="506" spans="1:85" hidden="1" outlineLevel="1">
      <c r="A506" s="59">
        <v>2037</v>
      </c>
      <c r="B506" s="60">
        <v>0</v>
      </c>
      <c r="C506" s="60">
        <v>0</v>
      </c>
      <c r="D506" s="60">
        <v>0</v>
      </c>
      <c r="E506" s="60">
        <v>0</v>
      </c>
      <c r="F506" s="60">
        <v>0</v>
      </c>
      <c r="G506" s="60">
        <v>2607</v>
      </c>
      <c r="H506" s="60">
        <v>0</v>
      </c>
      <c r="I506" s="60">
        <v>200</v>
      </c>
      <c r="J506" s="60">
        <v>300</v>
      </c>
      <c r="K506" s="60">
        <v>0</v>
      </c>
      <c r="L506" s="60">
        <v>0</v>
      </c>
      <c r="M506" s="60">
        <v>0</v>
      </c>
      <c r="N506" s="60">
        <v>0</v>
      </c>
      <c r="O506" s="60">
        <v>0</v>
      </c>
      <c r="P506" s="60">
        <v>796.99999237060547</v>
      </c>
      <c r="Q506" s="60">
        <v>1693.7000045776367</v>
      </c>
      <c r="R506" s="60">
        <v>0</v>
      </c>
      <c r="S506" s="60">
        <v>0</v>
      </c>
      <c r="T506" s="60">
        <v>0</v>
      </c>
      <c r="U506" s="60">
        <v>100</v>
      </c>
      <c r="V506" s="60">
        <v>0</v>
      </c>
      <c r="W506" s="60">
        <v>0</v>
      </c>
      <c r="X506" s="60">
        <v>400</v>
      </c>
      <c r="Y506" s="60">
        <v>100</v>
      </c>
      <c r="Z506" s="60">
        <v>0</v>
      </c>
      <c r="AA506" s="60">
        <v>0</v>
      </c>
      <c r="AB506" s="60">
        <v>0</v>
      </c>
      <c r="AC506" s="60">
        <v>450</v>
      </c>
      <c r="AD506" s="60">
        <v>149.44999694824219</v>
      </c>
      <c r="AE506" s="60">
        <v>1247.75</v>
      </c>
      <c r="AF506" s="60">
        <v>0</v>
      </c>
      <c r="AG506" s="60">
        <v>0</v>
      </c>
      <c r="AH506" s="60">
        <v>0</v>
      </c>
      <c r="AI506" s="60">
        <v>10</v>
      </c>
      <c r="AJ506" s="60">
        <v>0</v>
      </c>
      <c r="AK506" s="60">
        <v>15.010000228881839</v>
      </c>
      <c r="AL506" s="60">
        <v>61.759998321533203</v>
      </c>
      <c r="AM506" s="60">
        <v>359.93000185489655</v>
      </c>
      <c r="AN506" s="60">
        <v>0</v>
      </c>
      <c r="AO506" s="60">
        <v>294.53497199999998</v>
      </c>
      <c r="AP506" s="60">
        <v>773.53780368399657</v>
      </c>
      <c r="AQ506" s="60">
        <v>173.24580499999999</v>
      </c>
      <c r="AR506" s="60">
        <v>79</v>
      </c>
      <c r="AS506" s="60">
        <v>25.60000038146973</v>
      </c>
      <c r="AT506" s="54"/>
      <c r="AU506" s="61">
        <v>2037</v>
      </c>
      <c r="AV506" s="62">
        <v>827.71077885489649</v>
      </c>
      <c r="AW506" s="63">
        <v>467.78077699999994</v>
      </c>
      <c r="AX506" s="63">
        <v>359.93000185489655</v>
      </c>
      <c r="AY506" s="62">
        <v>964.90780261588134</v>
      </c>
      <c r="AZ506" s="63">
        <v>877.54780391287841</v>
      </c>
      <c r="BA506" s="63">
        <v>87.35999870300293</v>
      </c>
      <c r="BB506" s="62">
        <v>8044.8999938964844</v>
      </c>
      <c r="BC506" s="63">
        <v>0</v>
      </c>
      <c r="BD506" s="63">
        <v>2607</v>
      </c>
      <c r="BE506" s="63">
        <v>500</v>
      </c>
      <c r="BF506" s="63">
        <v>2490.6999969482422</v>
      </c>
      <c r="BG506" s="63">
        <v>100</v>
      </c>
      <c r="BH506" s="63">
        <v>1847.1999969482422</v>
      </c>
      <c r="BI506" s="63">
        <v>0</v>
      </c>
      <c r="BJ506" s="63">
        <v>0</v>
      </c>
      <c r="BK506" s="63">
        <v>500</v>
      </c>
      <c r="BL506" s="62">
        <v>9837.5185753672631</v>
      </c>
      <c r="BN506" s="61">
        <v>2037</v>
      </c>
      <c r="BO506" s="62"/>
      <c r="BP506" s="1"/>
      <c r="BQ506" s="1"/>
      <c r="BR506" s="62"/>
      <c r="BS506" s="1"/>
      <c r="BT506" s="1"/>
      <c r="BU506" s="62"/>
      <c r="BV506" s="1"/>
      <c r="BW506" s="1"/>
      <c r="BX506" s="1"/>
      <c r="BY506" s="1"/>
      <c r="BZ506" s="1"/>
      <c r="CA506" s="1"/>
      <c r="CB506" s="1"/>
      <c r="CC506" s="1"/>
      <c r="CD506" s="1"/>
      <c r="CE506" s="62"/>
      <c r="CG506" s="115" t="s">
        <v>118</v>
      </c>
    </row>
    <row r="507" spans="1:85" hidden="1" outlineLevel="1">
      <c r="A507" s="52">
        <v>2038</v>
      </c>
      <c r="B507" s="53">
        <v>0</v>
      </c>
      <c r="C507" s="53">
        <v>0</v>
      </c>
      <c r="D507" s="53">
        <v>0</v>
      </c>
      <c r="E507" s="53">
        <v>0</v>
      </c>
      <c r="F507" s="53">
        <v>0</v>
      </c>
      <c r="G507" s="53">
        <v>2844</v>
      </c>
      <c r="H507" s="53">
        <v>0</v>
      </c>
      <c r="I507" s="53">
        <v>200</v>
      </c>
      <c r="J507" s="53">
        <v>300</v>
      </c>
      <c r="K507" s="53">
        <v>0</v>
      </c>
      <c r="L507" s="53">
        <v>0</v>
      </c>
      <c r="M507" s="53">
        <v>0</v>
      </c>
      <c r="N507" s="53">
        <v>0</v>
      </c>
      <c r="O507" s="53">
        <v>0</v>
      </c>
      <c r="P507" s="53">
        <v>796.60000610351563</v>
      </c>
      <c r="Q507" s="53">
        <v>1792.8500061035156</v>
      </c>
      <c r="R507" s="53">
        <v>0</v>
      </c>
      <c r="S507" s="53">
        <v>0</v>
      </c>
      <c r="T507" s="53">
        <v>0</v>
      </c>
      <c r="U507" s="53">
        <v>100</v>
      </c>
      <c r="V507" s="53">
        <v>0</v>
      </c>
      <c r="W507" s="53">
        <v>0</v>
      </c>
      <c r="X507" s="53">
        <v>400</v>
      </c>
      <c r="Y507" s="53">
        <v>100</v>
      </c>
      <c r="Z507" s="53">
        <v>0</v>
      </c>
      <c r="AA507" s="53">
        <v>0</v>
      </c>
      <c r="AB507" s="53">
        <v>0</v>
      </c>
      <c r="AC507" s="53">
        <v>450</v>
      </c>
      <c r="AD507" s="53">
        <v>149.40000152587891</v>
      </c>
      <c r="AE507" s="53">
        <v>1247.4999923706055</v>
      </c>
      <c r="AF507" s="53">
        <v>0</v>
      </c>
      <c r="AG507" s="53">
        <v>0</v>
      </c>
      <c r="AH507" s="53">
        <v>0</v>
      </c>
      <c r="AI507" s="53">
        <v>10</v>
      </c>
      <c r="AJ507" s="53">
        <v>0</v>
      </c>
      <c r="AK507" s="53">
        <v>15.88000011444092</v>
      </c>
      <c r="AL507" s="53">
        <v>65.339996337890625</v>
      </c>
      <c r="AM507" s="53">
        <v>365.95000302791595</v>
      </c>
      <c r="AN507" s="53">
        <v>0</v>
      </c>
      <c r="AO507" s="53">
        <v>312.89791300000002</v>
      </c>
      <c r="AP507" s="53">
        <v>844.76784127712642</v>
      </c>
      <c r="AQ507" s="53">
        <v>183.19800599999999</v>
      </c>
      <c r="AR507" s="53">
        <v>79</v>
      </c>
      <c r="AS507" s="53">
        <v>25.60000038146973</v>
      </c>
      <c r="AT507" s="54"/>
      <c r="AU507" s="55">
        <v>2038</v>
      </c>
      <c r="AV507" s="56">
        <v>862.04592202791594</v>
      </c>
      <c r="AW507" s="57">
        <v>496.09591899999998</v>
      </c>
      <c r="AX507" s="57">
        <v>365.95000302791595</v>
      </c>
      <c r="AY507" s="56">
        <v>1040.5878381109278</v>
      </c>
      <c r="AZ507" s="57">
        <v>949.64784139156734</v>
      </c>
      <c r="BA507" s="57">
        <v>90.939996719360352</v>
      </c>
      <c r="BB507" s="56">
        <v>8380.3500061035156</v>
      </c>
      <c r="BC507" s="57">
        <v>0</v>
      </c>
      <c r="BD507" s="57">
        <v>2844</v>
      </c>
      <c r="BE507" s="57">
        <v>500</v>
      </c>
      <c r="BF507" s="57">
        <v>2589.4500122070313</v>
      </c>
      <c r="BG507" s="57">
        <v>100</v>
      </c>
      <c r="BH507" s="57">
        <v>1846.8999938964844</v>
      </c>
      <c r="BI507" s="57">
        <v>0</v>
      </c>
      <c r="BJ507" s="57">
        <v>0</v>
      </c>
      <c r="BK507" s="57">
        <v>500</v>
      </c>
      <c r="BL507" s="56">
        <v>10282.98376624236</v>
      </c>
      <c r="BN507" s="55">
        <v>2038</v>
      </c>
      <c r="BO507" s="56"/>
      <c r="BP507" s="58"/>
      <c r="BQ507" s="58"/>
      <c r="BR507" s="56"/>
      <c r="BS507" s="58"/>
      <c r="BT507" s="58"/>
      <c r="BU507" s="56"/>
      <c r="BV507" s="58"/>
      <c r="BW507" s="58"/>
      <c r="BX507" s="58"/>
      <c r="BY507" s="58"/>
      <c r="BZ507" s="58"/>
      <c r="CA507" s="58"/>
      <c r="CB507" s="58"/>
      <c r="CC507" s="58"/>
      <c r="CD507" s="58"/>
      <c r="CE507" s="56"/>
      <c r="CG507" s="115" t="s">
        <v>118</v>
      </c>
    </row>
    <row r="508" spans="1:85" hidden="1" outlineLevel="1">
      <c r="A508" s="59">
        <v>2039</v>
      </c>
      <c r="B508" s="60">
        <v>0</v>
      </c>
      <c r="C508" s="60">
        <v>0</v>
      </c>
      <c r="D508" s="60">
        <v>0</v>
      </c>
      <c r="E508" s="60">
        <v>0</v>
      </c>
      <c r="F508" s="60">
        <v>0</v>
      </c>
      <c r="G508" s="60">
        <v>3081</v>
      </c>
      <c r="H508" s="60">
        <v>0</v>
      </c>
      <c r="I508" s="60">
        <v>200</v>
      </c>
      <c r="J508" s="60">
        <v>300</v>
      </c>
      <c r="K508" s="60">
        <v>0</v>
      </c>
      <c r="L508" s="60">
        <v>0</v>
      </c>
      <c r="M508" s="60">
        <v>0</v>
      </c>
      <c r="N508" s="60">
        <v>0</v>
      </c>
      <c r="O508" s="60">
        <v>0</v>
      </c>
      <c r="P508" s="60">
        <v>896.19999694824219</v>
      </c>
      <c r="Q508" s="60">
        <v>1791.9500274658203</v>
      </c>
      <c r="R508" s="60">
        <v>0</v>
      </c>
      <c r="S508" s="60">
        <v>0</v>
      </c>
      <c r="T508" s="60">
        <v>0</v>
      </c>
      <c r="U508" s="60">
        <v>100</v>
      </c>
      <c r="V508" s="60">
        <v>0</v>
      </c>
      <c r="W508" s="60">
        <v>0</v>
      </c>
      <c r="X508" s="60">
        <v>400</v>
      </c>
      <c r="Y508" s="60">
        <v>100</v>
      </c>
      <c r="Z508" s="60">
        <v>0</v>
      </c>
      <c r="AA508" s="60">
        <v>0</v>
      </c>
      <c r="AB508" s="60">
        <v>0</v>
      </c>
      <c r="AC508" s="60">
        <v>450</v>
      </c>
      <c r="AD508" s="60">
        <v>149.34999847412109</v>
      </c>
      <c r="AE508" s="60">
        <v>1247.2500076293945</v>
      </c>
      <c r="AF508" s="60">
        <v>0</v>
      </c>
      <c r="AG508" s="60">
        <v>0</v>
      </c>
      <c r="AH508" s="60">
        <v>0</v>
      </c>
      <c r="AI508" s="60">
        <v>10</v>
      </c>
      <c r="AJ508" s="60">
        <v>0</v>
      </c>
      <c r="AK508" s="60">
        <v>16.760000228881839</v>
      </c>
      <c r="AL508" s="60">
        <v>68.959999084472656</v>
      </c>
      <c r="AM508" s="60">
        <v>365.41000068187714</v>
      </c>
      <c r="AN508" s="60">
        <v>0</v>
      </c>
      <c r="AO508" s="60">
        <v>331.41053299999999</v>
      </c>
      <c r="AP508" s="60">
        <v>917.56433527798572</v>
      </c>
      <c r="AQ508" s="60">
        <v>193.83666199999999</v>
      </c>
      <c r="AR508" s="60">
        <v>79</v>
      </c>
      <c r="AS508" s="60">
        <v>25.60000038146973</v>
      </c>
      <c r="AT508" s="54"/>
      <c r="AU508" s="61">
        <v>2039</v>
      </c>
      <c r="AV508" s="62">
        <v>890.65719568187706</v>
      </c>
      <c r="AW508" s="63">
        <v>525.24719499999992</v>
      </c>
      <c r="AX508" s="63">
        <v>365.41000068187714</v>
      </c>
      <c r="AY508" s="62">
        <v>1117.8843349728099</v>
      </c>
      <c r="AZ508" s="63">
        <v>1023.3243355068676</v>
      </c>
      <c r="BA508" s="63">
        <v>94.559999465942383</v>
      </c>
      <c r="BB508" s="62">
        <v>8715.7500305175781</v>
      </c>
      <c r="BC508" s="63">
        <v>0</v>
      </c>
      <c r="BD508" s="63">
        <v>3081</v>
      </c>
      <c r="BE508" s="63">
        <v>500</v>
      </c>
      <c r="BF508" s="63">
        <v>2688.1500244140625</v>
      </c>
      <c r="BG508" s="63">
        <v>100</v>
      </c>
      <c r="BH508" s="63">
        <v>1846.6000061035156</v>
      </c>
      <c r="BI508" s="63">
        <v>0</v>
      </c>
      <c r="BJ508" s="63">
        <v>0</v>
      </c>
      <c r="BK508" s="63">
        <v>500</v>
      </c>
      <c r="BL508" s="62">
        <v>10724.291561172266</v>
      </c>
      <c r="BN508" s="61">
        <v>2039</v>
      </c>
      <c r="BO508" s="62"/>
      <c r="BP508" s="1"/>
      <c r="BQ508" s="1"/>
      <c r="BR508" s="62"/>
      <c r="BS508" s="1"/>
      <c r="BT508" s="1"/>
      <c r="BU508" s="62"/>
      <c r="BV508" s="1"/>
      <c r="BW508" s="1"/>
      <c r="BX508" s="1"/>
      <c r="BY508" s="1"/>
      <c r="BZ508" s="1"/>
      <c r="CA508" s="1"/>
      <c r="CB508" s="1"/>
      <c r="CC508" s="1"/>
      <c r="CD508" s="1"/>
      <c r="CE508" s="62"/>
      <c r="CG508" s="115" t="s">
        <v>118</v>
      </c>
    </row>
    <row r="509" spans="1:85" hidden="1" outlineLevel="1">
      <c r="A509" s="52">
        <v>2040</v>
      </c>
      <c r="B509" s="53">
        <v>0</v>
      </c>
      <c r="C509" s="53">
        <v>0</v>
      </c>
      <c r="D509" s="53">
        <v>0</v>
      </c>
      <c r="E509" s="53">
        <v>0</v>
      </c>
      <c r="F509" s="53">
        <v>0</v>
      </c>
      <c r="G509" s="53">
        <v>3318</v>
      </c>
      <c r="H509" s="53">
        <v>0</v>
      </c>
      <c r="I509" s="53">
        <v>200</v>
      </c>
      <c r="J509" s="53">
        <v>300</v>
      </c>
      <c r="K509" s="53">
        <v>0</v>
      </c>
      <c r="L509" s="53">
        <v>100</v>
      </c>
      <c r="M509" s="53">
        <v>0</v>
      </c>
      <c r="N509" s="53">
        <v>0</v>
      </c>
      <c r="O509" s="53">
        <v>0</v>
      </c>
      <c r="P509" s="53">
        <v>895.74999237060547</v>
      </c>
      <c r="Q509" s="53">
        <v>1791.0499801635742</v>
      </c>
      <c r="R509" s="53">
        <v>0</v>
      </c>
      <c r="S509" s="53">
        <v>0</v>
      </c>
      <c r="T509" s="53">
        <v>0</v>
      </c>
      <c r="U509" s="53">
        <v>100</v>
      </c>
      <c r="V509" s="53">
        <v>0</v>
      </c>
      <c r="W509" s="53">
        <v>0</v>
      </c>
      <c r="X509" s="53">
        <v>400</v>
      </c>
      <c r="Y509" s="53">
        <v>100</v>
      </c>
      <c r="Z509" s="53">
        <v>0</v>
      </c>
      <c r="AA509" s="53">
        <v>0</v>
      </c>
      <c r="AB509" s="53">
        <v>0</v>
      </c>
      <c r="AC509" s="53">
        <v>450</v>
      </c>
      <c r="AD509" s="53">
        <v>149.30000305175781</v>
      </c>
      <c r="AE509" s="53">
        <v>1247</v>
      </c>
      <c r="AF509" s="53">
        <v>0</v>
      </c>
      <c r="AG509" s="53">
        <v>0</v>
      </c>
      <c r="AH509" s="53">
        <v>0</v>
      </c>
      <c r="AI509" s="53">
        <v>10</v>
      </c>
      <c r="AJ509" s="53">
        <v>0</v>
      </c>
      <c r="AK509" s="53">
        <v>17.64999961853027</v>
      </c>
      <c r="AL509" s="53">
        <v>72.610000610351563</v>
      </c>
      <c r="AM509" s="53">
        <v>364.99999916553497</v>
      </c>
      <c r="AN509" s="53">
        <v>0</v>
      </c>
      <c r="AO509" s="53">
        <v>350.07590800000003</v>
      </c>
      <c r="AP509" s="53">
        <v>990.36082927884513</v>
      </c>
      <c r="AQ509" s="53">
        <v>203.59456700000001</v>
      </c>
      <c r="AR509" s="53">
        <v>79</v>
      </c>
      <c r="AS509" s="53">
        <v>25.60000038146973</v>
      </c>
      <c r="AT509" s="54"/>
      <c r="AU509" s="55">
        <v>2040</v>
      </c>
      <c r="AV509" s="56">
        <v>918.67047416553498</v>
      </c>
      <c r="AW509" s="57">
        <v>553.67047500000001</v>
      </c>
      <c r="AX509" s="57">
        <v>364.99999916553497</v>
      </c>
      <c r="AY509" s="56">
        <v>1195.2208298891967</v>
      </c>
      <c r="AZ509" s="57">
        <v>1097.0108288973754</v>
      </c>
      <c r="BA509" s="57">
        <v>98.210000991821289</v>
      </c>
      <c r="BB509" s="56">
        <v>9051.0999755859375</v>
      </c>
      <c r="BC509" s="57">
        <v>0</v>
      </c>
      <c r="BD509" s="57">
        <v>3318</v>
      </c>
      <c r="BE509" s="57">
        <v>600</v>
      </c>
      <c r="BF509" s="57">
        <v>2686.7999725341797</v>
      </c>
      <c r="BG509" s="57">
        <v>100</v>
      </c>
      <c r="BH509" s="57">
        <v>1846.3000030517578</v>
      </c>
      <c r="BI509" s="57">
        <v>0</v>
      </c>
      <c r="BJ509" s="57">
        <v>0</v>
      </c>
      <c r="BK509" s="57">
        <v>500</v>
      </c>
      <c r="BL509" s="56">
        <v>11164.99127964067</v>
      </c>
      <c r="BN509" s="55">
        <v>2040</v>
      </c>
      <c r="BO509" s="56"/>
      <c r="BP509" s="58"/>
      <c r="BQ509" s="58"/>
      <c r="BR509" s="56"/>
      <c r="BS509" s="58"/>
      <c r="BT509" s="58"/>
      <c r="BU509" s="56"/>
      <c r="BV509" s="58"/>
      <c r="BW509" s="58"/>
      <c r="BX509" s="58"/>
      <c r="BY509" s="58"/>
      <c r="BZ509" s="58"/>
      <c r="CA509" s="58"/>
      <c r="CB509" s="58"/>
      <c r="CC509" s="58"/>
      <c r="CD509" s="58"/>
      <c r="CE509" s="56"/>
      <c r="CG509" s="115" t="s">
        <v>118</v>
      </c>
    </row>
    <row r="510" spans="1:85" hidden="1" outlineLevel="1">
      <c r="A510" s="59">
        <v>2041</v>
      </c>
      <c r="B510" s="60">
        <v>0</v>
      </c>
      <c r="C510" s="60">
        <v>0</v>
      </c>
      <c r="D510" s="60">
        <v>0</v>
      </c>
      <c r="E510" s="60">
        <v>0</v>
      </c>
      <c r="F510" s="60">
        <v>0</v>
      </c>
      <c r="G510" s="60">
        <v>3555</v>
      </c>
      <c r="H510" s="60">
        <v>0</v>
      </c>
      <c r="I510" s="60">
        <v>200</v>
      </c>
      <c r="J510" s="60">
        <v>300</v>
      </c>
      <c r="K510" s="60">
        <v>0</v>
      </c>
      <c r="L510" s="60">
        <v>100</v>
      </c>
      <c r="M510" s="60">
        <v>0</v>
      </c>
      <c r="N510" s="60">
        <v>0</v>
      </c>
      <c r="O510" s="60">
        <v>0</v>
      </c>
      <c r="P510" s="60">
        <v>895.30001068115234</v>
      </c>
      <c r="Q510" s="60">
        <v>1790.1499786376953</v>
      </c>
      <c r="R510" s="60">
        <v>0</v>
      </c>
      <c r="S510" s="60">
        <v>0</v>
      </c>
      <c r="T510" s="60">
        <v>0</v>
      </c>
      <c r="U510" s="60">
        <v>100</v>
      </c>
      <c r="V510" s="60">
        <v>0</v>
      </c>
      <c r="W510" s="60">
        <v>0</v>
      </c>
      <c r="X510" s="60">
        <v>400</v>
      </c>
      <c r="Y510" s="60">
        <v>100</v>
      </c>
      <c r="Z510" s="60">
        <v>0</v>
      </c>
      <c r="AA510" s="60">
        <v>0</v>
      </c>
      <c r="AB510" s="60">
        <v>0</v>
      </c>
      <c r="AC510" s="60">
        <v>450</v>
      </c>
      <c r="AD510" s="60">
        <v>149.25</v>
      </c>
      <c r="AE510" s="60">
        <v>1246.75</v>
      </c>
      <c r="AF510" s="60">
        <v>0</v>
      </c>
      <c r="AG510" s="60">
        <v>0</v>
      </c>
      <c r="AH510" s="60">
        <v>0</v>
      </c>
      <c r="AI510" s="60">
        <v>10</v>
      </c>
      <c r="AJ510" s="60">
        <v>0</v>
      </c>
      <c r="AK510" s="60">
        <v>18.54999923706055</v>
      </c>
      <c r="AL510" s="60">
        <v>76.30999755859375</v>
      </c>
      <c r="AM510" s="60">
        <v>364.0099960565567</v>
      </c>
      <c r="AN510" s="60">
        <v>0</v>
      </c>
      <c r="AO510" s="60">
        <v>366.544757</v>
      </c>
      <c r="AP510" s="60">
        <v>1066.338277034426</v>
      </c>
      <c r="AQ510" s="60">
        <v>211.21374899999998</v>
      </c>
      <c r="AR510" s="60">
        <v>79</v>
      </c>
      <c r="AS510" s="60">
        <v>25.60000038146973</v>
      </c>
      <c r="AT510" s="54"/>
      <c r="AU510" s="61">
        <v>2041</v>
      </c>
      <c r="AV510" s="62">
        <v>941.76850205655671</v>
      </c>
      <c r="AW510" s="63">
        <v>577.75850600000001</v>
      </c>
      <c r="AX510" s="63">
        <v>364.0099960565567</v>
      </c>
      <c r="AY510" s="62">
        <v>1275.7982742115501</v>
      </c>
      <c r="AZ510" s="63">
        <v>1173.8882762714866</v>
      </c>
      <c r="BA510" s="63">
        <v>101.90999794006348</v>
      </c>
      <c r="BB510" s="62">
        <v>9286.4499893188477</v>
      </c>
      <c r="BC510" s="63">
        <v>0</v>
      </c>
      <c r="BD510" s="63">
        <v>3555</v>
      </c>
      <c r="BE510" s="63">
        <v>600</v>
      </c>
      <c r="BF510" s="63">
        <v>2685.4499893188477</v>
      </c>
      <c r="BG510" s="63">
        <v>100</v>
      </c>
      <c r="BH510" s="63">
        <v>1846</v>
      </c>
      <c r="BI510" s="63">
        <v>0</v>
      </c>
      <c r="BJ510" s="63">
        <v>0</v>
      </c>
      <c r="BK510" s="63">
        <v>500</v>
      </c>
      <c r="BL510" s="62">
        <v>11504.016765586955</v>
      </c>
      <c r="BN510" s="61">
        <v>2041</v>
      </c>
      <c r="BO510" s="62"/>
      <c r="BP510" s="1"/>
      <c r="BQ510" s="1"/>
      <c r="BR510" s="62"/>
      <c r="BS510" s="1"/>
      <c r="BT510" s="1"/>
      <c r="BU510" s="62"/>
      <c r="BV510" s="1"/>
      <c r="BW510" s="1"/>
      <c r="BX510" s="1"/>
      <c r="BY510" s="1"/>
      <c r="BZ510" s="1"/>
      <c r="CA510" s="1"/>
      <c r="CB510" s="1"/>
      <c r="CC510" s="1"/>
      <c r="CD510" s="1"/>
      <c r="CE510" s="62"/>
      <c r="CG510" s="115" t="s">
        <v>118</v>
      </c>
    </row>
    <row r="511" spans="1:85" hidden="1" outlineLevel="1">
      <c r="A511" s="52">
        <v>2042</v>
      </c>
      <c r="B511" s="53">
        <v>0</v>
      </c>
      <c r="C511" s="53">
        <v>0</v>
      </c>
      <c r="D511" s="53">
        <v>0</v>
      </c>
      <c r="E511" s="53">
        <v>0</v>
      </c>
      <c r="F511" s="53">
        <v>0</v>
      </c>
      <c r="G511" s="53">
        <v>3555</v>
      </c>
      <c r="H511" s="53">
        <v>0</v>
      </c>
      <c r="I511" s="53">
        <v>200</v>
      </c>
      <c r="J511" s="53">
        <v>300</v>
      </c>
      <c r="K511" s="53">
        <v>0</v>
      </c>
      <c r="L511" s="53">
        <v>100</v>
      </c>
      <c r="M511" s="53">
        <v>0</v>
      </c>
      <c r="N511" s="53">
        <v>0</v>
      </c>
      <c r="O511" s="53">
        <v>0</v>
      </c>
      <c r="P511" s="53">
        <v>894.84999084472656</v>
      </c>
      <c r="Q511" s="53">
        <v>1789.2500076293945</v>
      </c>
      <c r="R511" s="53">
        <v>0</v>
      </c>
      <c r="S511" s="53">
        <v>0</v>
      </c>
      <c r="T511" s="53">
        <v>0</v>
      </c>
      <c r="U511" s="53">
        <v>100</v>
      </c>
      <c r="V511" s="53">
        <v>0</v>
      </c>
      <c r="W511" s="53">
        <v>0</v>
      </c>
      <c r="X511" s="53">
        <v>400</v>
      </c>
      <c r="Y511" s="53">
        <v>100</v>
      </c>
      <c r="Z511" s="53">
        <v>0</v>
      </c>
      <c r="AA511" s="53">
        <v>0</v>
      </c>
      <c r="AB511" s="53">
        <v>0</v>
      </c>
      <c r="AC511" s="53">
        <v>450</v>
      </c>
      <c r="AD511" s="53">
        <v>149.19999694824219</v>
      </c>
      <c r="AE511" s="53">
        <v>1246.5</v>
      </c>
      <c r="AF511" s="53">
        <v>0</v>
      </c>
      <c r="AG511" s="53">
        <v>0</v>
      </c>
      <c r="AH511" s="53">
        <v>0</v>
      </c>
      <c r="AI511" s="53">
        <v>10</v>
      </c>
      <c r="AJ511" s="53">
        <v>0</v>
      </c>
      <c r="AK511" s="53">
        <v>19.440000534057621</v>
      </c>
      <c r="AL511" s="53">
        <v>79.980003356933594</v>
      </c>
      <c r="AM511" s="53">
        <v>362.92999923229218</v>
      </c>
      <c r="AN511" s="53">
        <v>0</v>
      </c>
      <c r="AO511" s="53">
        <v>381.38044400000001</v>
      </c>
      <c r="AP511" s="53">
        <v>1142.315724790006</v>
      </c>
      <c r="AQ511" s="53">
        <v>225.03197700000001</v>
      </c>
      <c r="AR511" s="53">
        <v>79</v>
      </c>
      <c r="AS511" s="53">
        <v>25.60000038146973</v>
      </c>
      <c r="AT511" s="54"/>
      <c r="AU511" s="55">
        <v>2042</v>
      </c>
      <c r="AV511" s="56">
        <v>969.34242023229217</v>
      </c>
      <c r="AW511" s="57">
        <v>606.41242099999999</v>
      </c>
      <c r="AX511" s="57">
        <v>362.92999923229218</v>
      </c>
      <c r="AY511" s="56">
        <v>1356.335729062467</v>
      </c>
      <c r="AZ511" s="57">
        <v>1250.7557253240636</v>
      </c>
      <c r="BA511" s="57">
        <v>105.58000373840332</v>
      </c>
      <c r="BB511" s="56">
        <v>9284.7999954223633</v>
      </c>
      <c r="BC511" s="57">
        <v>0</v>
      </c>
      <c r="BD511" s="57">
        <v>3555</v>
      </c>
      <c r="BE511" s="57">
        <v>600</v>
      </c>
      <c r="BF511" s="57">
        <v>2684.0999984741211</v>
      </c>
      <c r="BG511" s="57">
        <v>100</v>
      </c>
      <c r="BH511" s="57">
        <v>1845.6999969482422</v>
      </c>
      <c r="BI511" s="57">
        <v>0</v>
      </c>
      <c r="BJ511" s="57">
        <v>0</v>
      </c>
      <c r="BK511" s="57">
        <v>500</v>
      </c>
      <c r="BL511" s="56">
        <v>11610.478144717123</v>
      </c>
      <c r="BN511" s="55">
        <v>2042</v>
      </c>
      <c r="BO511" s="56"/>
      <c r="BP511" s="58"/>
      <c r="BQ511" s="58"/>
      <c r="BR511" s="56"/>
      <c r="BS511" s="58"/>
      <c r="BT511" s="58"/>
      <c r="BU511" s="56"/>
      <c r="BV511" s="58"/>
      <c r="BW511" s="58"/>
      <c r="BX511" s="58"/>
      <c r="BY511" s="58"/>
      <c r="BZ511" s="58"/>
      <c r="CA511" s="58"/>
      <c r="CB511" s="58"/>
      <c r="CC511" s="58"/>
      <c r="CD511" s="58"/>
      <c r="CE511" s="56"/>
      <c r="CG511" s="115" t="s">
        <v>118</v>
      </c>
    </row>
    <row r="512" spans="1:85" hidden="1" outlineLevel="1">
      <c r="A512" s="59">
        <v>2043</v>
      </c>
      <c r="B512" s="60">
        <v>0</v>
      </c>
      <c r="C512" s="60">
        <v>0</v>
      </c>
      <c r="D512" s="60">
        <v>0</v>
      </c>
      <c r="E512" s="60">
        <v>0</v>
      </c>
      <c r="F512" s="60">
        <v>0</v>
      </c>
      <c r="G512" s="60">
        <v>3555</v>
      </c>
      <c r="H512" s="60">
        <v>0</v>
      </c>
      <c r="I512" s="60">
        <v>200</v>
      </c>
      <c r="J512" s="60">
        <v>650</v>
      </c>
      <c r="K512" s="60">
        <v>0</v>
      </c>
      <c r="L512" s="60">
        <v>100</v>
      </c>
      <c r="M512" s="60">
        <v>0</v>
      </c>
      <c r="N512" s="60">
        <v>0</v>
      </c>
      <c r="O512" s="60">
        <v>0</v>
      </c>
      <c r="P512" s="60">
        <v>894.40000915527344</v>
      </c>
      <c r="Q512" s="60">
        <v>1788.3500061035156</v>
      </c>
      <c r="R512" s="60">
        <v>0</v>
      </c>
      <c r="S512" s="60">
        <v>0</v>
      </c>
      <c r="T512" s="60">
        <v>0</v>
      </c>
      <c r="U512" s="60">
        <v>100</v>
      </c>
      <c r="V512" s="60">
        <v>0</v>
      </c>
      <c r="W512" s="60">
        <v>0</v>
      </c>
      <c r="X512" s="60">
        <v>400</v>
      </c>
      <c r="Y512" s="60">
        <v>100</v>
      </c>
      <c r="Z512" s="60">
        <v>0</v>
      </c>
      <c r="AA512" s="60">
        <v>0</v>
      </c>
      <c r="AB512" s="60">
        <v>0</v>
      </c>
      <c r="AC512" s="60">
        <v>450</v>
      </c>
      <c r="AD512" s="60">
        <v>149.15000152587891</v>
      </c>
      <c r="AE512" s="60">
        <v>1246.2499923706055</v>
      </c>
      <c r="AF512" s="60">
        <v>0</v>
      </c>
      <c r="AG512" s="60">
        <v>0</v>
      </c>
      <c r="AH512" s="60">
        <v>0</v>
      </c>
      <c r="AI512" s="60">
        <v>10</v>
      </c>
      <c r="AJ512" s="60">
        <v>0</v>
      </c>
      <c r="AK512" s="60">
        <v>20.340000152587891</v>
      </c>
      <c r="AL512" s="60">
        <v>83.680000305175781</v>
      </c>
      <c r="AM512" s="60">
        <v>362.18999636173248</v>
      </c>
      <c r="AN512" s="60">
        <v>0</v>
      </c>
      <c r="AO512" s="60">
        <v>401.17813699999999</v>
      </c>
      <c r="AP512" s="60">
        <v>1224.0605660882529</v>
      </c>
      <c r="AQ512" s="60">
        <v>238.03904900000001</v>
      </c>
      <c r="AR512" s="60">
        <v>79</v>
      </c>
      <c r="AS512" s="60">
        <v>25.60000038146973</v>
      </c>
      <c r="AT512" s="54"/>
      <c r="AU512" s="61">
        <v>2043</v>
      </c>
      <c r="AV512" s="62">
        <v>1001.4071823617325</v>
      </c>
      <c r="AW512" s="63">
        <v>639.21718599999997</v>
      </c>
      <c r="AX512" s="63">
        <v>362.18999636173248</v>
      </c>
      <c r="AY512" s="62">
        <v>1442.6805669274863</v>
      </c>
      <c r="AZ512" s="63">
        <v>1333.4005662408408</v>
      </c>
      <c r="BA512" s="63">
        <v>109.28000068664551</v>
      </c>
      <c r="BB512" s="62">
        <v>9633.1500091552734</v>
      </c>
      <c r="BC512" s="63">
        <v>0</v>
      </c>
      <c r="BD512" s="63">
        <v>3555</v>
      </c>
      <c r="BE512" s="63">
        <v>950</v>
      </c>
      <c r="BF512" s="63">
        <v>2682.7500152587891</v>
      </c>
      <c r="BG512" s="63">
        <v>100</v>
      </c>
      <c r="BH512" s="63">
        <v>1845.3999938964844</v>
      </c>
      <c r="BI512" s="63">
        <v>0</v>
      </c>
      <c r="BJ512" s="63">
        <v>0</v>
      </c>
      <c r="BK512" s="63">
        <v>500</v>
      </c>
      <c r="BL512" s="62">
        <v>12077.237758444491</v>
      </c>
      <c r="BN512" s="61">
        <v>2043</v>
      </c>
      <c r="BO512" s="62"/>
      <c r="BP512" s="1"/>
      <c r="BQ512" s="1"/>
      <c r="BR512" s="62"/>
      <c r="BS512" s="1"/>
      <c r="BT512" s="1"/>
      <c r="BU512" s="62"/>
      <c r="BV512" s="1"/>
      <c r="BW512" s="1"/>
      <c r="BX512" s="1"/>
      <c r="BY512" s="1"/>
      <c r="BZ512" s="1"/>
      <c r="CA512" s="1"/>
      <c r="CB512" s="1"/>
      <c r="CC512" s="1"/>
      <c r="CD512" s="1"/>
      <c r="CE512" s="62"/>
      <c r="CG512" s="115" t="s">
        <v>118</v>
      </c>
    </row>
    <row r="513" spans="1:85" hidden="1" outlineLevel="1">
      <c r="A513" s="52">
        <v>2044</v>
      </c>
      <c r="B513" s="53">
        <v>0</v>
      </c>
      <c r="C513" s="53">
        <v>0</v>
      </c>
      <c r="D513" s="53">
        <v>36.599998474121101</v>
      </c>
      <c r="E513" s="53">
        <v>0</v>
      </c>
      <c r="F513" s="53">
        <v>0</v>
      </c>
      <c r="G513" s="53">
        <v>3555</v>
      </c>
      <c r="H513" s="53">
        <v>0</v>
      </c>
      <c r="I513" s="53">
        <v>200</v>
      </c>
      <c r="J513" s="53">
        <v>650</v>
      </c>
      <c r="K513" s="53">
        <v>0</v>
      </c>
      <c r="L513" s="53">
        <v>100</v>
      </c>
      <c r="M513" s="53">
        <v>0</v>
      </c>
      <c r="N513" s="53">
        <v>0</v>
      </c>
      <c r="O513" s="53">
        <v>0</v>
      </c>
      <c r="P513" s="53">
        <v>893.94999694824219</v>
      </c>
      <c r="Q513" s="53">
        <v>1887.4500274658203</v>
      </c>
      <c r="R513" s="53">
        <v>0</v>
      </c>
      <c r="S513" s="53">
        <v>0</v>
      </c>
      <c r="T513" s="53">
        <v>0</v>
      </c>
      <c r="U513" s="53">
        <v>100</v>
      </c>
      <c r="V513" s="53">
        <v>0</v>
      </c>
      <c r="W513" s="53">
        <v>0</v>
      </c>
      <c r="X513" s="53">
        <v>400</v>
      </c>
      <c r="Y513" s="53">
        <v>100</v>
      </c>
      <c r="Z513" s="53">
        <v>0</v>
      </c>
      <c r="AA513" s="53">
        <v>0</v>
      </c>
      <c r="AB513" s="53">
        <v>0</v>
      </c>
      <c r="AC513" s="53">
        <v>450</v>
      </c>
      <c r="AD513" s="53">
        <v>149.09999847412109</v>
      </c>
      <c r="AE513" s="53">
        <v>1246.0000076293945</v>
      </c>
      <c r="AF513" s="53">
        <v>0</v>
      </c>
      <c r="AG513" s="53">
        <v>0</v>
      </c>
      <c r="AH513" s="53">
        <v>0</v>
      </c>
      <c r="AI513" s="53">
        <v>10</v>
      </c>
      <c r="AJ513" s="53">
        <v>0</v>
      </c>
      <c r="AK513" s="53">
        <v>21.280000686645511</v>
      </c>
      <c r="AL513" s="53">
        <v>87.550003051757813</v>
      </c>
      <c r="AM513" s="53">
        <v>361.36000144481659</v>
      </c>
      <c r="AN513" s="53">
        <v>0</v>
      </c>
      <c r="AO513" s="53">
        <v>419.93942299999998</v>
      </c>
      <c r="AP513" s="53">
        <v>1305.8054073864989</v>
      </c>
      <c r="AQ513" s="53">
        <v>249.30925499999998</v>
      </c>
      <c r="AR513" s="53">
        <v>79</v>
      </c>
      <c r="AS513" s="53">
        <v>25.60000038146973</v>
      </c>
      <c r="AT513" s="54"/>
      <c r="AU513" s="55">
        <v>2044</v>
      </c>
      <c r="AV513" s="56">
        <v>1030.6086794448165</v>
      </c>
      <c r="AW513" s="57">
        <v>669.24867799999993</v>
      </c>
      <c r="AX513" s="57">
        <v>361.36000144481659</v>
      </c>
      <c r="AY513" s="56">
        <v>1529.235411506372</v>
      </c>
      <c r="AZ513" s="57">
        <v>1416.0854080731444</v>
      </c>
      <c r="BA513" s="57">
        <v>113.15000343322754</v>
      </c>
      <c r="BB513" s="56">
        <v>9768.1000289916992</v>
      </c>
      <c r="BC513" s="57">
        <v>36.599998474121101</v>
      </c>
      <c r="BD513" s="57">
        <v>3555</v>
      </c>
      <c r="BE513" s="57">
        <v>950</v>
      </c>
      <c r="BF513" s="57">
        <v>2781.4000244140625</v>
      </c>
      <c r="BG513" s="57">
        <v>100</v>
      </c>
      <c r="BH513" s="57">
        <v>1845.1000061035156</v>
      </c>
      <c r="BI513" s="57">
        <v>0</v>
      </c>
      <c r="BJ513" s="57">
        <v>0</v>
      </c>
      <c r="BK513" s="57">
        <v>500</v>
      </c>
      <c r="BL513" s="56">
        <v>12327.944119942887</v>
      </c>
      <c r="BN513" s="55">
        <v>2044</v>
      </c>
      <c r="BO513" s="56"/>
      <c r="BP513" s="58"/>
      <c r="BQ513" s="58"/>
      <c r="BR513" s="56"/>
      <c r="BS513" s="58"/>
      <c r="BT513" s="58"/>
      <c r="BU513" s="56"/>
      <c r="BV513" s="58"/>
      <c r="BW513" s="58"/>
      <c r="BX513" s="58"/>
      <c r="BY513" s="58"/>
      <c r="BZ513" s="58"/>
      <c r="CA513" s="58"/>
      <c r="CB513" s="58"/>
      <c r="CC513" s="58"/>
      <c r="CD513" s="58"/>
      <c r="CE513" s="56"/>
      <c r="CG513" s="115" t="s">
        <v>118</v>
      </c>
    </row>
    <row r="514" spans="1:85" hidden="1" outlineLevel="1">
      <c r="A514" s="59">
        <v>2045</v>
      </c>
      <c r="B514" s="60">
        <v>0</v>
      </c>
      <c r="C514" s="60">
        <v>0</v>
      </c>
      <c r="D514" s="60">
        <v>36.599998474121101</v>
      </c>
      <c r="E514" s="60">
        <v>0</v>
      </c>
      <c r="F514" s="60">
        <v>0</v>
      </c>
      <c r="G514" s="60">
        <v>3555</v>
      </c>
      <c r="H514" s="60">
        <v>0</v>
      </c>
      <c r="I514" s="60">
        <v>200</v>
      </c>
      <c r="J514" s="60">
        <v>650</v>
      </c>
      <c r="K514" s="60">
        <v>0</v>
      </c>
      <c r="L514" s="60">
        <v>100</v>
      </c>
      <c r="M514" s="60">
        <v>0</v>
      </c>
      <c r="N514" s="60">
        <v>0</v>
      </c>
      <c r="O514" s="60">
        <v>0</v>
      </c>
      <c r="P514" s="60">
        <v>893.50999450683594</v>
      </c>
      <c r="Q514" s="60">
        <v>1886.4999771118164</v>
      </c>
      <c r="R514" s="60">
        <v>0</v>
      </c>
      <c r="S514" s="60">
        <v>0</v>
      </c>
      <c r="T514" s="60">
        <v>0</v>
      </c>
      <c r="U514" s="60">
        <v>100</v>
      </c>
      <c r="V514" s="60">
        <v>0</v>
      </c>
      <c r="W514" s="60">
        <v>0</v>
      </c>
      <c r="X514" s="60">
        <v>400</v>
      </c>
      <c r="Y514" s="60">
        <v>100</v>
      </c>
      <c r="Z514" s="60">
        <v>0</v>
      </c>
      <c r="AA514" s="60">
        <v>0</v>
      </c>
      <c r="AB514" s="60">
        <v>0</v>
      </c>
      <c r="AC514" s="60">
        <v>750</v>
      </c>
      <c r="AD514" s="60">
        <v>299.05000305175781</v>
      </c>
      <c r="AE514" s="60">
        <v>1495.75</v>
      </c>
      <c r="AF514" s="60">
        <v>0</v>
      </c>
      <c r="AG514" s="60">
        <v>100</v>
      </c>
      <c r="AH514" s="60">
        <v>0</v>
      </c>
      <c r="AI514" s="60">
        <v>10</v>
      </c>
      <c r="AJ514" s="60">
        <v>0</v>
      </c>
      <c r="AK514" s="60">
        <v>22.260000228881839</v>
      </c>
      <c r="AL514" s="60">
        <v>91.599998474121094</v>
      </c>
      <c r="AM514" s="60">
        <v>360.05999863147736</v>
      </c>
      <c r="AN514" s="60">
        <v>0</v>
      </c>
      <c r="AO514" s="60">
        <v>436.93978399999997</v>
      </c>
      <c r="AP514" s="60">
        <v>1393.1203194741331</v>
      </c>
      <c r="AQ514" s="60">
        <v>258.13393600000001</v>
      </c>
      <c r="AR514" s="60">
        <v>79</v>
      </c>
      <c r="AS514" s="60">
        <v>25.60000038146973</v>
      </c>
      <c r="AT514" s="54"/>
      <c r="AU514" s="61">
        <v>2045</v>
      </c>
      <c r="AV514" s="62">
        <v>1055.1337186314772</v>
      </c>
      <c r="AW514" s="63">
        <v>695.07371999999998</v>
      </c>
      <c r="AX514" s="63">
        <v>360.05999863147736</v>
      </c>
      <c r="AY514" s="62">
        <v>1621.5803185586058</v>
      </c>
      <c r="AZ514" s="63">
        <v>1504.3803197030149</v>
      </c>
      <c r="BA514" s="63">
        <v>117.19999885559082</v>
      </c>
      <c r="BB514" s="62">
        <v>10566.409973144531</v>
      </c>
      <c r="BC514" s="63">
        <v>36.599998474121101</v>
      </c>
      <c r="BD514" s="63">
        <v>3555</v>
      </c>
      <c r="BE514" s="63">
        <v>950</v>
      </c>
      <c r="BF514" s="63">
        <v>2780.0099716186523</v>
      </c>
      <c r="BG514" s="63">
        <v>100</v>
      </c>
      <c r="BH514" s="63">
        <v>2544.8000030517578</v>
      </c>
      <c r="BI514" s="63">
        <v>0</v>
      </c>
      <c r="BJ514" s="63">
        <v>100</v>
      </c>
      <c r="BK514" s="63">
        <v>500</v>
      </c>
      <c r="BL514" s="62">
        <v>13243.124010334614</v>
      </c>
      <c r="BN514" s="61">
        <v>2045</v>
      </c>
      <c r="BO514" s="62">
        <v>518.3624014788893</v>
      </c>
      <c r="BP514" s="1">
        <v>469.14240299999994</v>
      </c>
      <c r="BQ514" s="1">
        <v>49.219998478889465</v>
      </c>
      <c r="BR514" s="62">
        <v>1177.0958109807818</v>
      </c>
      <c r="BS514" s="1">
        <v>1122.1158114385455</v>
      </c>
      <c r="BT514" s="1">
        <v>54.979999542236314</v>
      </c>
      <c r="BU514" s="62">
        <v>4459.4599914550781</v>
      </c>
      <c r="BV514" s="1">
        <v>36.599998474121101</v>
      </c>
      <c r="BW514" s="1">
        <v>1896</v>
      </c>
      <c r="BX514" s="1">
        <v>650</v>
      </c>
      <c r="BY514" s="1">
        <v>581.15999603271484</v>
      </c>
      <c r="BZ514" s="1">
        <v>0</v>
      </c>
      <c r="CA514" s="1">
        <v>1195.6999969482422</v>
      </c>
      <c r="CB514" s="1">
        <v>0</v>
      </c>
      <c r="CC514" s="1">
        <v>100</v>
      </c>
      <c r="CD514" s="1">
        <v>0</v>
      </c>
      <c r="CE514" s="62">
        <v>6154.918203914749</v>
      </c>
      <c r="CG514" s="115" t="s">
        <v>118</v>
      </c>
    </row>
    <row r="515" spans="1:85" hidden="1" outlineLevel="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N515" s="64" t="s">
        <v>144</v>
      </c>
      <c r="BO515" s="65">
        <v>1055.1337186314772</v>
      </c>
      <c r="BP515" s="65">
        <v>695.07371999999998</v>
      </c>
      <c r="BQ515" s="65">
        <v>360.05999863147736</v>
      </c>
      <c r="BR515" s="65">
        <v>1621.5803185586058</v>
      </c>
      <c r="BS515" s="65">
        <v>1504.3803197030149</v>
      </c>
      <c r="BT515" s="65">
        <v>117.19999885559082</v>
      </c>
      <c r="BU515" s="65">
        <v>10566.409973144531</v>
      </c>
      <c r="BV515" s="65">
        <v>36.599998474121101</v>
      </c>
      <c r="BW515" s="65">
        <v>3555</v>
      </c>
      <c r="BX515" s="65">
        <v>950</v>
      </c>
      <c r="BY515" s="65">
        <v>2780.0099716186523</v>
      </c>
      <c r="BZ515" s="65">
        <v>100</v>
      </c>
      <c r="CA515" s="65">
        <v>2544.8000030517578</v>
      </c>
      <c r="CB515" s="65">
        <v>0</v>
      </c>
      <c r="CC515" s="65">
        <v>100</v>
      </c>
      <c r="CD515" s="65">
        <v>500</v>
      </c>
      <c r="CE515" s="65">
        <v>13243.124010334614</v>
      </c>
      <c r="CG515" s="115" t="s">
        <v>118</v>
      </c>
    </row>
    <row r="516" spans="1:85" collapsed="1"/>
    <row r="518" spans="1:85">
      <c r="A518" s="68" t="s">
        <v>119</v>
      </c>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c r="AM518" s="32"/>
      <c r="AN518" s="32"/>
      <c r="AO518" s="32"/>
      <c r="AP518" s="32"/>
      <c r="AQ518" s="32"/>
      <c r="AR518" s="32"/>
      <c r="AS518" s="32"/>
      <c r="AT518" s="32"/>
      <c r="AU518" s="33" t="s">
        <v>119</v>
      </c>
      <c r="AV518" s="33" t="s">
        <v>147</v>
      </c>
      <c r="AW518" s="32"/>
      <c r="AX518" s="32"/>
      <c r="AY518" s="32"/>
      <c r="AZ518" s="32"/>
      <c r="BA518" s="32"/>
      <c r="BB518" s="32"/>
      <c r="BC518" s="32"/>
      <c r="BD518" s="32"/>
      <c r="BE518" s="32"/>
      <c r="BF518" s="32"/>
      <c r="BG518" s="32"/>
      <c r="BH518" s="32"/>
      <c r="BI518" s="32"/>
      <c r="BJ518" s="32"/>
      <c r="BK518" s="32"/>
      <c r="BL518" s="32"/>
      <c r="BN518" s="33" t="s">
        <v>119</v>
      </c>
      <c r="BO518" s="33" t="s">
        <v>148</v>
      </c>
      <c r="BP518" s="32"/>
      <c r="BQ518" s="32"/>
      <c r="BR518" s="32"/>
      <c r="BS518" s="32"/>
      <c r="BT518" s="32"/>
      <c r="BU518" s="32"/>
      <c r="BV518" s="32"/>
      <c r="BW518" s="32"/>
      <c r="BX518" s="32"/>
      <c r="BY518" s="32"/>
      <c r="BZ518" s="32"/>
      <c r="CA518" s="32"/>
      <c r="CB518" s="32"/>
      <c r="CC518" s="32"/>
      <c r="CD518" s="32"/>
      <c r="CE518" s="32"/>
    </row>
    <row r="519" spans="1:85" ht="52.9" hidden="1" outlineLevel="1">
      <c r="A519" s="34" t="s">
        <v>150</v>
      </c>
      <c r="B519" s="35" t="s">
        <v>151</v>
      </c>
      <c r="C519" s="35" t="s">
        <v>152</v>
      </c>
      <c r="D519" s="35" t="s">
        <v>153</v>
      </c>
      <c r="E519" s="35" t="s">
        <v>154</v>
      </c>
      <c r="F519" s="35" t="s">
        <v>155</v>
      </c>
      <c r="G519" s="35" t="s">
        <v>156</v>
      </c>
      <c r="H519" s="36" t="s">
        <v>157</v>
      </c>
      <c r="I519" s="36" t="s">
        <v>158</v>
      </c>
      <c r="J519" s="36" t="s">
        <v>159</v>
      </c>
      <c r="K519" s="36" t="s">
        <v>160</v>
      </c>
      <c r="L519" s="36" t="s">
        <v>161</v>
      </c>
      <c r="M519" s="36" t="s">
        <v>162</v>
      </c>
      <c r="N519" s="36" t="s">
        <v>163</v>
      </c>
      <c r="O519" s="36" t="s">
        <v>164</v>
      </c>
      <c r="P519" s="37" t="s">
        <v>165</v>
      </c>
      <c r="Q519" s="37" t="s">
        <v>166</v>
      </c>
      <c r="R519" s="37" t="s">
        <v>167</v>
      </c>
      <c r="S519" s="37" t="s">
        <v>168</v>
      </c>
      <c r="T519" s="37" t="s">
        <v>169</v>
      </c>
      <c r="U519" s="38" t="s">
        <v>170</v>
      </c>
      <c r="V519" s="38" t="s">
        <v>171</v>
      </c>
      <c r="W519" s="39" t="s">
        <v>172</v>
      </c>
      <c r="X519" s="39" t="s">
        <v>173</v>
      </c>
      <c r="Y519" s="39" t="s">
        <v>174</v>
      </c>
      <c r="Z519" s="39" t="s">
        <v>175</v>
      </c>
      <c r="AA519" s="39" t="s">
        <v>176</v>
      </c>
      <c r="AB519" s="39" t="s">
        <v>135</v>
      </c>
      <c r="AC519" s="40" t="s">
        <v>177</v>
      </c>
      <c r="AD519" s="40" t="s">
        <v>178</v>
      </c>
      <c r="AE519" s="40" t="s">
        <v>179</v>
      </c>
      <c r="AF519" s="34" t="s">
        <v>142</v>
      </c>
      <c r="AG519" s="34" t="s">
        <v>58</v>
      </c>
      <c r="AH519" s="34" t="s">
        <v>180</v>
      </c>
      <c r="AI519" s="34" t="s">
        <v>181</v>
      </c>
      <c r="AJ519" s="34" t="s">
        <v>182</v>
      </c>
      <c r="AK519" s="34" t="s">
        <v>183</v>
      </c>
      <c r="AL519" s="34" t="s">
        <v>184</v>
      </c>
      <c r="AM519" s="41" t="s">
        <v>134</v>
      </c>
      <c r="AN519" s="41" t="s">
        <v>185</v>
      </c>
      <c r="AO519" s="41" t="s">
        <v>186</v>
      </c>
      <c r="AP519" s="41" t="s">
        <v>187</v>
      </c>
      <c r="AQ519" s="41" t="s">
        <v>188</v>
      </c>
      <c r="AR519" s="42" t="s">
        <v>189</v>
      </c>
      <c r="AS519" s="42" t="s">
        <v>190</v>
      </c>
      <c r="AT519" s="43"/>
      <c r="AU519" s="44" t="s">
        <v>191</v>
      </c>
      <c r="AV519" s="45" t="s">
        <v>192</v>
      </c>
      <c r="AW519" s="46" t="s">
        <v>133</v>
      </c>
      <c r="AX519" s="46" t="s">
        <v>134</v>
      </c>
      <c r="AY519" s="45" t="s">
        <v>193</v>
      </c>
      <c r="AZ519" s="44" t="s">
        <v>48</v>
      </c>
      <c r="BA519" s="44" t="s">
        <v>135</v>
      </c>
      <c r="BB519" s="47" t="s">
        <v>194</v>
      </c>
      <c r="BC519" s="44" t="s">
        <v>136</v>
      </c>
      <c r="BD519" s="44" t="s">
        <v>137</v>
      </c>
      <c r="BE519" s="44" t="s">
        <v>138</v>
      </c>
      <c r="BF519" s="44" t="s">
        <v>139</v>
      </c>
      <c r="BG519" s="44" t="s">
        <v>140</v>
      </c>
      <c r="BH519" s="44" t="s">
        <v>141</v>
      </c>
      <c r="BI519" s="44" t="s">
        <v>142</v>
      </c>
      <c r="BJ519" s="44" t="s">
        <v>58</v>
      </c>
      <c r="BK519" s="44" t="s">
        <v>143</v>
      </c>
      <c r="BL519" s="47" t="s">
        <v>144</v>
      </c>
      <c r="BN519" s="48" t="s">
        <v>191</v>
      </c>
      <c r="BO519" s="49" t="s">
        <v>192</v>
      </c>
      <c r="BP519" s="48" t="s">
        <v>133</v>
      </c>
      <c r="BQ519" s="48" t="s">
        <v>134</v>
      </c>
      <c r="BR519" s="49" t="s">
        <v>193</v>
      </c>
      <c r="BS519" s="50" t="s">
        <v>48</v>
      </c>
      <c r="BT519" s="50" t="s">
        <v>135</v>
      </c>
      <c r="BU519" s="51" t="s">
        <v>194</v>
      </c>
      <c r="BV519" s="50" t="s">
        <v>136</v>
      </c>
      <c r="BW519" s="50" t="s">
        <v>137</v>
      </c>
      <c r="BX519" s="50" t="s">
        <v>138</v>
      </c>
      <c r="BY519" s="50" t="s">
        <v>139</v>
      </c>
      <c r="BZ519" s="50" t="s">
        <v>140</v>
      </c>
      <c r="CA519" s="50" t="s">
        <v>141</v>
      </c>
      <c r="CB519" s="50" t="s">
        <v>142</v>
      </c>
      <c r="CC519" s="50" t="s">
        <v>58</v>
      </c>
      <c r="CD519" s="50" t="s">
        <v>143</v>
      </c>
      <c r="CE519" s="51" t="s">
        <v>144</v>
      </c>
    </row>
    <row r="520" spans="1:85" hidden="1" outlineLevel="1">
      <c r="A520" s="52">
        <v>2024</v>
      </c>
      <c r="B520" s="53">
        <v>0</v>
      </c>
      <c r="C520" s="53">
        <v>237</v>
      </c>
      <c r="D520" s="53">
        <v>0</v>
      </c>
      <c r="E520" s="53">
        <v>474</v>
      </c>
      <c r="F520" s="53">
        <v>0</v>
      </c>
      <c r="G520" s="53">
        <v>0</v>
      </c>
      <c r="H520" s="53">
        <v>0</v>
      </c>
      <c r="I520" s="53">
        <v>0</v>
      </c>
      <c r="J520" s="53">
        <v>0</v>
      </c>
      <c r="K520" s="53">
        <v>0</v>
      </c>
      <c r="L520" s="53">
        <v>0</v>
      </c>
      <c r="M520" s="53">
        <v>0</v>
      </c>
      <c r="N520" s="53">
        <v>0</v>
      </c>
      <c r="O520" s="53">
        <v>0</v>
      </c>
      <c r="P520" s="53">
        <v>600</v>
      </c>
      <c r="Q520" s="53">
        <v>100</v>
      </c>
      <c r="R520" s="53">
        <v>0</v>
      </c>
      <c r="S520" s="53">
        <v>0</v>
      </c>
      <c r="T520" s="53">
        <v>0</v>
      </c>
      <c r="U520" s="53">
        <v>0</v>
      </c>
      <c r="V520" s="53">
        <v>0</v>
      </c>
      <c r="W520" s="53">
        <v>0</v>
      </c>
      <c r="X520" s="53">
        <v>0</v>
      </c>
      <c r="Y520" s="53">
        <v>0</v>
      </c>
      <c r="Z520" s="53">
        <v>0</v>
      </c>
      <c r="AA520" s="53">
        <v>0</v>
      </c>
      <c r="AB520" s="53">
        <v>0</v>
      </c>
      <c r="AC520" s="53">
        <v>0</v>
      </c>
      <c r="AD520" s="53">
        <v>0</v>
      </c>
      <c r="AE520" s="53">
        <v>0</v>
      </c>
      <c r="AF520" s="53">
        <v>0</v>
      </c>
      <c r="AG520" s="53">
        <v>0</v>
      </c>
      <c r="AH520" s="53">
        <v>0</v>
      </c>
      <c r="AI520" s="53">
        <v>0</v>
      </c>
      <c r="AJ520" s="53">
        <v>0</v>
      </c>
      <c r="AK520" s="53">
        <v>3.9000000953674321</v>
      </c>
      <c r="AL520" s="53">
        <v>9.4099998474121094</v>
      </c>
      <c r="AM520" s="53">
        <v>58.129999607801437</v>
      </c>
      <c r="AN520" s="53">
        <v>0</v>
      </c>
      <c r="AO520" s="53">
        <v>14.2410956</v>
      </c>
      <c r="AP520" s="53">
        <v>38.045572555287997</v>
      </c>
      <c r="AQ520" s="53">
        <v>11.8364183</v>
      </c>
      <c r="AR520" s="53">
        <v>55</v>
      </c>
      <c r="AS520" s="53">
        <v>12</v>
      </c>
      <c r="AT520" s="54"/>
      <c r="AU520" s="55">
        <v>2024</v>
      </c>
      <c r="AV520" s="56">
        <v>84.207513507801437</v>
      </c>
      <c r="AW520" s="57">
        <v>26.0775139</v>
      </c>
      <c r="AX520" s="57">
        <v>58.129999607801437</v>
      </c>
      <c r="AY520" s="56">
        <v>118.35557249806754</v>
      </c>
      <c r="AZ520" s="57">
        <v>96.945572650655436</v>
      </c>
      <c r="BA520" s="57">
        <v>21.409999847412109</v>
      </c>
      <c r="BB520" s="56">
        <v>1411</v>
      </c>
      <c r="BC520" s="57">
        <v>237</v>
      </c>
      <c r="BD520" s="57">
        <v>474</v>
      </c>
      <c r="BE520" s="57">
        <v>0</v>
      </c>
      <c r="BF520" s="57">
        <v>700</v>
      </c>
      <c r="BG520" s="57">
        <v>0</v>
      </c>
      <c r="BH520" s="57">
        <v>0</v>
      </c>
      <c r="BI520" s="57">
        <v>0</v>
      </c>
      <c r="BJ520" s="57">
        <v>0</v>
      </c>
      <c r="BK520" s="57">
        <v>0</v>
      </c>
      <c r="BL520" s="56">
        <v>1613.5630860058691</v>
      </c>
      <c r="BN520" s="55">
        <v>2024</v>
      </c>
      <c r="BO520" s="56"/>
      <c r="BP520" s="58"/>
      <c r="BQ520" s="58"/>
      <c r="BR520" s="56"/>
      <c r="BS520" s="58"/>
      <c r="BT520" s="58"/>
      <c r="BU520" s="56"/>
      <c r="BV520" s="58"/>
      <c r="BW520" s="58"/>
      <c r="BX520" s="58"/>
      <c r="BY520" s="58"/>
      <c r="BZ520" s="58"/>
      <c r="CA520" s="58"/>
      <c r="CB520" s="58"/>
      <c r="CC520" s="58"/>
      <c r="CD520" s="58"/>
      <c r="CE520" s="56"/>
      <c r="CG520" s="115" t="s">
        <v>119</v>
      </c>
    </row>
    <row r="521" spans="1:85" hidden="1" outlineLevel="1">
      <c r="A521" s="59">
        <v>2025</v>
      </c>
      <c r="B521" s="60">
        <v>0</v>
      </c>
      <c r="C521" s="60">
        <v>237</v>
      </c>
      <c r="D521" s="60">
        <v>0</v>
      </c>
      <c r="E521" s="60">
        <v>474</v>
      </c>
      <c r="F521" s="60">
        <v>0</v>
      </c>
      <c r="G521" s="60">
        <v>0</v>
      </c>
      <c r="H521" s="60">
        <v>800</v>
      </c>
      <c r="I521" s="60">
        <v>200</v>
      </c>
      <c r="J521" s="60">
        <v>300</v>
      </c>
      <c r="K521" s="60">
        <v>0</v>
      </c>
      <c r="L521" s="60">
        <v>0</v>
      </c>
      <c r="M521" s="60">
        <v>0</v>
      </c>
      <c r="N521" s="60">
        <v>0</v>
      </c>
      <c r="O521" s="60">
        <v>0</v>
      </c>
      <c r="P521" s="60">
        <v>599.69998168945313</v>
      </c>
      <c r="Q521" s="60">
        <v>99.949996948242188</v>
      </c>
      <c r="R521" s="60">
        <v>0</v>
      </c>
      <c r="S521" s="60">
        <v>0</v>
      </c>
      <c r="T521" s="60">
        <v>0</v>
      </c>
      <c r="U521" s="60">
        <v>0</v>
      </c>
      <c r="V521" s="60">
        <v>0</v>
      </c>
      <c r="W521" s="60">
        <v>0</v>
      </c>
      <c r="X521" s="60">
        <v>300</v>
      </c>
      <c r="Y521" s="60">
        <v>0</v>
      </c>
      <c r="Z521" s="60">
        <v>0</v>
      </c>
      <c r="AA521" s="60">
        <v>0</v>
      </c>
      <c r="AB521" s="60">
        <v>0</v>
      </c>
      <c r="AC521" s="60">
        <v>0</v>
      </c>
      <c r="AD521" s="60">
        <v>0</v>
      </c>
      <c r="AE521" s="60">
        <v>0</v>
      </c>
      <c r="AF521" s="60">
        <v>0</v>
      </c>
      <c r="AG521" s="60">
        <v>0</v>
      </c>
      <c r="AH521" s="60">
        <v>0</v>
      </c>
      <c r="AI521" s="60">
        <v>0</v>
      </c>
      <c r="AJ521" s="60">
        <v>0</v>
      </c>
      <c r="AK521" s="60">
        <v>3.9000000953674321</v>
      </c>
      <c r="AL521" s="60">
        <v>14.27999973297119</v>
      </c>
      <c r="AM521" s="60">
        <v>110.10000002384186</v>
      </c>
      <c r="AN521" s="60">
        <v>0</v>
      </c>
      <c r="AO521" s="60">
        <v>26.374985599999999</v>
      </c>
      <c r="AP521" s="60">
        <v>59.426396861328548</v>
      </c>
      <c r="AQ521" s="60">
        <v>24.168347199999999</v>
      </c>
      <c r="AR521" s="60">
        <v>79</v>
      </c>
      <c r="AS521" s="60">
        <v>25.60000038146973</v>
      </c>
      <c r="AT521" s="54"/>
      <c r="AU521" s="61">
        <v>2025</v>
      </c>
      <c r="AV521" s="62">
        <v>160.64333282384186</v>
      </c>
      <c r="AW521" s="63">
        <v>50.543332800000002</v>
      </c>
      <c r="AX521" s="63">
        <v>110.10000002384186</v>
      </c>
      <c r="AY521" s="62">
        <v>182.20639707113691</v>
      </c>
      <c r="AZ521" s="63">
        <v>142.32639695669599</v>
      </c>
      <c r="BA521" s="63">
        <v>39.880000114440918</v>
      </c>
      <c r="BB521" s="62">
        <v>3010.6499786376953</v>
      </c>
      <c r="BC521" s="63">
        <v>237</v>
      </c>
      <c r="BD521" s="63">
        <v>474</v>
      </c>
      <c r="BE521" s="63">
        <v>1300</v>
      </c>
      <c r="BF521" s="63">
        <v>699.64997863769531</v>
      </c>
      <c r="BG521" s="63">
        <v>0</v>
      </c>
      <c r="BH521" s="63">
        <v>0</v>
      </c>
      <c r="BI521" s="63">
        <v>0</v>
      </c>
      <c r="BJ521" s="63">
        <v>0</v>
      </c>
      <c r="BK521" s="63">
        <v>300</v>
      </c>
      <c r="BL521" s="62">
        <v>3353.499708532674</v>
      </c>
      <c r="BN521" s="61">
        <v>2025</v>
      </c>
      <c r="BO521" s="62">
        <v>160.64333282384186</v>
      </c>
      <c r="BP521" s="1">
        <v>50.543332800000002</v>
      </c>
      <c r="BQ521" s="1">
        <v>110.10000002384186</v>
      </c>
      <c r="BR521" s="62">
        <v>182.20639707113691</v>
      </c>
      <c r="BS521" s="1">
        <v>142.32639695669599</v>
      </c>
      <c r="BT521" s="1">
        <v>39.880000114440918</v>
      </c>
      <c r="BU521" s="62">
        <v>3010.6499786376953</v>
      </c>
      <c r="BV521" s="1">
        <v>237</v>
      </c>
      <c r="BW521" s="1">
        <v>474</v>
      </c>
      <c r="BX521" s="1">
        <v>1300</v>
      </c>
      <c r="BY521" s="1">
        <v>699.64997863769531</v>
      </c>
      <c r="BZ521" s="1">
        <v>0</v>
      </c>
      <c r="CA521" s="1">
        <v>0</v>
      </c>
      <c r="CB521" s="1">
        <v>0</v>
      </c>
      <c r="CC521" s="1">
        <v>0</v>
      </c>
      <c r="CD521" s="1">
        <v>300</v>
      </c>
      <c r="CE521" s="62">
        <v>3353.499708532674</v>
      </c>
      <c r="CG521" s="115" t="s">
        <v>119</v>
      </c>
    </row>
    <row r="522" spans="1:85" hidden="1" outlineLevel="1">
      <c r="A522" s="52">
        <v>2026</v>
      </c>
      <c r="B522" s="53">
        <v>0</v>
      </c>
      <c r="C522" s="53">
        <v>237</v>
      </c>
      <c r="D522" s="53">
        <v>0</v>
      </c>
      <c r="E522" s="53">
        <v>474</v>
      </c>
      <c r="F522" s="53">
        <v>0</v>
      </c>
      <c r="G522" s="53">
        <v>0</v>
      </c>
      <c r="H522" s="53">
        <v>800</v>
      </c>
      <c r="I522" s="53">
        <v>200</v>
      </c>
      <c r="J522" s="53">
        <v>300</v>
      </c>
      <c r="K522" s="53">
        <v>0</v>
      </c>
      <c r="L522" s="53">
        <v>0</v>
      </c>
      <c r="M522" s="53">
        <v>0</v>
      </c>
      <c r="N522" s="53">
        <v>0</v>
      </c>
      <c r="O522" s="53">
        <v>0</v>
      </c>
      <c r="P522" s="53">
        <v>599.40000915527344</v>
      </c>
      <c r="Q522" s="53">
        <v>99.900001525878906</v>
      </c>
      <c r="R522" s="53">
        <v>0</v>
      </c>
      <c r="S522" s="53">
        <v>0</v>
      </c>
      <c r="T522" s="53">
        <v>0</v>
      </c>
      <c r="U522" s="53">
        <v>100</v>
      </c>
      <c r="V522" s="53">
        <v>0</v>
      </c>
      <c r="W522" s="53">
        <v>0</v>
      </c>
      <c r="X522" s="53">
        <v>300</v>
      </c>
      <c r="Y522" s="53">
        <v>0</v>
      </c>
      <c r="Z522" s="53">
        <v>0</v>
      </c>
      <c r="AA522" s="53">
        <v>0</v>
      </c>
      <c r="AB522" s="53">
        <v>0</v>
      </c>
      <c r="AC522" s="53">
        <v>0</v>
      </c>
      <c r="AD522" s="53">
        <v>0</v>
      </c>
      <c r="AE522" s="53">
        <v>750</v>
      </c>
      <c r="AF522" s="53">
        <v>0</v>
      </c>
      <c r="AG522" s="53">
        <v>0</v>
      </c>
      <c r="AH522" s="53">
        <v>0</v>
      </c>
      <c r="AI522" s="53">
        <v>0</v>
      </c>
      <c r="AJ522" s="53">
        <v>0</v>
      </c>
      <c r="AK522" s="53">
        <v>3.9000000953674321</v>
      </c>
      <c r="AL522" s="53">
        <v>18.110000610351559</v>
      </c>
      <c r="AM522" s="53">
        <v>168.94000101089478</v>
      </c>
      <c r="AN522" s="53">
        <v>0</v>
      </c>
      <c r="AO522" s="53">
        <v>50.051728099999998</v>
      </c>
      <c r="AP522" s="53">
        <v>80.807221167369093</v>
      </c>
      <c r="AQ522" s="53">
        <v>36.868583900000004</v>
      </c>
      <c r="AR522" s="53">
        <v>79</v>
      </c>
      <c r="AS522" s="53">
        <v>25.60000038146973</v>
      </c>
      <c r="AT522" s="54"/>
      <c r="AU522" s="55">
        <v>2026</v>
      </c>
      <c r="AV522" s="56">
        <v>255.86031301089477</v>
      </c>
      <c r="AW522" s="57">
        <v>86.920311999999996</v>
      </c>
      <c r="AX522" s="57">
        <v>168.94000101089478</v>
      </c>
      <c r="AY522" s="56">
        <v>207.41722225455783</v>
      </c>
      <c r="AZ522" s="57">
        <v>163.70722126273654</v>
      </c>
      <c r="BA522" s="57">
        <v>43.710000991821289</v>
      </c>
      <c r="BB522" s="56">
        <v>3860.3000106811523</v>
      </c>
      <c r="BC522" s="57">
        <v>237</v>
      </c>
      <c r="BD522" s="57">
        <v>474</v>
      </c>
      <c r="BE522" s="57">
        <v>1300</v>
      </c>
      <c r="BF522" s="57">
        <v>699.30001068115234</v>
      </c>
      <c r="BG522" s="57">
        <v>100</v>
      </c>
      <c r="BH522" s="57">
        <v>750</v>
      </c>
      <c r="BI522" s="57">
        <v>0</v>
      </c>
      <c r="BJ522" s="57">
        <v>0</v>
      </c>
      <c r="BK522" s="57">
        <v>300</v>
      </c>
      <c r="BL522" s="56">
        <v>4323.5775459466049</v>
      </c>
      <c r="BN522" s="55">
        <v>2026</v>
      </c>
      <c r="BO522" s="56"/>
      <c r="BP522" s="58"/>
      <c r="BQ522" s="58"/>
      <c r="BR522" s="56"/>
      <c r="BS522" s="58"/>
      <c r="BT522" s="58"/>
      <c r="BU522" s="56"/>
      <c r="BV522" s="58"/>
      <c r="BW522" s="58"/>
      <c r="BX522" s="58"/>
      <c r="BY522" s="58"/>
      <c r="BZ522" s="58"/>
      <c r="CA522" s="58"/>
      <c r="CB522" s="58"/>
      <c r="CC522" s="58"/>
      <c r="CD522" s="58"/>
      <c r="CE522" s="56"/>
      <c r="CG522" s="115" t="s">
        <v>119</v>
      </c>
    </row>
    <row r="523" spans="1:85" hidden="1" outlineLevel="1">
      <c r="A523" s="59">
        <v>2027</v>
      </c>
      <c r="B523" s="60">
        <v>0</v>
      </c>
      <c r="C523" s="60">
        <v>237</v>
      </c>
      <c r="D523" s="60">
        <v>0</v>
      </c>
      <c r="E523" s="60">
        <v>474</v>
      </c>
      <c r="F523" s="60">
        <v>0</v>
      </c>
      <c r="G523" s="60">
        <v>0</v>
      </c>
      <c r="H523" s="60">
        <v>1000</v>
      </c>
      <c r="I523" s="60">
        <v>200</v>
      </c>
      <c r="J523" s="60">
        <v>300</v>
      </c>
      <c r="K523" s="60">
        <v>0</v>
      </c>
      <c r="L523" s="60">
        <v>0</v>
      </c>
      <c r="M523" s="60">
        <v>200</v>
      </c>
      <c r="N523" s="60">
        <v>0</v>
      </c>
      <c r="O523" s="60">
        <v>0</v>
      </c>
      <c r="P523" s="60">
        <v>999.09999084472656</v>
      </c>
      <c r="Q523" s="60">
        <v>99.849998474121094</v>
      </c>
      <c r="R523" s="60">
        <v>0</v>
      </c>
      <c r="S523" s="60">
        <v>0</v>
      </c>
      <c r="T523" s="60">
        <v>0</v>
      </c>
      <c r="U523" s="60">
        <v>100</v>
      </c>
      <c r="V523" s="60">
        <v>0</v>
      </c>
      <c r="W523" s="60">
        <v>0</v>
      </c>
      <c r="X523" s="60">
        <v>800</v>
      </c>
      <c r="Y523" s="60">
        <v>0</v>
      </c>
      <c r="Z523" s="60">
        <v>0</v>
      </c>
      <c r="AA523" s="60">
        <v>0</v>
      </c>
      <c r="AB523" s="60">
        <v>0</v>
      </c>
      <c r="AC523" s="60">
        <v>0</v>
      </c>
      <c r="AD523" s="60">
        <v>0</v>
      </c>
      <c r="AE523" s="60">
        <v>749.84999084472656</v>
      </c>
      <c r="AF523" s="60">
        <v>0</v>
      </c>
      <c r="AG523" s="60">
        <v>0</v>
      </c>
      <c r="AH523" s="60">
        <v>0</v>
      </c>
      <c r="AI523" s="60">
        <v>0</v>
      </c>
      <c r="AJ523" s="60">
        <v>0</v>
      </c>
      <c r="AK523" s="60">
        <v>3.9000000953674321</v>
      </c>
      <c r="AL523" s="60">
        <v>24.719999313354489</v>
      </c>
      <c r="AM523" s="60">
        <v>205.05999886989594</v>
      </c>
      <c r="AN523" s="60">
        <v>0</v>
      </c>
      <c r="AO523" s="60">
        <v>64.249858200000006</v>
      </c>
      <c r="AP523" s="60">
        <v>121.26733986062111</v>
      </c>
      <c r="AQ523" s="60">
        <v>50.258215499999999</v>
      </c>
      <c r="AR523" s="60">
        <v>79</v>
      </c>
      <c r="AS523" s="60">
        <v>25.60000038146973</v>
      </c>
      <c r="AT523" s="54"/>
      <c r="AU523" s="61">
        <v>2027</v>
      </c>
      <c r="AV523" s="62">
        <v>319.56807256989595</v>
      </c>
      <c r="AW523" s="63">
        <v>114.50807370000001</v>
      </c>
      <c r="AX523" s="63">
        <v>205.05999886989594</v>
      </c>
      <c r="AY523" s="62">
        <v>254.48733965081277</v>
      </c>
      <c r="AZ523" s="63">
        <v>204.16733995598855</v>
      </c>
      <c r="BA523" s="63">
        <v>50.319999694824219</v>
      </c>
      <c r="BB523" s="62">
        <v>5159.7999801635742</v>
      </c>
      <c r="BC523" s="63">
        <v>237</v>
      </c>
      <c r="BD523" s="63">
        <v>474</v>
      </c>
      <c r="BE523" s="63">
        <v>1700</v>
      </c>
      <c r="BF523" s="63">
        <v>1098.9499893188477</v>
      </c>
      <c r="BG523" s="63">
        <v>100</v>
      </c>
      <c r="BH523" s="63">
        <v>749.84999084472656</v>
      </c>
      <c r="BI523" s="63">
        <v>0</v>
      </c>
      <c r="BJ523" s="63">
        <v>0</v>
      </c>
      <c r="BK523" s="63">
        <v>800</v>
      </c>
      <c r="BL523" s="62">
        <v>5733.8553923842828</v>
      </c>
      <c r="BN523" s="61">
        <v>2027</v>
      </c>
      <c r="BO523" s="62"/>
      <c r="BP523" s="1"/>
      <c r="BQ523" s="1"/>
      <c r="BR523" s="62"/>
      <c r="BS523" s="1"/>
      <c r="BT523" s="1"/>
      <c r="BU523" s="62"/>
      <c r="BV523" s="1"/>
      <c r="BW523" s="1"/>
      <c r="BX523" s="1"/>
      <c r="BY523" s="1"/>
      <c r="BZ523" s="1"/>
      <c r="CA523" s="1"/>
      <c r="CB523" s="1"/>
      <c r="CC523" s="1"/>
      <c r="CD523" s="1"/>
      <c r="CE523" s="62"/>
      <c r="CG523" s="115" t="s">
        <v>119</v>
      </c>
    </row>
    <row r="524" spans="1:85" hidden="1" outlineLevel="1">
      <c r="A524" s="52">
        <v>2028</v>
      </c>
      <c r="B524" s="53">
        <v>0</v>
      </c>
      <c r="C524" s="53">
        <v>237</v>
      </c>
      <c r="D524" s="53">
        <v>0</v>
      </c>
      <c r="E524" s="53">
        <v>474</v>
      </c>
      <c r="F524" s="53">
        <v>0</v>
      </c>
      <c r="G524" s="53">
        <v>0</v>
      </c>
      <c r="H524" s="53">
        <v>1200</v>
      </c>
      <c r="I524" s="53">
        <v>200</v>
      </c>
      <c r="J524" s="53">
        <v>300</v>
      </c>
      <c r="K524" s="53">
        <v>0</v>
      </c>
      <c r="L524" s="53">
        <v>0</v>
      </c>
      <c r="M524" s="53">
        <v>200</v>
      </c>
      <c r="N524" s="53">
        <v>0</v>
      </c>
      <c r="O524" s="53">
        <v>0</v>
      </c>
      <c r="P524" s="53">
        <v>998.60000610351563</v>
      </c>
      <c r="Q524" s="53">
        <v>399.80000305175781</v>
      </c>
      <c r="R524" s="53">
        <v>0</v>
      </c>
      <c r="S524" s="53">
        <v>0</v>
      </c>
      <c r="T524" s="53">
        <v>0</v>
      </c>
      <c r="U524" s="53">
        <v>100</v>
      </c>
      <c r="V524" s="53">
        <v>0</v>
      </c>
      <c r="W524" s="53">
        <v>0</v>
      </c>
      <c r="X524" s="53">
        <v>1300</v>
      </c>
      <c r="Y524" s="53">
        <v>0</v>
      </c>
      <c r="Z524" s="53">
        <v>0</v>
      </c>
      <c r="AA524" s="53">
        <v>0</v>
      </c>
      <c r="AB524" s="53">
        <v>0</v>
      </c>
      <c r="AC524" s="53">
        <v>0</v>
      </c>
      <c r="AD524" s="53">
        <v>0</v>
      </c>
      <c r="AE524" s="53">
        <v>749.70000457763672</v>
      </c>
      <c r="AF524" s="53">
        <v>0</v>
      </c>
      <c r="AG524" s="53">
        <v>0</v>
      </c>
      <c r="AH524" s="53">
        <v>0</v>
      </c>
      <c r="AI524" s="53">
        <v>0</v>
      </c>
      <c r="AJ524" s="53">
        <v>0</v>
      </c>
      <c r="AK524" s="53">
        <v>6.9000000953674316</v>
      </c>
      <c r="AL524" s="53">
        <v>28.389999389648441</v>
      </c>
      <c r="AM524" s="53">
        <v>243.79000616073608</v>
      </c>
      <c r="AN524" s="53">
        <v>0</v>
      </c>
      <c r="AO524" s="53">
        <v>77.881466000000003</v>
      </c>
      <c r="AP524" s="53">
        <v>161.72745855387299</v>
      </c>
      <c r="AQ524" s="53">
        <v>64.220708000000002</v>
      </c>
      <c r="AR524" s="53">
        <v>79</v>
      </c>
      <c r="AS524" s="53">
        <v>25.60000038146973</v>
      </c>
      <c r="AT524" s="54"/>
      <c r="AU524" s="55">
        <v>2028</v>
      </c>
      <c r="AV524" s="56">
        <v>385.89218016073607</v>
      </c>
      <c r="AW524" s="57">
        <v>142.10217399999999</v>
      </c>
      <c r="AX524" s="57">
        <v>243.79000616073608</v>
      </c>
      <c r="AY524" s="56">
        <v>301.61745842035862</v>
      </c>
      <c r="AZ524" s="57">
        <v>247.62745864924042</v>
      </c>
      <c r="BA524" s="57">
        <v>53.989999771118171</v>
      </c>
      <c r="BB524" s="56">
        <v>6159.1000137329102</v>
      </c>
      <c r="BC524" s="57">
        <v>237</v>
      </c>
      <c r="BD524" s="57">
        <v>474</v>
      </c>
      <c r="BE524" s="57">
        <v>1900</v>
      </c>
      <c r="BF524" s="57">
        <v>1398.4000091552734</v>
      </c>
      <c r="BG524" s="57">
        <v>100</v>
      </c>
      <c r="BH524" s="57">
        <v>749.70000457763672</v>
      </c>
      <c r="BI524" s="57">
        <v>0</v>
      </c>
      <c r="BJ524" s="57">
        <v>0</v>
      </c>
      <c r="BK524" s="57">
        <v>1300</v>
      </c>
      <c r="BL524" s="56">
        <v>6846.609652314005</v>
      </c>
      <c r="BN524" s="55">
        <v>2028</v>
      </c>
      <c r="BO524" s="56"/>
      <c r="BP524" s="58"/>
      <c r="BQ524" s="58"/>
      <c r="BR524" s="56"/>
      <c r="BS524" s="58"/>
      <c r="BT524" s="58"/>
      <c r="BU524" s="56"/>
      <c r="BV524" s="58"/>
      <c r="BW524" s="58"/>
      <c r="BX524" s="58"/>
      <c r="BY524" s="58"/>
      <c r="BZ524" s="58"/>
      <c r="CA524" s="58"/>
      <c r="CB524" s="58"/>
      <c r="CC524" s="58"/>
      <c r="CD524" s="58"/>
      <c r="CE524" s="56"/>
      <c r="CG524" s="115" t="s">
        <v>119</v>
      </c>
    </row>
    <row r="525" spans="1:85" hidden="1" outlineLevel="1">
      <c r="A525" s="59">
        <v>2029</v>
      </c>
      <c r="B525" s="60">
        <v>0</v>
      </c>
      <c r="C525" s="60">
        <v>237</v>
      </c>
      <c r="D525" s="60">
        <v>0</v>
      </c>
      <c r="E525" s="60">
        <v>711</v>
      </c>
      <c r="F525" s="60">
        <v>0</v>
      </c>
      <c r="G525" s="60">
        <v>0</v>
      </c>
      <c r="H525" s="60">
        <v>1200</v>
      </c>
      <c r="I525" s="60">
        <v>200</v>
      </c>
      <c r="J525" s="60">
        <v>300</v>
      </c>
      <c r="K525" s="60">
        <v>0</v>
      </c>
      <c r="L525" s="60">
        <v>0</v>
      </c>
      <c r="M525" s="60">
        <v>200</v>
      </c>
      <c r="N525" s="60">
        <v>0</v>
      </c>
      <c r="O525" s="60">
        <v>0</v>
      </c>
      <c r="P525" s="60">
        <v>998.10000610351563</v>
      </c>
      <c r="Q525" s="60">
        <v>399.59999084472656</v>
      </c>
      <c r="R525" s="60">
        <v>0</v>
      </c>
      <c r="S525" s="60">
        <v>0</v>
      </c>
      <c r="T525" s="60">
        <v>0</v>
      </c>
      <c r="U525" s="60">
        <v>100</v>
      </c>
      <c r="V525" s="60">
        <v>0</v>
      </c>
      <c r="W525" s="60">
        <v>0</v>
      </c>
      <c r="X525" s="60">
        <v>1500</v>
      </c>
      <c r="Y525" s="60">
        <v>0</v>
      </c>
      <c r="Z525" s="60">
        <v>0</v>
      </c>
      <c r="AA525" s="60">
        <v>0</v>
      </c>
      <c r="AB525" s="60">
        <v>0</v>
      </c>
      <c r="AC525" s="60">
        <v>0</v>
      </c>
      <c r="AD525" s="60">
        <v>0</v>
      </c>
      <c r="AE525" s="60">
        <v>749.54999542236328</v>
      </c>
      <c r="AF525" s="60">
        <v>0</v>
      </c>
      <c r="AG525" s="60">
        <v>0</v>
      </c>
      <c r="AH525" s="60">
        <v>0</v>
      </c>
      <c r="AI525" s="60">
        <v>0</v>
      </c>
      <c r="AJ525" s="60">
        <v>0</v>
      </c>
      <c r="AK525" s="60">
        <v>8.8999996185302734</v>
      </c>
      <c r="AL525" s="60">
        <v>31.739999771118161</v>
      </c>
      <c r="AM525" s="60">
        <v>260.90000224113464</v>
      </c>
      <c r="AN525" s="60">
        <v>0</v>
      </c>
      <c r="AO525" s="60">
        <v>115.38244400000001</v>
      </c>
      <c r="AP525" s="60">
        <v>223.04598359990609</v>
      </c>
      <c r="AQ525" s="60">
        <v>78.633908000000005</v>
      </c>
      <c r="AR525" s="60">
        <v>79</v>
      </c>
      <c r="AS525" s="60">
        <v>25.60000038146973</v>
      </c>
      <c r="AT525" s="54"/>
      <c r="AU525" s="61">
        <v>2029</v>
      </c>
      <c r="AV525" s="62">
        <v>454.91635424113463</v>
      </c>
      <c r="AW525" s="63">
        <v>194.01635200000001</v>
      </c>
      <c r="AX525" s="63">
        <v>260.90000224113464</v>
      </c>
      <c r="AY525" s="62">
        <v>368.28598337102426</v>
      </c>
      <c r="AZ525" s="63">
        <v>310.94598321843637</v>
      </c>
      <c r="BA525" s="63">
        <v>57.340000152587891</v>
      </c>
      <c r="BB525" s="62">
        <v>6595.2499923706055</v>
      </c>
      <c r="BC525" s="63">
        <v>237</v>
      </c>
      <c r="BD525" s="63">
        <v>711</v>
      </c>
      <c r="BE525" s="63">
        <v>1900</v>
      </c>
      <c r="BF525" s="63">
        <v>1397.6999969482422</v>
      </c>
      <c r="BG525" s="63">
        <v>100</v>
      </c>
      <c r="BH525" s="63">
        <v>749.54999542236328</v>
      </c>
      <c r="BI525" s="63">
        <v>0</v>
      </c>
      <c r="BJ525" s="63">
        <v>0</v>
      </c>
      <c r="BK525" s="63">
        <v>1500</v>
      </c>
      <c r="BL525" s="62">
        <v>7418.4523299827642</v>
      </c>
      <c r="BN525" s="61">
        <v>2029</v>
      </c>
      <c r="BO525" s="62"/>
      <c r="BP525" s="1"/>
      <c r="BQ525" s="1"/>
      <c r="BR525" s="62"/>
      <c r="BS525" s="1"/>
      <c r="BT525" s="1"/>
      <c r="BU525" s="62"/>
      <c r="BV525" s="1"/>
      <c r="BW525" s="1"/>
      <c r="BX525" s="1"/>
      <c r="BY525" s="1"/>
      <c r="BZ525" s="1"/>
      <c r="CA525" s="1"/>
      <c r="CB525" s="1"/>
      <c r="CC525" s="1"/>
      <c r="CD525" s="1"/>
      <c r="CE525" s="62"/>
      <c r="CG525" s="115" t="s">
        <v>119</v>
      </c>
    </row>
    <row r="526" spans="1:85" hidden="1" outlineLevel="1">
      <c r="A526" s="52">
        <v>2030</v>
      </c>
      <c r="B526" s="53">
        <v>0</v>
      </c>
      <c r="C526" s="53">
        <v>237</v>
      </c>
      <c r="D526" s="53">
        <v>0</v>
      </c>
      <c r="E526" s="53">
        <v>711</v>
      </c>
      <c r="F526" s="53">
        <v>0</v>
      </c>
      <c r="G526" s="53">
        <v>0</v>
      </c>
      <c r="H526" s="53">
        <v>1200</v>
      </c>
      <c r="I526" s="53">
        <v>200</v>
      </c>
      <c r="J526" s="53">
        <v>400</v>
      </c>
      <c r="K526" s="53">
        <v>0</v>
      </c>
      <c r="L526" s="53">
        <v>0</v>
      </c>
      <c r="M526" s="53">
        <v>200</v>
      </c>
      <c r="N526" s="53">
        <v>0</v>
      </c>
      <c r="O526" s="53">
        <v>0</v>
      </c>
      <c r="P526" s="53">
        <v>1197.5999755859375</v>
      </c>
      <c r="Q526" s="53">
        <v>399.40000152587891</v>
      </c>
      <c r="R526" s="53">
        <v>0</v>
      </c>
      <c r="S526" s="53">
        <v>0</v>
      </c>
      <c r="T526" s="53">
        <v>0</v>
      </c>
      <c r="U526" s="53">
        <v>100</v>
      </c>
      <c r="V526" s="53">
        <v>0</v>
      </c>
      <c r="W526" s="53">
        <v>0</v>
      </c>
      <c r="X526" s="53">
        <v>1500</v>
      </c>
      <c r="Y526" s="53">
        <v>0</v>
      </c>
      <c r="Z526" s="53">
        <v>0</v>
      </c>
      <c r="AA526" s="53">
        <v>0</v>
      </c>
      <c r="AB526" s="53">
        <v>0</v>
      </c>
      <c r="AC526" s="53">
        <v>0</v>
      </c>
      <c r="AD526" s="53">
        <v>0</v>
      </c>
      <c r="AE526" s="53">
        <v>749.40000915527344</v>
      </c>
      <c r="AF526" s="53">
        <v>0</v>
      </c>
      <c r="AG526" s="53">
        <v>0</v>
      </c>
      <c r="AH526" s="53">
        <v>0</v>
      </c>
      <c r="AI526" s="53">
        <v>0</v>
      </c>
      <c r="AJ526" s="53">
        <v>0</v>
      </c>
      <c r="AK526" s="53">
        <v>8.8999996185302734</v>
      </c>
      <c r="AL526" s="53">
        <v>36.619998931884773</v>
      </c>
      <c r="AM526" s="53">
        <v>278.88000106811523</v>
      </c>
      <c r="AN526" s="53">
        <v>0</v>
      </c>
      <c r="AO526" s="53">
        <v>131.83969400000001</v>
      </c>
      <c r="AP526" s="53">
        <v>284.36450864593922</v>
      </c>
      <c r="AQ526" s="53">
        <v>94.091622999999998</v>
      </c>
      <c r="AR526" s="53">
        <v>79</v>
      </c>
      <c r="AS526" s="53">
        <v>25.60000038146973</v>
      </c>
      <c r="AT526" s="54"/>
      <c r="AU526" s="55">
        <v>2030</v>
      </c>
      <c r="AV526" s="56">
        <v>504.81131806811527</v>
      </c>
      <c r="AW526" s="57">
        <v>225.93131700000001</v>
      </c>
      <c r="AX526" s="57">
        <v>278.88000106811523</v>
      </c>
      <c r="AY526" s="56">
        <v>434.48450757782399</v>
      </c>
      <c r="AZ526" s="57">
        <v>372.2645082644695</v>
      </c>
      <c r="BA526" s="57">
        <v>62.219999313354506</v>
      </c>
      <c r="BB526" s="56">
        <v>6894.3999862670898</v>
      </c>
      <c r="BC526" s="57">
        <v>237</v>
      </c>
      <c r="BD526" s="57">
        <v>711</v>
      </c>
      <c r="BE526" s="57">
        <v>2000</v>
      </c>
      <c r="BF526" s="57">
        <v>1596.9999771118164</v>
      </c>
      <c r="BG526" s="57">
        <v>100</v>
      </c>
      <c r="BH526" s="57">
        <v>749.40000915527344</v>
      </c>
      <c r="BI526" s="57">
        <v>0</v>
      </c>
      <c r="BJ526" s="57">
        <v>0</v>
      </c>
      <c r="BK526" s="57">
        <v>1500</v>
      </c>
      <c r="BL526" s="56">
        <v>7833.6958119130286</v>
      </c>
      <c r="BN526" s="55">
        <v>2030</v>
      </c>
      <c r="BO526" s="56">
        <v>344.16798524427338</v>
      </c>
      <c r="BP526" s="58">
        <v>175.38798420000001</v>
      </c>
      <c r="BQ526" s="58">
        <v>168.78000104427338</v>
      </c>
      <c r="BR526" s="56">
        <v>252.27811050668709</v>
      </c>
      <c r="BS526" s="58">
        <v>229.93811130777351</v>
      </c>
      <c r="BT526" s="58">
        <v>22.339999198913588</v>
      </c>
      <c r="BU526" s="56">
        <v>3883.7500076293945</v>
      </c>
      <c r="BV526" s="58">
        <v>0</v>
      </c>
      <c r="BW526" s="58">
        <v>237</v>
      </c>
      <c r="BX526" s="58">
        <v>700</v>
      </c>
      <c r="BY526" s="58">
        <v>897.34999847412109</v>
      </c>
      <c r="BZ526" s="58">
        <v>100</v>
      </c>
      <c r="CA526" s="58">
        <v>749.40000915527344</v>
      </c>
      <c r="CB526" s="58">
        <v>0</v>
      </c>
      <c r="CC526" s="58">
        <v>0</v>
      </c>
      <c r="CD526" s="58">
        <v>1200</v>
      </c>
      <c r="CE526" s="56">
        <v>4480.1961033803545</v>
      </c>
      <c r="CG526" s="115" t="s">
        <v>119</v>
      </c>
    </row>
    <row r="527" spans="1:85" hidden="1" outlineLevel="1">
      <c r="A527" s="59">
        <v>2031</v>
      </c>
      <c r="B527" s="60">
        <v>0</v>
      </c>
      <c r="C527" s="60">
        <v>237</v>
      </c>
      <c r="D527" s="60">
        <v>0</v>
      </c>
      <c r="E527" s="60">
        <v>711</v>
      </c>
      <c r="F527" s="60">
        <v>0</v>
      </c>
      <c r="G527" s="60">
        <v>0</v>
      </c>
      <c r="H527" s="60">
        <v>1200</v>
      </c>
      <c r="I527" s="60">
        <v>200</v>
      </c>
      <c r="J527" s="60">
        <v>400</v>
      </c>
      <c r="K527" s="60">
        <v>0</v>
      </c>
      <c r="L527" s="60">
        <v>0</v>
      </c>
      <c r="M527" s="60">
        <v>200</v>
      </c>
      <c r="N527" s="60">
        <v>0</v>
      </c>
      <c r="O527" s="60">
        <v>0</v>
      </c>
      <c r="P527" s="60">
        <v>1197.0000152587891</v>
      </c>
      <c r="Q527" s="60">
        <v>399.19999694824219</v>
      </c>
      <c r="R527" s="60">
        <v>0</v>
      </c>
      <c r="S527" s="60">
        <v>0</v>
      </c>
      <c r="T527" s="60">
        <v>0</v>
      </c>
      <c r="U527" s="60">
        <v>100</v>
      </c>
      <c r="V527" s="60">
        <v>0</v>
      </c>
      <c r="W527" s="60">
        <v>0</v>
      </c>
      <c r="X527" s="60">
        <v>1500</v>
      </c>
      <c r="Y527" s="60">
        <v>0</v>
      </c>
      <c r="Z527" s="60">
        <v>0</v>
      </c>
      <c r="AA527" s="60">
        <v>0</v>
      </c>
      <c r="AB527" s="60">
        <v>0</v>
      </c>
      <c r="AC527" s="60">
        <v>0</v>
      </c>
      <c r="AD527" s="60">
        <v>0</v>
      </c>
      <c r="AE527" s="60">
        <v>749.25</v>
      </c>
      <c r="AF527" s="60">
        <v>0</v>
      </c>
      <c r="AG527" s="60">
        <v>0</v>
      </c>
      <c r="AH527" s="60">
        <v>0</v>
      </c>
      <c r="AI527" s="60">
        <v>0</v>
      </c>
      <c r="AJ527" s="60">
        <v>0</v>
      </c>
      <c r="AK527" s="60">
        <v>9.7200002670288086</v>
      </c>
      <c r="AL527" s="60">
        <v>39.990001678466797</v>
      </c>
      <c r="AM527" s="60">
        <v>296.50000047683716</v>
      </c>
      <c r="AN527" s="60">
        <v>0</v>
      </c>
      <c r="AO527" s="60">
        <v>148.12393700000001</v>
      </c>
      <c r="AP527" s="60">
        <v>351.50843736546011</v>
      </c>
      <c r="AQ527" s="60">
        <v>110.32028299999999</v>
      </c>
      <c r="AR527" s="60">
        <v>79</v>
      </c>
      <c r="AS527" s="60">
        <v>25.60000038146973</v>
      </c>
      <c r="AT527" s="54"/>
      <c r="AU527" s="61">
        <v>2031</v>
      </c>
      <c r="AV527" s="62">
        <v>554.94422047683713</v>
      </c>
      <c r="AW527" s="63">
        <v>258.44421999999997</v>
      </c>
      <c r="AX527" s="63">
        <v>296.50000047683716</v>
      </c>
      <c r="AY527" s="62">
        <v>505.81843969242544</v>
      </c>
      <c r="AZ527" s="63">
        <v>440.22843763248892</v>
      </c>
      <c r="BA527" s="63">
        <v>65.590002059936523</v>
      </c>
      <c r="BB527" s="62">
        <v>6893.4500122070313</v>
      </c>
      <c r="BC527" s="63">
        <v>237</v>
      </c>
      <c r="BD527" s="63">
        <v>711</v>
      </c>
      <c r="BE527" s="63">
        <v>2000</v>
      </c>
      <c r="BF527" s="63">
        <v>1596.2000122070313</v>
      </c>
      <c r="BG527" s="63">
        <v>100</v>
      </c>
      <c r="BH527" s="63">
        <v>749.25</v>
      </c>
      <c r="BI527" s="63">
        <v>0</v>
      </c>
      <c r="BJ527" s="63">
        <v>0</v>
      </c>
      <c r="BK527" s="63">
        <v>1500</v>
      </c>
      <c r="BL527" s="62">
        <v>7954.212672376294</v>
      </c>
      <c r="BN527" s="61">
        <v>2031</v>
      </c>
      <c r="BO527" s="62"/>
      <c r="BP527" s="1"/>
      <c r="BQ527" s="1"/>
      <c r="BR527" s="62"/>
      <c r="BS527" s="1"/>
      <c r="BT527" s="1"/>
      <c r="BU527" s="62"/>
      <c r="BV527" s="1"/>
      <c r="BW527" s="1"/>
      <c r="BX527" s="1"/>
      <c r="BY527" s="1"/>
      <c r="BZ527" s="1"/>
      <c r="CA527" s="1"/>
      <c r="CB527" s="1"/>
      <c r="CC527" s="1"/>
      <c r="CD527" s="1"/>
      <c r="CE527" s="62"/>
      <c r="CG527" s="115" t="s">
        <v>119</v>
      </c>
    </row>
    <row r="528" spans="1:85" hidden="1" outlineLevel="1">
      <c r="A528" s="52">
        <v>2032</v>
      </c>
      <c r="B528" s="53">
        <v>0</v>
      </c>
      <c r="C528" s="53">
        <v>237</v>
      </c>
      <c r="D528" s="53">
        <v>0</v>
      </c>
      <c r="E528" s="53">
        <v>711</v>
      </c>
      <c r="F528" s="53">
        <v>0</v>
      </c>
      <c r="G528" s="53">
        <v>0</v>
      </c>
      <c r="H528" s="53">
        <v>1200</v>
      </c>
      <c r="I528" s="53">
        <v>200</v>
      </c>
      <c r="J528" s="53">
        <v>400</v>
      </c>
      <c r="K528" s="53">
        <v>0</v>
      </c>
      <c r="L528" s="53">
        <v>0</v>
      </c>
      <c r="M528" s="53">
        <v>200</v>
      </c>
      <c r="N528" s="53">
        <v>0</v>
      </c>
      <c r="O528" s="53">
        <v>0</v>
      </c>
      <c r="P528" s="53">
        <v>1196.3999938964844</v>
      </c>
      <c r="Q528" s="53">
        <v>399.00000762939453</v>
      </c>
      <c r="R528" s="53">
        <v>0</v>
      </c>
      <c r="S528" s="53">
        <v>0</v>
      </c>
      <c r="T528" s="53">
        <v>0</v>
      </c>
      <c r="U528" s="53">
        <v>100</v>
      </c>
      <c r="V528" s="53">
        <v>0</v>
      </c>
      <c r="W528" s="53">
        <v>0</v>
      </c>
      <c r="X528" s="53">
        <v>1500</v>
      </c>
      <c r="Y528" s="53">
        <v>0</v>
      </c>
      <c r="Z528" s="53">
        <v>0</v>
      </c>
      <c r="AA528" s="53">
        <v>0</v>
      </c>
      <c r="AB528" s="53">
        <v>0</v>
      </c>
      <c r="AC528" s="53">
        <v>0</v>
      </c>
      <c r="AD528" s="53">
        <v>0</v>
      </c>
      <c r="AE528" s="53">
        <v>1499.0999908447266</v>
      </c>
      <c r="AF528" s="53">
        <v>0</v>
      </c>
      <c r="AG528" s="53">
        <v>0</v>
      </c>
      <c r="AH528" s="53">
        <v>0</v>
      </c>
      <c r="AI528" s="53">
        <v>0</v>
      </c>
      <c r="AJ528" s="53">
        <v>0</v>
      </c>
      <c r="AK528" s="53">
        <v>10.590000152587891</v>
      </c>
      <c r="AL528" s="53">
        <v>43.580001831054688</v>
      </c>
      <c r="AM528" s="53">
        <v>313.06999969482422</v>
      </c>
      <c r="AN528" s="53">
        <v>0</v>
      </c>
      <c r="AO528" s="53">
        <v>200.929247</v>
      </c>
      <c r="AP528" s="53">
        <v>418.652366084981</v>
      </c>
      <c r="AQ528" s="53">
        <v>126.43372100000001</v>
      </c>
      <c r="AR528" s="53">
        <v>79</v>
      </c>
      <c r="AS528" s="53">
        <v>25.60000038146973</v>
      </c>
      <c r="AT528" s="54"/>
      <c r="AU528" s="55">
        <v>2032</v>
      </c>
      <c r="AV528" s="56">
        <v>640.43296769482424</v>
      </c>
      <c r="AW528" s="57">
        <v>327.36296800000002</v>
      </c>
      <c r="AX528" s="57">
        <v>313.06999969482422</v>
      </c>
      <c r="AY528" s="56">
        <v>577.42236845009324</v>
      </c>
      <c r="AZ528" s="57">
        <v>508.24236623756889</v>
      </c>
      <c r="BA528" s="57">
        <v>69.180002212524414</v>
      </c>
      <c r="BB528" s="56">
        <v>7642.4999923706055</v>
      </c>
      <c r="BC528" s="57">
        <v>237</v>
      </c>
      <c r="BD528" s="57">
        <v>711</v>
      </c>
      <c r="BE528" s="57">
        <v>2000</v>
      </c>
      <c r="BF528" s="57">
        <v>1595.4000015258789</v>
      </c>
      <c r="BG528" s="57">
        <v>100</v>
      </c>
      <c r="BH528" s="57">
        <v>1499.0999908447266</v>
      </c>
      <c r="BI528" s="57">
        <v>0</v>
      </c>
      <c r="BJ528" s="57">
        <v>0</v>
      </c>
      <c r="BK528" s="57">
        <v>1500</v>
      </c>
      <c r="BL528" s="56">
        <v>8860.3553285155231</v>
      </c>
      <c r="BN528" s="55">
        <v>2032</v>
      </c>
      <c r="BO528" s="56"/>
      <c r="BP528" s="58"/>
      <c r="BQ528" s="58"/>
      <c r="BR528" s="56"/>
      <c r="BS528" s="58"/>
      <c r="BT528" s="58"/>
      <c r="BU528" s="56"/>
      <c r="BV528" s="58"/>
      <c r="BW528" s="58"/>
      <c r="BX528" s="58"/>
      <c r="BY528" s="58"/>
      <c r="BZ528" s="58"/>
      <c r="CA528" s="58"/>
      <c r="CB528" s="58"/>
      <c r="CC528" s="58"/>
      <c r="CD528" s="58"/>
      <c r="CE528" s="56"/>
      <c r="CG528" s="115" t="s">
        <v>119</v>
      </c>
    </row>
    <row r="529" spans="1:85" hidden="1" outlineLevel="1">
      <c r="A529" s="59">
        <v>2033</v>
      </c>
      <c r="B529" s="60">
        <v>0</v>
      </c>
      <c r="C529" s="60">
        <v>237</v>
      </c>
      <c r="D529" s="60">
        <v>0</v>
      </c>
      <c r="E529" s="60">
        <v>711</v>
      </c>
      <c r="F529" s="60">
        <v>0</v>
      </c>
      <c r="G529" s="60">
        <v>0</v>
      </c>
      <c r="H529" s="60">
        <v>1200</v>
      </c>
      <c r="I529" s="60">
        <v>200</v>
      </c>
      <c r="J529" s="60">
        <v>400</v>
      </c>
      <c r="K529" s="60">
        <v>0</v>
      </c>
      <c r="L529" s="60">
        <v>0</v>
      </c>
      <c r="M529" s="60">
        <v>200</v>
      </c>
      <c r="N529" s="60">
        <v>0</v>
      </c>
      <c r="O529" s="60">
        <v>0</v>
      </c>
      <c r="P529" s="60">
        <v>1195.8000030517578</v>
      </c>
      <c r="Q529" s="60">
        <v>398.80000305175781</v>
      </c>
      <c r="R529" s="60">
        <v>0</v>
      </c>
      <c r="S529" s="60">
        <v>0</v>
      </c>
      <c r="T529" s="60">
        <v>0</v>
      </c>
      <c r="U529" s="60">
        <v>100</v>
      </c>
      <c r="V529" s="60">
        <v>0</v>
      </c>
      <c r="W529" s="60">
        <v>0</v>
      </c>
      <c r="X529" s="60">
        <v>1500</v>
      </c>
      <c r="Y529" s="60">
        <v>0</v>
      </c>
      <c r="Z529" s="60">
        <v>0</v>
      </c>
      <c r="AA529" s="60">
        <v>0</v>
      </c>
      <c r="AB529" s="60">
        <v>0</v>
      </c>
      <c r="AC529" s="60">
        <v>0</v>
      </c>
      <c r="AD529" s="60">
        <v>0</v>
      </c>
      <c r="AE529" s="60">
        <v>1498.7999954223633</v>
      </c>
      <c r="AF529" s="60">
        <v>0</v>
      </c>
      <c r="AG529" s="60">
        <v>0</v>
      </c>
      <c r="AH529" s="60">
        <v>0</v>
      </c>
      <c r="AI529" s="60">
        <v>0</v>
      </c>
      <c r="AJ529" s="60">
        <v>0</v>
      </c>
      <c r="AK529" s="60">
        <v>11.47000026702881</v>
      </c>
      <c r="AL529" s="60">
        <v>47.200000762939453</v>
      </c>
      <c r="AM529" s="60">
        <v>327.3099992275238</v>
      </c>
      <c r="AN529" s="60">
        <v>0</v>
      </c>
      <c r="AO529" s="60">
        <v>219.51485700000001</v>
      </c>
      <c r="AP529" s="60">
        <v>489.51080342847717</v>
      </c>
      <c r="AQ529" s="60">
        <v>143.164975</v>
      </c>
      <c r="AR529" s="60">
        <v>79</v>
      </c>
      <c r="AS529" s="60">
        <v>25.60000038146973</v>
      </c>
      <c r="AT529" s="54"/>
      <c r="AU529" s="61">
        <v>2033</v>
      </c>
      <c r="AV529" s="62">
        <v>689.98983122752384</v>
      </c>
      <c r="AW529" s="63">
        <v>362.67983200000003</v>
      </c>
      <c r="AX529" s="63">
        <v>327.3099992275238</v>
      </c>
      <c r="AY529" s="62">
        <v>652.78080483991516</v>
      </c>
      <c r="AZ529" s="63">
        <v>579.98080369550598</v>
      </c>
      <c r="BA529" s="63">
        <v>72.80000114440918</v>
      </c>
      <c r="BB529" s="62">
        <v>7641.4000015258789</v>
      </c>
      <c r="BC529" s="63">
        <v>237</v>
      </c>
      <c r="BD529" s="63">
        <v>711</v>
      </c>
      <c r="BE529" s="63">
        <v>2000</v>
      </c>
      <c r="BF529" s="63">
        <v>1594.6000061035156</v>
      </c>
      <c r="BG529" s="63">
        <v>100</v>
      </c>
      <c r="BH529" s="63">
        <v>1498.7999954223633</v>
      </c>
      <c r="BI529" s="63">
        <v>0</v>
      </c>
      <c r="BJ529" s="63">
        <v>0</v>
      </c>
      <c r="BK529" s="63">
        <v>1500</v>
      </c>
      <c r="BL529" s="62">
        <v>8984.1706375933172</v>
      </c>
      <c r="BN529" s="61">
        <v>2033</v>
      </c>
      <c r="BO529" s="62"/>
      <c r="BP529" s="1"/>
      <c r="BQ529" s="1"/>
      <c r="BR529" s="62"/>
      <c r="BS529" s="1"/>
      <c r="BT529" s="1"/>
      <c r="BU529" s="62"/>
      <c r="BV529" s="1"/>
      <c r="BW529" s="1"/>
      <c r="BX529" s="1"/>
      <c r="BY529" s="1"/>
      <c r="BZ529" s="1"/>
      <c r="CA529" s="1"/>
      <c r="CB529" s="1"/>
      <c r="CC529" s="1"/>
      <c r="CD529" s="1"/>
      <c r="CE529" s="62"/>
      <c r="CG529" s="115" t="s">
        <v>119</v>
      </c>
    </row>
    <row r="530" spans="1:85" hidden="1" outlineLevel="1">
      <c r="A530" s="52">
        <v>2034</v>
      </c>
      <c r="B530" s="53">
        <v>0</v>
      </c>
      <c r="C530" s="53">
        <v>237</v>
      </c>
      <c r="D530" s="53">
        <v>0</v>
      </c>
      <c r="E530" s="53">
        <v>711</v>
      </c>
      <c r="F530" s="53">
        <v>0</v>
      </c>
      <c r="G530" s="53">
        <v>0</v>
      </c>
      <c r="H530" s="53">
        <v>1200</v>
      </c>
      <c r="I530" s="53">
        <v>200</v>
      </c>
      <c r="J530" s="53">
        <v>400</v>
      </c>
      <c r="K530" s="53">
        <v>0</v>
      </c>
      <c r="L530" s="53">
        <v>0</v>
      </c>
      <c r="M530" s="53">
        <v>200</v>
      </c>
      <c r="N530" s="53">
        <v>0</v>
      </c>
      <c r="O530" s="53">
        <v>0</v>
      </c>
      <c r="P530" s="53">
        <v>1295.2000122070313</v>
      </c>
      <c r="Q530" s="53">
        <v>398.59999084472656</v>
      </c>
      <c r="R530" s="53">
        <v>0</v>
      </c>
      <c r="S530" s="53">
        <v>0</v>
      </c>
      <c r="T530" s="53">
        <v>0</v>
      </c>
      <c r="U530" s="53">
        <v>100</v>
      </c>
      <c r="V530" s="53">
        <v>0</v>
      </c>
      <c r="W530" s="53">
        <v>0</v>
      </c>
      <c r="X530" s="53">
        <v>1500</v>
      </c>
      <c r="Y530" s="53">
        <v>0</v>
      </c>
      <c r="Z530" s="53">
        <v>0</v>
      </c>
      <c r="AA530" s="53">
        <v>0</v>
      </c>
      <c r="AB530" s="53">
        <v>0</v>
      </c>
      <c r="AC530" s="53">
        <v>0</v>
      </c>
      <c r="AD530" s="53">
        <v>0</v>
      </c>
      <c r="AE530" s="53">
        <v>1498.5</v>
      </c>
      <c r="AF530" s="53">
        <v>0</v>
      </c>
      <c r="AG530" s="53">
        <v>0</v>
      </c>
      <c r="AH530" s="53">
        <v>0</v>
      </c>
      <c r="AI530" s="53">
        <v>0</v>
      </c>
      <c r="AJ530" s="53">
        <v>0</v>
      </c>
      <c r="AK530" s="53">
        <v>12.35000038146973</v>
      </c>
      <c r="AL530" s="53">
        <v>50.830001831054688</v>
      </c>
      <c r="AM530" s="53">
        <v>334.60999500751495</v>
      </c>
      <c r="AN530" s="53">
        <v>0</v>
      </c>
      <c r="AO530" s="53">
        <v>238.569873</v>
      </c>
      <c r="AP530" s="53">
        <v>560.36924077197341</v>
      </c>
      <c r="AQ530" s="53">
        <v>149.33156099999999</v>
      </c>
      <c r="AR530" s="53">
        <v>79</v>
      </c>
      <c r="AS530" s="53">
        <v>25.60000038146973</v>
      </c>
      <c r="AT530" s="54"/>
      <c r="AU530" s="55">
        <v>2034</v>
      </c>
      <c r="AV530" s="56">
        <v>722.51142900751495</v>
      </c>
      <c r="AW530" s="57">
        <v>387.90143399999999</v>
      </c>
      <c r="AX530" s="57">
        <v>334.60999500751495</v>
      </c>
      <c r="AY530" s="56">
        <v>728.14924336596755</v>
      </c>
      <c r="AZ530" s="57">
        <v>651.71924115344314</v>
      </c>
      <c r="BA530" s="57">
        <v>76.430002212524414</v>
      </c>
      <c r="BB530" s="56">
        <v>7740.3000030517578</v>
      </c>
      <c r="BC530" s="57">
        <v>237</v>
      </c>
      <c r="BD530" s="57">
        <v>711</v>
      </c>
      <c r="BE530" s="57">
        <v>2000</v>
      </c>
      <c r="BF530" s="57">
        <v>1693.8000030517578</v>
      </c>
      <c r="BG530" s="57">
        <v>100</v>
      </c>
      <c r="BH530" s="57">
        <v>1498.5</v>
      </c>
      <c r="BI530" s="57">
        <v>0</v>
      </c>
      <c r="BJ530" s="57">
        <v>0</v>
      </c>
      <c r="BK530" s="57">
        <v>1500</v>
      </c>
      <c r="BL530" s="56">
        <v>9190.96067542524</v>
      </c>
      <c r="BN530" s="55">
        <v>2034</v>
      </c>
      <c r="BO530" s="56"/>
      <c r="BP530" s="58"/>
      <c r="BQ530" s="58"/>
      <c r="BR530" s="56"/>
      <c r="BS530" s="58"/>
      <c r="BT530" s="58"/>
      <c r="BU530" s="56"/>
      <c r="BV530" s="58"/>
      <c r="BW530" s="58"/>
      <c r="BX530" s="58"/>
      <c r="BY530" s="58"/>
      <c r="BZ530" s="58"/>
      <c r="CA530" s="58"/>
      <c r="CB530" s="58"/>
      <c r="CC530" s="58"/>
      <c r="CD530" s="58"/>
      <c r="CE530" s="56"/>
      <c r="CG530" s="115" t="s">
        <v>119</v>
      </c>
    </row>
    <row r="531" spans="1:85" hidden="1" outlineLevel="1">
      <c r="A531" s="59">
        <v>2035</v>
      </c>
      <c r="B531" s="60">
        <v>0</v>
      </c>
      <c r="C531" s="60">
        <v>237</v>
      </c>
      <c r="D531" s="60">
        <v>0</v>
      </c>
      <c r="E531" s="60">
        <v>711</v>
      </c>
      <c r="F531" s="60">
        <v>0</v>
      </c>
      <c r="G531" s="60">
        <v>237</v>
      </c>
      <c r="H531" s="60">
        <v>1200</v>
      </c>
      <c r="I531" s="60">
        <v>200</v>
      </c>
      <c r="J531" s="60">
        <v>400</v>
      </c>
      <c r="K531" s="60">
        <v>0</v>
      </c>
      <c r="L531" s="60">
        <v>0</v>
      </c>
      <c r="M531" s="60">
        <v>200</v>
      </c>
      <c r="N531" s="60">
        <v>0</v>
      </c>
      <c r="O531" s="60">
        <v>0</v>
      </c>
      <c r="P531" s="60">
        <v>1294.5499725341797</v>
      </c>
      <c r="Q531" s="60">
        <v>398.40000152587891</v>
      </c>
      <c r="R531" s="60">
        <v>0</v>
      </c>
      <c r="S531" s="60">
        <v>0</v>
      </c>
      <c r="T531" s="60">
        <v>0</v>
      </c>
      <c r="U531" s="60">
        <v>100</v>
      </c>
      <c r="V531" s="60">
        <v>0</v>
      </c>
      <c r="W531" s="60">
        <v>0</v>
      </c>
      <c r="X531" s="60">
        <v>1500</v>
      </c>
      <c r="Y531" s="60">
        <v>0</v>
      </c>
      <c r="Z531" s="60">
        <v>0</v>
      </c>
      <c r="AA531" s="60">
        <v>0</v>
      </c>
      <c r="AB531" s="60">
        <v>0</v>
      </c>
      <c r="AC531" s="60">
        <v>0</v>
      </c>
      <c r="AD531" s="60">
        <v>0</v>
      </c>
      <c r="AE531" s="60">
        <v>1498.2000045776367</v>
      </c>
      <c r="AF531" s="60">
        <v>0</v>
      </c>
      <c r="AG531" s="60">
        <v>0</v>
      </c>
      <c r="AH531" s="60">
        <v>0</v>
      </c>
      <c r="AI531" s="60">
        <v>0</v>
      </c>
      <c r="AJ531" s="60">
        <v>0</v>
      </c>
      <c r="AK531" s="60">
        <v>13.239999771118161</v>
      </c>
      <c r="AL531" s="60">
        <v>54.470001220703118</v>
      </c>
      <c r="AM531" s="60">
        <v>341.87999904155731</v>
      </c>
      <c r="AN531" s="60">
        <v>0</v>
      </c>
      <c r="AO531" s="60">
        <v>258.28604999999999</v>
      </c>
      <c r="AP531" s="60">
        <v>631.33850343142001</v>
      </c>
      <c r="AQ531" s="60">
        <v>156.19314700000001</v>
      </c>
      <c r="AR531" s="60">
        <v>79</v>
      </c>
      <c r="AS531" s="60">
        <v>25.60000038146973</v>
      </c>
      <c r="AT531" s="54"/>
      <c r="AU531" s="61">
        <v>2035</v>
      </c>
      <c r="AV531" s="62">
        <v>756.35919604155731</v>
      </c>
      <c r="AW531" s="63">
        <v>414.479197</v>
      </c>
      <c r="AX531" s="63">
        <v>341.87999904155731</v>
      </c>
      <c r="AY531" s="62">
        <v>803.64850480471102</v>
      </c>
      <c r="AZ531" s="63">
        <v>723.57850320253817</v>
      </c>
      <c r="BA531" s="63">
        <v>80.070001602172852</v>
      </c>
      <c r="BB531" s="62">
        <v>7976.1499786376953</v>
      </c>
      <c r="BC531" s="63">
        <v>237</v>
      </c>
      <c r="BD531" s="63">
        <v>948</v>
      </c>
      <c r="BE531" s="63">
        <v>2000</v>
      </c>
      <c r="BF531" s="63">
        <v>1692.9499740600586</v>
      </c>
      <c r="BG531" s="63">
        <v>100</v>
      </c>
      <c r="BH531" s="63">
        <v>1498.2000045776367</v>
      </c>
      <c r="BI531" s="63">
        <v>0</v>
      </c>
      <c r="BJ531" s="63">
        <v>0</v>
      </c>
      <c r="BK531" s="63">
        <v>1500</v>
      </c>
      <c r="BL531" s="62">
        <v>9536.1576794839639</v>
      </c>
      <c r="BN531" s="61">
        <v>2035</v>
      </c>
      <c r="BO531" s="62"/>
      <c r="BP531" s="1"/>
      <c r="BQ531" s="1"/>
      <c r="BR531" s="62"/>
      <c r="BS531" s="1"/>
      <c r="BT531" s="1"/>
      <c r="BU531" s="62"/>
      <c r="BV531" s="1"/>
      <c r="BW531" s="1"/>
      <c r="BX531" s="1"/>
      <c r="BY531" s="1"/>
      <c r="BZ531" s="1"/>
      <c r="CA531" s="1"/>
      <c r="CB531" s="1"/>
      <c r="CC531" s="1"/>
      <c r="CD531" s="1"/>
      <c r="CE531" s="62"/>
      <c r="CG531" s="115" t="s">
        <v>119</v>
      </c>
    </row>
    <row r="532" spans="1:85" hidden="1" outlineLevel="1">
      <c r="A532" s="52">
        <v>2036</v>
      </c>
      <c r="B532" s="53">
        <v>0</v>
      </c>
      <c r="C532" s="53">
        <v>237</v>
      </c>
      <c r="D532" s="53">
        <v>0</v>
      </c>
      <c r="E532" s="53">
        <v>711</v>
      </c>
      <c r="F532" s="53">
        <v>0</v>
      </c>
      <c r="G532" s="53">
        <v>237</v>
      </c>
      <c r="H532" s="53">
        <v>1300</v>
      </c>
      <c r="I532" s="53">
        <v>200</v>
      </c>
      <c r="J532" s="53">
        <v>700</v>
      </c>
      <c r="K532" s="53">
        <v>0</v>
      </c>
      <c r="L532" s="53">
        <v>0</v>
      </c>
      <c r="M532" s="53">
        <v>900</v>
      </c>
      <c r="N532" s="53">
        <v>0</v>
      </c>
      <c r="O532" s="53">
        <v>0</v>
      </c>
      <c r="P532" s="53">
        <v>1293.900016784668</v>
      </c>
      <c r="Q532" s="53">
        <v>398.19999694824219</v>
      </c>
      <c r="R532" s="53">
        <v>0</v>
      </c>
      <c r="S532" s="53">
        <v>0</v>
      </c>
      <c r="T532" s="53">
        <v>0</v>
      </c>
      <c r="U532" s="53">
        <v>100</v>
      </c>
      <c r="V532" s="53">
        <v>0</v>
      </c>
      <c r="W532" s="53">
        <v>0</v>
      </c>
      <c r="X532" s="53">
        <v>1500</v>
      </c>
      <c r="Y532" s="53">
        <v>0</v>
      </c>
      <c r="Z532" s="53">
        <v>0</v>
      </c>
      <c r="AA532" s="53">
        <v>0</v>
      </c>
      <c r="AB532" s="53">
        <v>0</v>
      </c>
      <c r="AC532" s="53">
        <v>0</v>
      </c>
      <c r="AD532" s="53">
        <v>0</v>
      </c>
      <c r="AE532" s="53">
        <v>1497.9000091552734</v>
      </c>
      <c r="AF532" s="53">
        <v>0</v>
      </c>
      <c r="AG532" s="53">
        <v>0</v>
      </c>
      <c r="AH532" s="53">
        <v>0</v>
      </c>
      <c r="AI532" s="53">
        <v>0</v>
      </c>
      <c r="AJ532" s="53">
        <v>0</v>
      </c>
      <c r="AK532" s="53">
        <v>14.11999988555908</v>
      </c>
      <c r="AL532" s="53">
        <v>58.099998474121087</v>
      </c>
      <c r="AM532" s="53">
        <v>348.32000315189362</v>
      </c>
      <c r="AN532" s="53">
        <v>0</v>
      </c>
      <c r="AO532" s="53">
        <v>277.04538300000002</v>
      </c>
      <c r="AP532" s="53">
        <v>702.30776609086661</v>
      </c>
      <c r="AQ532" s="53">
        <v>162.833437</v>
      </c>
      <c r="AR532" s="53">
        <v>79</v>
      </c>
      <c r="AS532" s="53">
        <v>25.60000038146973</v>
      </c>
      <c r="AT532" s="54"/>
      <c r="AU532" s="55">
        <v>2036</v>
      </c>
      <c r="AV532" s="56">
        <v>788.19882315189363</v>
      </c>
      <c r="AW532" s="57">
        <v>439.87882000000002</v>
      </c>
      <c r="AX532" s="57">
        <v>348.32000315189362</v>
      </c>
      <c r="AY532" s="56">
        <v>879.12776483201651</v>
      </c>
      <c r="AZ532" s="57">
        <v>795.42776597642569</v>
      </c>
      <c r="BA532" s="57">
        <v>83.69999885559082</v>
      </c>
      <c r="BB532" s="56">
        <v>9075.0000228881836</v>
      </c>
      <c r="BC532" s="57">
        <v>237</v>
      </c>
      <c r="BD532" s="57">
        <v>948</v>
      </c>
      <c r="BE532" s="57">
        <v>3100</v>
      </c>
      <c r="BF532" s="57">
        <v>1692.1000137329102</v>
      </c>
      <c r="BG532" s="57">
        <v>100</v>
      </c>
      <c r="BH532" s="57">
        <v>1497.9000091552734</v>
      </c>
      <c r="BI532" s="57">
        <v>0</v>
      </c>
      <c r="BJ532" s="57">
        <v>0</v>
      </c>
      <c r="BK532" s="57">
        <v>1500</v>
      </c>
      <c r="BL532" s="56">
        <v>10742.326610872093</v>
      </c>
      <c r="BN532" s="55">
        <v>2036</v>
      </c>
      <c r="BO532" s="56"/>
      <c r="BP532" s="58"/>
      <c r="BQ532" s="58"/>
      <c r="BR532" s="56"/>
      <c r="BS532" s="58"/>
      <c r="BT532" s="58"/>
      <c r="BU532" s="56"/>
      <c r="BV532" s="58"/>
      <c r="BW532" s="58"/>
      <c r="BX532" s="58"/>
      <c r="BY532" s="58"/>
      <c r="BZ532" s="58"/>
      <c r="CA532" s="58"/>
      <c r="CB532" s="58"/>
      <c r="CC532" s="58"/>
      <c r="CD532" s="58"/>
      <c r="CE532" s="56"/>
      <c r="CG532" s="115" t="s">
        <v>119</v>
      </c>
    </row>
    <row r="533" spans="1:85" hidden="1" outlineLevel="1">
      <c r="A533" s="59">
        <v>2037</v>
      </c>
      <c r="B533" s="60">
        <v>0</v>
      </c>
      <c r="C533" s="60">
        <v>237</v>
      </c>
      <c r="D533" s="60">
        <v>0</v>
      </c>
      <c r="E533" s="60">
        <v>711</v>
      </c>
      <c r="F533" s="60">
        <v>0</v>
      </c>
      <c r="G533" s="60">
        <v>237</v>
      </c>
      <c r="H533" s="60">
        <v>1300</v>
      </c>
      <c r="I533" s="60">
        <v>200</v>
      </c>
      <c r="J533" s="60">
        <v>700</v>
      </c>
      <c r="K533" s="60">
        <v>0</v>
      </c>
      <c r="L533" s="60">
        <v>0</v>
      </c>
      <c r="M533" s="60">
        <v>900</v>
      </c>
      <c r="N533" s="60">
        <v>0</v>
      </c>
      <c r="O533" s="60">
        <v>0</v>
      </c>
      <c r="P533" s="60">
        <v>1293.2499923706055</v>
      </c>
      <c r="Q533" s="60">
        <v>398.00000762939453</v>
      </c>
      <c r="R533" s="60">
        <v>0</v>
      </c>
      <c r="S533" s="60">
        <v>0</v>
      </c>
      <c r="T533" s="60">
        <v>0</v>
      </c>
      <c r="U533" s="60">
        <v>100</v>
      </c>
      <c r="V533" s="60">
        <v>0</v>
      </c>
      <c r="W533" s="60">
        <v>0</v>
      </c>
      <c r="X533" s="60">
        <v>1500</v>
      </c>
      <c r="Y533" s="60">
        <v>0</v>
      </c>
      <c r="Z533" s="60">
        <v>0</v>
      </c>
      <c r="AA533" s="60">
        <v>0</v>
      </c>
      <c r="AB533" s="60">
        <v>0</v>
      </c>
      <c r="AC533" s="60">
        <v>0</v>
      </c>
      <c r="AD533" s="60">
        <v>0</v>
      </c>
      <c r="AE533" s="60">
        <v>1497.5999908447266</v>
      </c>
      <c r="AF533" s="60">
        <v>0</v>
      </c>
      <c r="AG533" s="60">
        <v>0</v>
      </c>
      <c r="AH533" s="60">
        <v>0</v>
      </c>
      <c r="AI533" s="60">
        <v>0</v>
      </c>
      <c r="AJ533" s="60">
        <v>0</v>
      </c>
      <c r="AK533" s="60">
        <v>15.010000228881839</v>
      </c>
      <c r="AL533" s="60">
        <v>61.759998321533203</v>
      </c>
      <c r="AM533" s="60">
        <v>353.41000187397003</v>
      </c>
      <c r="AN533" s="60">
        <v>0</v>
      </c>
      <c r="AO533" s="60">
        <v>294.53497199999998</v>
      </c>
      <c r="AP533" s="60">
        <v>773.53780368399657</v>
      </c>
      <c r="AQ533" s="60">
        <v>173.24580499999999</v>
      </c>
      <c r="AR533" s="60">
        <v>79</v>
      </c>
      <c r="AS533" s="60">
        <v>25.60000038146973</v>
      </c>
      <c r="AT533" s="54"/>
      <c r="AU533" s="61">
        <v>2037</v>
      </c>
      <c r="AV533" s="62">
        <v>821.19077887396998</v>
      </c>
      <c r="AW533" s="63">
        <v>467.78077699999994</v>
      </c>
      <c r="AX533" s="63">
        <v>353.41000187397003</v>
      </c>
      <c r="AY533" s="62">
        <v>954.90780261588134</v>
      </c>
      <c r="AZ533" s="63">
        <v>867.54780391287841</v>
      </c>
      <c r="BA533" s="63">
        <v>87.35999870300293</v>
      </c>
      <c r="BB533" s="62">
        <v>9073.8499908447266</v>
      </c>
      <c r="BC533" s="63">
        <v>237</v>
      </c>
      <c r="BD533" s="63">
        <v>948</v>
      </c>
      <c r="BE533" s="63">
        <v>3100</v>
      </c>
      <c r="BF533" s="63">
        <v>1691.25</v>
      </c>
      <c r="BG533" s="63">
        <v>100</v>
      </c>
      <c r="BH533" s="63">
        <v>1497.5999908447266</v>
      </c>
      <c r="BI533" s="63">
        <v>0</v>
      </c>
      <c r="BJ533" s="63">
        <v>0</v>
      </c>
      <c r="BK533" s="63">
        <v>1500</v>
      </c>
      <c r="BL533" s="62">
        <v>10849.948572334579</v>
      </c>
      <c r="BN533" s="61">
        <v>2037</v>
      </c>
      <c r="BO533" s="62"/>
      <c r="BP533" s="1"/>
      <c r="BQ533" s="1"/>
      <c r="BR533" s="62"/>
      <c r="BS533" s="1"/>
      <c r="BT533" s="1"/>
      <c r="BU533" s="62"/>
      <c r="BV533" s="1"/>
      <c r="BW533" s="1"/>
      <c r="BX533" s="1"/>
      <c r="BY533" s="1"/>
      <c r="BZ533" s="1"/>
      <c r="CA533" s="1"/>
      <c r="CB533" s="1"/>
      <c r="CC533" s="1"/>
      <c r="CD533" s="1"/>
      <c r="CE533" s="62"/>
      <c r="CG533" s="115" t="s">
        <v>119</v>
      </c>
    </row>
    <row r="534" spans="1:85" hidden="1" outlineLevel="1">
      <c r="A534" s="52">
        <v>2038</v>
      </c>
      <c r="B534" s="53">
        <v>0</v>
      </c>
      <c r="C534" s="53">
        <v>237</v>
      </c>
      <c r="D534" s="53">
        <v>0</v>
      </c>
      <c r="E534" s="53">
        <v>711</v>
      </c>
      <c r="F534" s="53">
        <v>0</v>
      </c>
      <c r="G534" s="53">
        <v>237</v>
      </c>
      <c r="H534" s="53">
        <v>1300</v>
      </c>
      <c r="I534" s="53">
        <v>700</v>
      </c>
      <c r="J534" s="53">
        <v>800</v>
      </c>
      <c r="K534" s="53">
        <v>0</v>
      </c>
      <c r="L534" s="53">
        <v>0</v>
      </c>
      <c r="M534" s="53">
        <v>900</v>
      </c>
      <c r="N534" s="53">
        <v>0</v>
      </c>
      <c r="O534" s="53">
        <v>0</v>
      </c>
      <c r="P534" s="53">
        <v>1392.6000061035156</v>
      </c>
      <c r="Q534" s="53">
        <v>397.80000305175781</v>
      </c>
      <c r="R534" s="53">
        <v>0</v>
      </c>
      <c r="S534" s="53">
        <v>0</v>
      </c>
      <c r="T534" s="53">
        <v>0</v>
      </c>
      <c r="U534" s="53">
        <v>100</v>
      </c>
      <c r="V534" s="53">
        <v>0</v>
      </c>
      <c r="W534" s="53">
        <v>0</v>
      </c>
      <c r="X534" s="53">
        <v>1500</v>
      </c>
      <c r="Y534" s="53">
        <v>0</v>
      </c>
      <c r="Z534" s="53">
        <v>0</v>
      </c>
      <c r="AA534" s="53">
        <v>0</v>
      </c>
      <c r="AB534" s="53">
        <v>0</v>
      </c>
      <c r="AC534" s="53">
        <v>0</v>
      </c>
      <c r="AD534" s="53">
        <v>0</v>
      </c>
      <c r="AE534" s="53">
        <v>1497.2999954223633</v>
      </c>
      <c r="AF534" s="53">
        <v>0</v>
      </c>
      <c r="AG534" s="53">
        <v>0</v>
      </c>
      <c r="AH534" s="53">
        <v>0</v>
      </c>
      <c r="AI534" s="53">
        <v>0</v>
      </c>
      <c r="AJ534" s="53">
        <v>0</v>
      </c>
      <c r="AK534" s="53">
        <v>15.88000011444092</v>
      </c>
      <c r="AL534" s="53">
        <v>65.339996337890625</v>
      </c>
      <c r="AM534" s="53">
        <v>365.95000302791595</v>
      </c>
      <c r="AN534" s="53">
        <v>0</v>
      </c>
      <c r="AO534" s="53">
        <v>312.89791300000002</v>
      </c>
      <c r="AP534" s="53">
        <v>844.76784127712642</v>
      </c>
      <c r="AQ534" s="53">
        <v>183.19800599999999</v>
      </c>
      <c r="AR534" s="53">
        <v>79</v>
      </c>
      <c r="AS534" s="53">
        <v>25.60000038146973</v>
      </c>
      <c r="AT534" s="54"/>
      <c r="AU534" s="55">
        <v>2038</v>
      </c>
      <c r="AV534" s="56">
        <v>862.04592202791594</v>
      </c>
      <c r="AW534" s="57">
        <v>496.09591899999998</v>
      </c>
      <c r="AX534" s="57">
        <v>365.95000302791595</v>
      </c>
      <c r="AY534" s="56">
        <v>1030.5878381109278</v>
      </c>
      <c r="AZ534" s="57">
        <v>939.64784139156734</v>
      </c>
      <c r="BA534" s="57">
        <v>90.939996719360352</v>
      </c>
      <c r="BB534" s="56">
        <v>9772.7000045776367</v>
      </c>
      <c r="BC534" s="57">
        <v>237</v>
      </c>
      <c r="BD534" s="57">
        <v>948</v>
      </c>
      <c r="BE534" s="57">
        <v>3700</v>
      </c>
      <c r="BF534" s="57">
        <v>1790.4000091552734</v>
      </c>
      <c r="BG534" s="57">
        <v>100</v>
      </c>
      <c r="BH534" s="57">
        <v>1497.2999954223633</v>
      </c>
      <c r="BI534" s="57">
        <v>0</v>
      </c>
      <c r="BJ534" s="57">
        <v>0</v>
      </c>
      <c r="BK534" s="57">
        <v>1500</v>
      </c>
      <c r="BL534" s="56">
        <v>11665.333764716481</v>
      </c>
      <c r="BN534" s="55">
        <v>2038</v>
      </c>
      <c r="BO534" s="56"/>
      <c r="BP534" s="58"/>
      <c r="BQ534" s="58"/>
      <c r="BR534" s="56"/>
      <c r="BS534" s="58"/>
      <c r="BT534" s="58"/>
      <c r="BU534" s="56"/>
      <c r="BV534" s="58"/>
      <c r="BW534" s="58"/>
      <c r="BX534" s="58"/>
      <c r="BY534" s="58"/>
      <c r="BZ534" s="58"/>
      <c r="CA534" s="58"/>
      <c r="CB534" s="58"/>
      <c r="CC534" s="58"/>
      <c r="CD534" s="58"/>
      <c r="CE534" s="56"/>
      <c r="CG534" s="115" t="s">
        <v>119</v>
      </c>
    </row>
    <row r="535" spans="1:85" hidden="1" outlineLevel="1">
      <c r="A535" s="59">
        <v>2039</v>
      </c>
      <c r="B535" s="60">
        <v>0</v>
      </c>
      <c r="C535" s="60">
        <v>237</v>
      </c>
      <c r="D535" s="60">
        <v>0</v>
      </c>
      <c r="E535" s="60">
        <v>711</v>
      </c>
      <c r="F535" s="60">
        <v>0</v>
      </c>
      <c r="G535" s="60">
        <v>237</v>
      </c>
      <c r="H535" s="60">
        <v>1300</v>
      </c>
      <c r="I535" s="60">
        <v>700</v>
      </c>
      <c r="J535" s="60">
        <v>900</v>
      </c>
      <c r="K535" s="60">
        <v>0</v>
      </c>
      <c r="L535" s="60">
        <v>0</v>
      </c>
      <c r="M535" s="60">
        <v>900</v>
      </c>
      <c r="N535" s="60">
        <v>0</v>
      </c>
      <c r="O535" s="60">
        <v>0</v>
      </c>
      <c r="P535" s="60">
        <v>1391.9000091552734</v>
      </c>
      <c r="Q535" s="60">
        <v>397.59999084472656</v>
      </c>
      <c r="R535" s="60">
        <v>0</v>
      </c>
      <c r="S535" s="60">
        <v>0</v>
      </c>
      <c r="T535" s="60">
        <v>0</v>
      </c>
      <c r="U535" s="60">
        <v>100</v>
      </c>
      <c r="V535" s="60">
        <v>0</v>
      </c>
      <c r="W535" s="60">
        <v>0</v>
      </c>
      <c r="X535" s="60">
        <v>1500</v>
      </c>
      <c r="Y535" s="60">
        <v>0</v>
      </c>
      <c r="Z535" s="60">
        <v>0</v>
      </c>
      <c r="AA535" s="60">
        <v>0</v>
      </c>
      <c r="AB535" s="60">
        <v>0</v>
      </c>
      <c r="AC535" s="60">
        <v>0</v>
      </c>
      <c r="AD535" s="60">
        <v>0</v>
      </c>
      <c r="AE535" s="60">
        <v>1497</v>
      </c>
      <c r="AF535" s="60">
        <v>0</v>
      </c>
      <c r="AG535" s="60">
        <v>0</v>
      </c>
      <c r="AH535" s="60">
        <v>0</v>
      </c>
      <c r="AI535" s="60">
        <v>0</v>
      </c>
      <c r="AJ535" s="60">
        <v>0</v>
      </c>
      <c r="AK535" s="60">
        <v>16.760000228881839</v>
      </c>
      <c r="AL535" s="60">
        <v>68.959999084472656</v>
      </c>
      <c r="AM535" s="60">
        <v>365.41000068187714</v>
      </c>
      <c r="AN535" s="60">
        <v>0</v>
      </c>
      <c r="AO535" s="60">
        <v>331.41053299999999</v>
      </c>
      <c r="AP535" s="60">
        <v>917.56433527798572</v>
      </c>
      <c r="AQ535" s="60">
        <v>193.83666199999999</v>
      </c>
      <c r="AR535" s="60">
        <v>79</v>
      </c>
      <c r="AS535" s="60">
        <v>25.60000038146973</v>
      </c>
      <c r="AT535" s="54"/>
      <c r="AU535" s="61">
        <v>2039</v>
      </c>
      <c r="AV535" s="62">
        <v>890.65719568187706</v>
      </c>
      <c r="AW535" s="63">
        <v>525.24719499999992</v>
      </c>
      <c r="AX535" s="63">
        <v>365.41000068187714</v>
      </c>
      <c r="AY535" s="62">
        <v>1107.8843349728099</v>
      </c>
      <c r="AZ535" s="63">
        <v>1013.3243355068676</v>
      </c>
      <c r="BA535" s="63">
        <v>94.559999465942383</v>
      </c>
      <c r="BB535" s="62">
        <v>9871.5</v>
      </c>
      <c r="BC535" s="63">
        <v>237</v>
      </c>
      <c r="BD535" s="63">
        <v>948</v>
      </c>
      <c r="BE535" s="63">
        <v>3800</v>
      </c>
      <c r="BF535" s="63">
        <v>1789.5</v>
      </c>
      <c r="BG535" s="63">
        <v>100</v>
      </c>
      <c r="BH535" s="63">
        <v>1497</v>
      </c>
      <c r="BI535" s="63">
        <v>0</v>
      </c>
      <c r="BJ535" s="63">
        <v>0</v>
      </c>
      <c r="BK535" s="63">
        <v>1500</v>
      </c>
      <c r="BL535" s="62">
        <v>11870.041530654687</v>
      </c>
      <c r="BN535" s="61">
        <v>2039</v>
      </c>
      <c r="BO535" s="62"/>
      <c r="BP535" s="1"/>
      <c r="BQ535" s="1"/>
      <c r="BR535" s="62"/>
      <c r="BS535" s="1"/>
      <c r="BT535" s="1"/>
      <c r="BU535" s="62"/>
      <c r="BV535" s="1"/>
      <c r="BW535" s="1"/>
      <c r="BX535" s="1"/>
      <c r="BY535" s="1"/>
      <c r="BZ535" s="1"/>
      <c r="CA535" s="1"/>
      <c r="CB535" s="1"/>
      <c r="CC535" s="1"/>
      <c r="CD535" s="1"/>
      <c r="CE535" s="62"/>
      <c r="CG535" s="115" t="s">
        <v>119</v>
      </c>
    </row>
    <row r="536" spans="1:85" hidden="1" outlineLevel="1">
      <c r="A536" s="52">
        <v>2040</v>
      </c>
      <c r="B536" s="53">
        <v>0</v>
      </c>
      <c r="C536" s="53">
        <v>237</v>
      </c>
      <c r="D536" s="53">
        <v>0</v>
      </c>
      <c r="E536" s="53">
        <v>711</v>
      </c>
      <c r="F536" s="53">
        <v>274.49998855590826</v>
      </c>
      <c r="G536" s="53">
        <v>237</v>
      </c>
      <c r="H536" s="53">
        <v>1300</v>
      </c>
      <c r="I536" s="53">
        <v>700</v>
      </c>
      <c r="J536" s="53">
        <v>900</v>
      </c>
      <c r="K536" s="53">
        <v>0</v>
      </c>
      <c r="L536" s="53">
        <v>0</v>
      </c>
      <c r="M536" s="53">
        <v>900</v>
      </c>
      <c r="N536" s="53">
        <v>0</v>
      </c>
      <c r="O536" s="53">
        <v>0</v>
      </c>
      <c r="P536" s="53">
        <v>1391.1999740600586</v>
      </c>
      <c r="Q536" s="53">
        <v>397.40000152587891</v>
      </c>
      <c r="R536" s="53">
        <v>0</v>
      </c>
      <c r="S536" s="53">
        <v>0</v>
      </c>
      <c r="T536" s="53">
        <v>0</v>
      </c>
      <c r="U536" s="53">
        <v>100</v>
      </c>
      <c r="V536" s="53">
        <v>0</v>
      </c>
      <c r="W536" s="53">
        <v>0</v>
      </c>
      <c r="X536" s="53">
        <v>1500</v>
      </c>
      <c r="Y536" s="53">
        <v>0</v>
      </c>
      <c r="Z536" s="53">
        <v>0</v>
      </c>
      <c r="AA536" s="53">
        <v>0</v>
      </c>
      <c r="AB536" s="53">
        <v>0</v>
      </c>
      <c r="AC536" s="53">
        <v>150</v>
      </c>
      <c r="AD536" s="53">
        <v>0</v>
      </c>
      <c r="AE536" s="53">
        <v>1496.7000045776367</v>
      </c>
      <c r="AF536" s="53">
        <v>0</v>
      </c>
      <c r="AG536" s="53">
        <v>0</v>
      </c>
      <c r="AH536" s="53">
        <v>0</v>
      </c>
      <c r="AI536" s="53">
        <v>0</v>
      </c>
      <c r="AJ536" s="53">
        <v>0</v>
      </c>
      <c r="AK536" s="53">
        <v>17.64999961853027</v>
      </c>
      <c r="AL536" s="53">
        <v>72.610000610351563</v>
      </c>
      <c r="AM536" s="53">
        <v>364.99999916553497</v>
      </c>
      <c r="AN536" s="53">
        <v>0</v>
      </c>
      <c r="AO536" s="53">
        <v>350.07590800000003</v>
      </c>
      <c r="AP536" s="53">
        <v>990.36082927884513</v>
      </c>
      <c r="AQ536" s="53">
        <v>203.59456700000001</v>
      </c>
      <c r="AR536" s="53">
        <v>79</v>
      </c>
      <c r="AS536" s="53">
        <v>25.60000038146973</v>
      </c>
      <c r="AT536" s="54"/>
      <c r="AU536" s="55">
        <v>2040</v>
      </c>
      <c r="AV536" s="56">
        <v>918.67047416553498</v>
      </c>
      <c r="AW536" s="57">
        <v>553.67047500000001</v>
      </c>
      <c r="AX536" s="57">
        <v>364.99999916553497</v>
      </c>
      <c r="AY536" s="56">
        <v>1185.2208298891967</v>
      </c>
      <c r="AZ536" s="57">
        <v>1087.0108288973754</v>
      </c>
      <c r="BA536" s="57">
        <v>98.210000991821289</v>
      </c>
      <c r="BB536" s="56">
        <v>10294.799968719482</v>
      </c>
      <c r="BC536" s="57">
        <v>237</v>
      </c>
      <c r="BD536" s="57">
        <v>1222.4999885559082</v>
      </c>
      <c r="BE536" s="57">
        <v>3800</v>
      </c>
      <c r="BF536" s="57">
        <v>1788.5999755859375</v>
      </c>
      <c r="BG536" s="57">
        <v>100</v>
      </c>
      <c r="BH536" s="57">
        <v>1646.7000045776367</v>
      </c>
      <c r="BI536" s="57">
        <v>0</v>
      </c>
      <c r="BJ536" s="57">
        <v>0</v>
      </c>
      <c r="BK536" s="57">
        <v>1500</v>
      </c>
      <c r="BL536" s="56">
        <v>12398.691272774215</v>
      </c>
      <c r="BN536" s="55">
        <v>2040</v>
      </c>
      <c r="BO536" s="56"/>
      <c r="BP536" s="58"/>
      <c r="BQ536" s="58"/>
      <c r="BR536" s="56"/>
      <c r="BS536" s="58"/>
      <c r="BT536" s="58"/>
      <c r="BU536" s="56"/>
      <c r="BV536" s="58"/>
      <c r="BW536" s="58"/>
      <c r="BX536" s="58"/>
      <c r="BY536" s="58"/>
      <c r="BZ536" s="58"/>
      <c r="CA536" s="58"/>
      <c r="CB536" s="58"/>
      <c r="CC536" s="58"/>
      <c r="CD536" s="58"/>
      <c r="CE536" s="56"/>
      <c r="CG536" s="115" t="s">
        <v>119</v>
      </c>
    </row>
    <row r="537" spans="1:85" hidden="1" outlineLevel="1">
      <c r="A537" s="59">
        <v>2041</v>
      </c>
      <c r="B537" s="60">
        <v>0</v>
      </c>
      <c r="C537" s="60">
        <v>237</v>
      </c>
      <c r="D537" s="60">
        <v>0</v>
      </c>
      <c r="E537" s="60">
        <v>711</v>
      </c>
      <c r="F537" s="60">
        <v>292.79998779296881</v>
      </c>
      <c r="G537" s="60">
        <v>237</v>
      </c>
      <c r="H537" s="60">
        <v>1300</v>
      </c>
      <c r="I537" s="60">
        <v>700</v>
      </c>
      <c r="J537" s="60">
        <v>900</v>
      </c>
      <c r="K537" s="60">
        <v>0</v>
      </c>
      <c r="L537" s="60">
        <v>0</v>
      </c>
      <c r="M537" s="60">
        <v>900</v>
      </c>
      <c r="N537" s="60">
        <v>0</v>
      </c>
      <c r="O537" s="60">
        <v>0</v>
      </c>
      <c r="P537" s="60">
        <v>1390.5000152587891</v>
      </c>
      <c r="Q537" s="60">
        <v>397.19999694824219</v>
      </c>
      <c r="R537" s="60">
        <v>0</v>
      </c>
      <c r="S537" s="60">
        <v>0</v>
      </c>
      <c r="T537" s="60">
        <v>0</v>
      </c>
      <c r="U537" s="60">
        <v>100</v>
      </c>
      <c r="V537" s="60">
        <v>0</v>
      </c>
      <c r="W537" s="60">
        <v>0</v>
      </c>
      <c r="X537" s="60">
        <v>1500</v>
      </c>
      <c r="Y537" s="60">
        <v>0</v>
      </c>
      <c r="Z537" s="60">
        <v>0</v>
      </c>
      <c r="AA537" s="60">
        <v>0</v>
      </c>
      <c r="AB537" s="60">
        <v>0</v>
      </c>
      <c r="AC537" s="60">
        <v>150</v>
      </c>
      <c r="AD537" s="60">
        <v>0</v>
      </c>
      <c r="AE537" s="60">
        <v>1496.4000091552734</v>
      </c>
      <c r="AF537" s="60">
        <v>0</v>
      </c>
      <c r="AG537" s="60">
        <v>0</v>
      </c>
      <c r="AH537" s="60">
        <v>0</v>
      </c>
      <c r="AI537" s="60">
        <v>0</v>
      </c>
      <c r="AJ537" s="60">
        <v>0</v>
      </c>
      <c r="AK537" s="60">
        <v>18.54999923706055</v>
      </c>
      <c r="AL537" s="60">
        <v>76.30999755859375</v>
      </c>
      <c r="AM537" s="60">
        <v>364.0099960565567</v>
      </c>
      <c r="AN537" s="60">
        <v>0</v>
      </c>
      <c r="AO537" s="60">
        <v>366.544757</v>
      </c>
      <c r="AP537" s="60">
        <v>1066.338277034426</v>
      </c>
      <c r="AQ537" s="60">
        <v>211.21374899999998</v>
      </c>
      <c r="AR537" s="60">
        <v>79</v>
      </c>
      <c r="AS537" s="60">
        <v>25.60000038146973</v>
      </c>
      <c r="AT537" s="54"/>
      <c r="AU537" s="61">
        <v>2041</v>
      </c>
      <c r="AV537" s="62">
        <v>941.76850205655671</v>
      </c>
      <c r="AW537" s="63">
        <v>577.75850600000001</v>
      </c>
      <c r="AX537" s="63">
        <v>364.0099960565567</v>
      </c>
      <c r="AY537" s="62">
        <v>1265.7982742115501</v>
      </c>
      <c r="AZ537" s="63">
        <v>1163.8882762714866</v>
      </c>
      <c r="BA537" s="63">
        <v>101.90999794006348</v>
      </c>
      <c r="BB537" s="62">
        <v>10311.900009155273</v>
      </c>
      <c r="BC537" s="63">
        <v>237</v>
      </c>
      <c r="BD537" s="63">
        <v>1240.7999877929688</v>
      </c>
      <c r="BE537" s="63">
        <v>3800</v>
      </c>
      <c r="BF537" s="63">
        <v>1787.7000122070313</v>
      </c>
      <c r="BG537" s="63">
        <v>100</v>
      </c>
      <c r="BH537" s="63">
        <v>1646.4000091552734</v>
      </c>
      <c r="BI537" s="63">
        <v>0</v>
      </c>
      <c r="BJ537" s="63">
        <v>0</v>
      </c>
      <c r="BK537" s="63">
        <v>1500</v>
      </c>
      <c r="BL537" s="62">
        <v>12519.466785423381</v>
      </c>
      <c r="BN537" s="61">
        <v>2041</v>
      </c>
      <c r="BO537" s="62"/>
      <c r="BP537" s="1"/>
      <c r="BQ537" s="1"/>
      <c r="BR537" s="62"/>
      <c r="BS537" s="1"/>
      <c r="BT537" s="1"/>
      <c r="BU537" s="62"/>
      <c r="BV537" s="1"/>
      <c r="BW537" s="1"/>
      <c r="BX537" s="1"/>
      <c r="BY537" s="1"/>
      <c r="BZ537" s="1"/>
      <c r="CA537" s="1"/>
      <c r="CB537" s="1"/>
      <c r="CC537" s="1"/>
      <c r="CD537" s="1"/>
      <c r="CE537" s="62"/>
      <c r="CG537" s="115" t="s">
        <v>119</v>
      </c>
    </row>
    <row r="538" spans="1:85" hidden="1" outlineLevel="1">
      <c r="A538" s="52">
        <v>2042</v>
      </c>
      <c r="B538" s="53">
        <v>0</v>
      </c>
      <c r="C538" s="53">
        <v>237</v>
      </c>
      <c r="D538" s="53">
        <v>18.29999923706055</v>
      </c>
      <c r="E538" s="53">
        <v>711</v>
      </c>
      <c r="F538" s="53">
        <v>420.89998245239263</v>
      </c>
      <c r="G538" s="53">
        <v>237</v>
      </c>
      <c r="H538" s="53">
        <v>1300</v>
      </c>
      <c r="I538" s="53">
        <v>700</v>
      </c>
      <c r="J538" s="53">
        <v>900</v>
      </c>
      <c r="K538" s="53">
        <v>0</v>
      </c>
      <c r="L538" s="53">
        <v>0</v>
      </c>
      <c r="M538" s="53">
        <v>900</v>
      </c>
      <c r="N538" s="53">
        <v>0</v>
      </c>
      <c r="O538" s="53">
        <v>0</v>
      </c>
      <c r="P538" s="53">
        <v>1389.7999954223633</v>
      </c>
      <c r="Q538" s="53">
        <v>397.00000762939453</v>
      </c>
      <c r="R538" s="53">
        <v>0</v>
      </c>
      <c r="S538" s="53">
        <v>0</v>
      </c>
      <c r="T538" s="53">
        <v>0</v>
      </c>
      <c r="U538" s="53">
        <v>100</v>
      </c>
      <c r="V538" s="53">
        <v>0</v>
      </c>
      <c r="W538" s="53">
        <v>0</v>
      </c>
      <c r="X538" s="53">
        <v>1500</v>
      </c>
      <c r="Y538" s="53">
        <v>0</v>
      </c>
      <c r="Z538" s="53">
        <v>0</v>
      </c>
      <c r="AA538" s="53">
        <v>0</v>
      </c>
      <c r="AB538" s="53">
        <v>0</v>
      </c>
      <c r="AC538" s="53">
        <v>150</v>
      </c>
      <c r="AD538" s="53">
        <v>0</v>
      </c>
      <c r="AE538" s="53">
        <v>1496.0999908447266</v>
      </c>
      <c r="AF538" s="53">
        <v>0</v>
      </c>
      <c r="AG538" s="53">
        <v>0</v>
      </c>
      <c r="AH538" s="53">
        <v>0</v>
      </c>
      <c r="AI538" s="53">
        <v>0</v>
      </c>
      <c r="AJ538" s="53">
        <v>0</v>
      </c>
      <c r="AK538" s="53">
        <v>19.440000534057621</v>
      </c>
      <c r="AL538" s="53">
        <v>79.980003356933594</v>
      </c>
      <c r="AM538" s="53">
        <v>362.92999923229218</v>
      </c>
      <c r="AN538" s="53">
        <v>0</v>
      </c>
      <c r="AO538" s="53">
        <v>381.38044400000001</v>
      </c>
      <c r="AP538" s="53">
        <v>1142.315724790006</v>
      </c>
      <c r="AQ538" s="53">
        <v>225.03197700000001</v>
      </c>
      <c r="AR538" s="53">
        <v>79</v>
      </c>
      <c r="AS538" s="53">
        <v>25.60000038146973</v>
      </c>
      <c r="AT538" s="54"/>
      <c r="AU538" s="55">
        <v>2042</v>
      </c>
      <c r="AV538" s="56">
        <v>969.34242023229217</v>
      </c>
      <c r="AW538" s="57">
        <v>606.41242099999999</v>
      </c>
      <c r="AX538" s="57">
        <v>362.92999923229218</v>
      </c>
      <c r="AY538" s="56">
        <v>1346.335729062467</v>
      </c>
      <c r="AZ538" s="57">
        <v>1240.7557253240636</v>
      </c>
      <c r="BA538" s="57">
        <v>105.58000373840332</v>
      </c>
      <c r="BB538" s="56">
        <v>10457.099975585938</v>
      </c>
      <c r="BC538" s="57">
        <v>255.29999923706055</v>
      </c>
      <c r="BD538" s="57">
        <v>1368.8999824523926</v>
      </c>
      <c r="BE538" s="57">
        <v>3800</v>
      </c>
      <c r="BF538" s="57">
        <v>1786.8000030517578</v>
      </c>
      <c r="BG538" s="57">
        <v>100</v>
      </c>
      <c r="BH538" s="57">
        <v>1646.0999908447266</v>
      </c>
      <c r="BI538" s="57">
        <v>0</v>
      </c>
      <c r="BJ538" s="57">
        <v>0</v>
      </c>
      <c r="BK538" s="57">
        <v>1500</v>
      </c>
      <c r="BL538" s="56">
        <v>12772.778124880697</v>
      </c>
      <c r="BN538" s="55">
        <v>2042</v>
      </c>
      <c r="BO538" s="56"/>
      <c r="BP538" s="58"/>
      <c r="BQ538" s="58"/>
      <c r="BR538" s="56"/>
      <c r="BS538" s="58"/>
      <c r="BT538" s="58"/>
      <c r="BU538" s="56"/>
      <c r="BV538" s="58"/>
      <c r="BW538" s="58"/>
      <c r="BX538" s="58"/>
      <c r="BY538" s="58"/>
      <c r="BZ538" s="58"/>
      <c r="CA538" s="58"/>
      <c r="CB538" s="58"/>
      <c r="CC538" s="58"/>
      <c r="CD538" s="58"/>
      <c r="CE538" s="56"/>
      <c r="CG538" s="115" t="s">
        <v>119</v>
      </c>
    </row>
    <row r="539" spans="1:85" hidden="1" outlineLevel="1">
      <c r="A539" s="59">
        <v>2043</v>
      </c>
      <c r="B539" s="60">
        <v>0</v>
      </c>
      <c r="C539" s="60">
        <v>237</v>
      </c>
      <c r="D539" s="60">
        <v>18.29999923706055</v>
      </c>
      <c r="E539" s="60">
        <v>711</v>
      </c>
      <c r="F539" s="60">
        <v>420.89998245239263</v>
      </c>
      <c r="G539" s="60">
        <v>237</v>
      </c>
      <c r="H539" s="60">
        <v>1400</v>
      </c>
      <c r="I539" s="60">
        <v>700</v>
      </c>
      <c r="J539" s="60">
        <v>1250</v>
      </c>
      <c r="K539" s="60">
        <v>0</v>
      </c>
      <c r="L539" s="60">
        <v>0</v>
      </c>
      <c r="M539" s="60">
        <v>900</v>
      </c>
      <c r="N539" s="60">
        <v>0</v>
      </c>
      <c r="O539" s="60">
        <v>0</v>
      </c>
      <c r="P539" s="60">
        <v>1389.1000061035156</v>
      </c>
      <c r="Q539" s="60">
        <v>396.80000305175781</v>
      </c>
      <c r="R539" s="60">
        <v>0</v>
      </c>
      <c r="S539" s="60">
        <v>0</v>
      </c>
      <c r="T539" s="60">
        <v>0</v>
      </c>
      <c r="U539" s="60">
        <v>100</v>
      </c>
      <c r="V539" s="60">
        <v>0</v>
      </c>
      <c r="W539" s="60">
        <v>0</v>
      </c>
      <c r="X539" s="60">
        <v>1500</v>
      </c>
      <c r="Y539" s="60">
        <v>0</v>
      </c>
      <c r="Z539" s="60">
        <v>0</v>
      </c>
      <c r="AA539" s="60">
        <v>0</v>
      </c>
      <c r="AB539" s="60">
        <v>0</v>
      </c>
      <c r="AC539" s="60">
        <v>150</v>
      </c>
      <c r="AD539" s="60">
        <v>0</v>
      </c>
      <c r="AE539" s="60">
        <v>1495.7999954223633</v>
      </c>
      <c r="AF539" s="60">
        <v>0</v>
      </c>
      <c r="AG539" s="60">
        <v>0</v>
      </c>
      <c r="AH539" s="60">
        <v>0</v>
      </c>
      <c r="AI539" s="60">
        <v>0</v>
      </c>
      <c r="AJ539" s="60">
        <v>0</v>
      </c>
      <c r="AK539" s="60">
        <v>20.340000152587891</v>
      </c>
      <c r="AL539" s="60">
        <v>83.680000305175781</v>
      </c>
      <c r="AM539" s="60">
        <v>362.18999636173248</v>
      </c>
      <c r="AN539" s="60">
        <v>0</v>
      </c>
      <c r="AO539" s="60">
        <v>401.17813699999999</v>
      </c>
      <c r="AP539" s="60">
        <v>1224.0605660882529</v>
      </c>
      <c r="AQ539" s="60">
        <v>238.03904900000001</v>
      </c>
      <c r="AR539" s="60">
        <v>79</v>
      </c>
      <c r="AS539" s="60">
        <v>25.60000038146973</v>
      </c>
      <c r="AT539" s="54"/>
      <c r="AU539" s="61">
        <v>2043</v>
      </c>
      <c r="AV539" s="62">
        <v>1001.4071823617325</v>
      </c>
      <c r="AW539" s="63">
        <v>639.21718599999997</v>
      </c>
      <c r="AX539" s="63">
        <v>362.18999636173248</v>
      </c>
      <c r="AY539" s="62">
        <v>1432.6805669274863</v>
      </c>
      <c r="AZ539" s="63">
        <v>1323.4005662408408</v>
      </c>
      <c r="BA539" s="63">
        <v>109.28000068664551</v>
      </c>
      <c r="BB539" s="62">
        <v>10905.89998626709</v>
      </c>
      <c r="BC539" s="63">
        <v>255.29999923706055</v>
      </c>
      <c r="BD539" s="63">
        <v>1368.8999824523926</v>
      </c>
      <c r="BE539" s="63">
        <v>4250</v>
      </c>
      <c r="BF539" s="63">
        <v>1785.9000091552734</v>
      </c>
      <c r="BG539" s="63">
        <v>100</v>
      </c>
      <c r="BH539" s="63">
        <v>1645.7999954223633</v>
      </c>
      <c r="BI539" s="63">
        <v>0</v>
      </c>
      <c r="BJ539" s="63">
        <v>0</v>
      </c>
      <c r="BK539" s="63">
        <v>1500</v>
      </c>
      <c r="BL539" s="62">
        <v>13339.987735556308</v>
      </c>
      <c r="BN539" s="61">
        <v>2043</v>
      </c>
      <c r="BO539" s="62"/>
      <c r="BP539" s="1"/>
      <c r="BQ539" s="1"/>
      <c r="BR539" s="62"/>
      <c r="BS539" s="1"/>
      <c r="BT539" s="1"/>
      <c r="BU539" s="62"/>
      <c r="BV539" s="1"/>
      <c r="BW539" s="1"/>
      <c r="BX539" s="1"/>
      <c r="BY539" s="1"/>
      <c r="BZ539" s="1"/>
      <c r="CA539" s="1"/>
      <c r="CB539" s="1"/>
      <c r="CC539" s="1"/>
      <c r="CD539" s="1"/>
      <c r="CE539" s="62"/>
      <c r="CG539" s="115" t="s">
        <v>119</v>
      </c>
    </row>
    <row r="540" spans="1:85" hidden="1" outlineLevel="1">
      <c r="A540" s="52">
        <v>2044</v>
      </c>
      <c r="B540" s="53">
        <v>0</v>
      </c>
      <c r="C540" s="53">
        <v>237</v>
      </c>
      <c r="D540" s="53">
        <v>54.899997711181655</v>
      </c>
      <c r="E540" s="53">
        <v>711</v>
      </c>
      <c r="F540" s="53">
        <v>475.79998016357428</v>
      </c>
      <c r="G540" s="53">
        <v>237</v>
      </c>
      <c r="H540" s="53">
        <v>1500</v>
      </c>
      <c r="I540" s="53">
        <v>800</v>
      </c>
      <c r="J540" s="53">
        <v>1250</v>
      </c>
      <c r="K540" s="53">
        <v>0</v>
      </c>
      <c r="L540" s="53">
        <v>0</v>
      </c>
      <c r="M540" s="53">
        <v>900</v>
      </c>
      <c r="N540" s="53">
        <v>0</v>
      </c>
      <c r="O540" s="53">
        <v>0</v>
      </c>
      <c r="P540" s="53">
        <v>1388.4000091552734</v>
      </c>
      <c r="Q540" s="53">
        <v>996.59999084472656</v>
      </c>
      <c r="R540" s="53">
        <v>0</v>
      </c>
      <c r="S540" s="53">
        <v>0</v>
      </c>
      <c r="T540" s="53">
        <v>0</v>
      </c>
      <c r="U540" s="53">
        <v>100</v>
      </c>
      <c r="V540" s="53">
        <v>0</v>
      </c>
      <c r="W540" s="53">
        <v>0</v>
      </c>
      <c r="X540" s="53">
        <v>1500</v>
      </c>
      <c r="Y540" s="53">
        <v>0</v>
      </c>
      <c r="Z540" s="53">
        <v>0</v>
      </c>
      <c r="AA540" s="53">
        <v>0</v>
      </c>
      <c r="AB540" s="53">
        <v>0</v>
      </c>
      <c r="AC540" s="53">
        <v>150</v>
      </c>
      <c r="AD540" s="53">
        <v>0</v>
      </c>
      <c r="AE540" s="53">
        <v>1495.5</v>
      </c>
      <c r="AF540" s="53">
        <v>0</v>
      </c>
      <c r="AG540" s="53">
        <v>0</v>
      </c>
      <c r="AH540" s="53">
        <v>0</v>
      </c>
      <c r="AI540" s="53">
        <v>0</v>
      </c>
      <c r="AJ540" s="53">
        <v>0</v>
      </c>
      <c r="AK540" s="53">
        <v>21.280000686645511</v>
      </c>
      <c r="AL540" s="53">
        <v>87.550003051757813</v>
      </c>
      <c r="AM540" s="53">
        <v>361.36000144481659</v>
      </c>
      <c r="AN540" s="53">
        <v>0</v>
      </c>
      <c r="AO540" s="53">
        <v>419.93942299999998</v>
      </c>
      <c r="AP540" s="53">
        <v>1305.8054073864989</v>
      </c>
      <c r="AQ540" s="53">
        <v>249.30925499999998</v>
      </c>
      <c r="AR540" s="53">
        <v>79</v>
      </c>
      <c r="AS540" s="53">
        <v>25.60000038146973</v>
      </c>
      <c r="AT540" s="54"/>
      <c r="AU540" s="55">
        <v>2044</v>
      </c>
      <c r="AV540" s="56">
        <v>1030.6086794448165</v>
      </c>
      <c r="AW540" s="57">
        <v>669.24867799999993</v>
      </c>
      <c r="AX540" s="57">
        <v>361.36000144481659</v>
      </c>
      <c r="AY540" s="56">
        <v>1519.235411506372</v>
      </c>
      <c r="AZ540" s="57">
        <v>1406.0854080731444</v>
      </c>
      <c r="BA540" s="57">
        <v>113.15000343322754</v>
      </c>
      <c r="BB540" s="56">
        <v>11796.199977874756</v>
      </c>
      <c r="BC540" s="57">
        <v>291.89999771118164</v>
      </c>
      <c r="BD540" s="57">
        <v>1423.7999801635742</v>
      </c>
      <c r="BE540" s="57">
        <v>4450</v>
      </c>
      <c r="BF540" s="57">
        <v>2385</v>
      </c>
      <c r="BG540" s="57">
        <v>100</v>
      </c>
      <c r="BH540" s="57">
        <v>1645.5</v>
      </c>
      <c r="BI540" s="57">
        <v>0</v>
      </c>
      <c r="BJ540" s="57">
        <v>0</v>
      </c>
      <c r="BK540" s="57">
        <v>1500</v>
      </c>
      <c r="BL540" s="56">
        <v>14346.044068825944</v>
      </c>
      <c r="BN540" s="55">
        <v>2044</v>
      </c>
      <c r="BO540" s="56"/>
      <c r="BP540" s="58"/>
      <c r="BQ540" s="58"/>
      <c r="BR540" s="56"/>
      <c r="BS540" s="58"/>
      <c r="BT540" s="58"/>
      <c r="BU540" s="56"/>
      <c r="BV540" s="58"/>
      <c r="BW540" s="58"/>
      <c r="BX540" s="58"/>
      <c r="BY540" s="58"/>
      <c r="BZ540" s="58"/>
      <c r="CA540" s="58"/>
      <c r="CB540" s="58"/>
      <c r="CC540" s="58"/>
      <c r="CD540" s="58"/>
      <c r="CE540" s="56"/>
      <c r="CG540" s="115" t="s">
        <v>119</v>
      </c>
    </row>
    <row r="541" spans="1:85" hidden="1" outlineLevel="1">
      <c r="A541" s="59">
        <v>2045</v>
      </c>
      <c r="B541" s="60">
        <v>0</v>
      </c>
      <c r="C541" s="60">
        <v>237</v>
      </c>
      <c r="D541" s="60">
        <v>54.899997711181655</v>
      </c>
      <c r="E541" s="60">
        <v>711</v>
      </c>
      <c r="F541" s="60">
        <v>750.29996871948254</v>
      </c>
      <c r="G541" s="60">
        <v>237</v>
      </c>
      <c r="H541" s="60">
        <v>1500</v>
      </c>
      <c r="I541" s="60">
        <v>800</v>
      </c>
      <c r="J541" s="60">
        <v>1250</v>
      </c>
      <c r="K541" s="60">
        <v>0</v>
      </c>
      <c r="L541" s="60">
        <v>0</v>
      </c>
      <c r="M541" s="60">
        <v>900</v>
      </c>
      <c r="N541" s="60">
        <v>0</v>
      </c>
      <c r="O541" s="60">
        <v>0</v>
      </c>
      <c r="P541" s="60">
        <v>1387.7599868774414</v>
      </c>
      <c r="Q541" s="60">
        <v>1196.1099853515625</v>
      </c>
      <c r="R541" s="60">
        <v>0</v>
      </c>
      <c r="S541" s="60">
        <v>0</v>
      </c>
      <c r="T541" s="60">
        <v>0</v>
      </c>
      <c r="U541" s="60">
        <v>100</v>
      </c>
      <c r="V541" s="60">
        <v>0</v>
      </c>
      <c r="W541" s="60">
        <v>0</v>
      </c>
      <c r="X541" s="60">
        <v>1500</v>
      </c>
      <c r="Y541" s="60">
        <v>0</v>
      </c>
      <c r="Z541" s="60">
        <v>0</v>
      </c>
      <c r="AA541" s="60">
        <v>0</v>
      </c>
      <c r="AB541" s="60">
        <v>0</v>
      </c>
      <c r="AC541" s="60">
        <v>150</v>
      </c>
      <c r="AD541" s="60">
        <v>0</v>
      </c>
      <c r="AE541" s="60">
        <v>1495.2000045776367</v>
      </c>
      <c r="AF541" s="60">
        <v>0</v>
      </c>
      <c r="AG541" s="60">
        <v>0</v>
      </c>
      <c r="AH541" s="60">
        <v>0</v>
      </c>
      <c r="AI541" s="60">
        <v>0</v>
      </c>
      <c r="AJ541" s="60">
        <v>0</v>
      </c>
      <c r="AK541" s="60">
        <v>22.260000228881839</v>
      </c>
      <c r="AL541" s="60">
        <v>91.599998474121094</v>
      </c>
      <c r="AM541" s="60">
        <v>360.05999863147736</v>
      </c>
      <c r="AN541" s="60">
        <v>0</v>
      </c>
      <c r="AO541" s="60">
        <v>436.93978399999997</v>
      </c>
      <c r="AP541" s="60">
        <v>1393.1203194741331</v>
      </c>
      <c r="AQ541" s="60">
        <v>258.13393600000001</v>
      </c>
      <c r="AR541" s="60">
        <v>79</v>
      </c>
      <c r="AS541" s="60">
        <v>25.60000038146973</v>
      </c>
      <c r="AT541" s="54"/>
      <c r="AU541" s="61">
        <v>2045</v>
      </c>
      <c r="AV541" s="62">
        <v>1055.1337186314772</v>
      </c>
      <c r="AW541" s="63">
        <v>695.07371999999998</v>
      </c>
      <c r="AX541" s="63">
        <v>360.05999863147736</v>
      </c>
      <c r="AY541" s="62">
        <v>1611.5803185586058</v>
      </c>
      <c r="AZ541" s="63">
        <v>1494.3803197030149</v>
      </c>
      <c r="BA541" s="63">
        <v>117.19999885559082</v>
      </c>
      <c r="BB541" s="62">
        <v>12269.269943237305</v>
      </c>
      <c r="BC541" s="63">
        <v>291.89999771118164</v>
      </c>
      <c r="BD541" s="63">
        <v>1698.2999687194824</v>
      </c>
      <c r="BE541" s="63">
        <v>4450</v>
      </c>
      <c r="BF541" s="63">
        <v>2583.8699722290039</v>
      </c>
      <c r="BG541" s="63">
        <v>100</v>
      </c>
      <c r="BH541" s="63">
        <v>1645.2000045776367</v>
      </c>
      <c r="BI541" s="63">
        <v>0</v>
      </c>
      <c r="BJ541" s="63">
        <v>0</v>
      </c>
      <c r="BK541" s="63">
        <v>1500</v>
      </c>
      <c r="BL541" s="62">
        <v>14935.983980427387</v>
      </c>
      <c r="BN541" s="61">
        <v>2045</v>
      </c>
      <c r="BO541" s="62">
        <v>550.32240056336195</v>
      </c>
      <c r="BP541" s="1">
        <v>469.14240299999994</v>
      </c>
      <c r="BQ541" s="1">
        <v>81.179997563362122</v>
      </c>
      <c r="BR541" s="62">
        <v>1177.0958109807818</v>
      </c>
      <c r="BS541" s="1">
        <v>1122.1158114385455</v>
      </c>
      <c r="BT541" s="1">
        <v>54.979999542236314</v>
      </c>
      <c r="BU541" s="62">
        <v>5374.8699569702148</v>
      </c>
      <c r="BV541" s="1">
        <v>54.899997711181641</v>
      </c>
      <c r="BW541" s="1">
        <v>987.29996871948242</v>
      </c>
      <c r="BX541" s="1">
        <v>2450</v>
      </c>
      <c r="BY541" s="1">
        <v>986.8699951171875</v>
      </c>
      <c r="BZ541" s="1">
        <v>0</v>
      </c>
      <c r="CA541" s="1">
        <v>895.79999542236328</v>
      </c>
      <c r="CB541" s="1">
        <v>0</v>
      </c>
      <c r="CC541" s="1">
        <v>0</v>
      </c>
      <c r="CD541" s="1">
        <v>0</v>
      </c>
      <c r="CE541" s="62">
        <v>7102.2881685143584</v>
      </c>
      <c r="CG541" s="115" t="s">
        <v>119</v>
      </c>
    </row>
    <row r="542" spans="1:85" hidden="1" outlineLevel="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N542" s="64" t="s">
        <v>144</v>
      </c>
      <c r="BO542" s="65">
        <v>1055.1337186314772</v>
      </c>
      <c r="BP542" s="65">
        <v>695.07371999999998</v>
      </c>
      <c r="BQ542" s="65">
        <v>360.05999863147736</v>
      </c>
      <c r="BR542" s="65">
        <v>1611.5803185586058</v>
      </c>
      <c r="BS542" s="65">
        <v>1494.3803197030149</v>
      </c>
      <c r="BT542" s="65">
        <v>117.19999885559082</v>
      </c>
      <c r="BU542" s="65">
        <v>12269.269943237305</v>
      </c>
      <c r="BV542" s="65">
        <v>291.89999771118164</v>
      </c>
      <c r="BW542" s="65">
        <v>1698.2999687194824</v>
      </c>
      <c r="BX542" s="65">
        <v>4450</v>
      </c>
      <c r="BY542" s="65">
        <v>2583.8699722290039</v>
      </c>
      <c r="BZ542" s="65">
        <v>100</v>
      </c>
      <c r="CA542" s="65">
        <v>1645.2000045776367</v>
      </c>
      <c r="CB542" s="65">
        <v>0</v>
      </c>
      <c r="CC542" s="65">
        <v>0</v>
      </c>
      <c r="CD542" s="65">
        <v>1500</v>
      </c>
      <c r="CE542" s="65">
        <v>14935.983980427387</v>
      </c>
      <c r="CG542" s="115" t="s">
        <v>119</v>
      </c>
    </row>
    <row r="543" spans="1:85" collapsed="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W213"/>
  <sheetViews>
    <sheetView workbookViewId="0"/>
  </sheetViews>
  <sheetFormatPr defaultColWidth="8.85546875" defaultRowHeight="13.15"/>
  <cols>
    <col min="1" max="1" width="37.140625" style="74" bestFit="1" customWidth="1"/>
    <col min="2" max="16384" width="8.85546875" style="74"/>
  </cols>
  <sheetData>
    <row r="1" spans="1:23" ht="15.6">
      <c r="A1" s="73" t="s">
        <v>199</v>
      </c>
    </row>
    <row r="2" spans="1:23" ht="13.15" customHeight="1">
      <c r="A2" s="29" t="s">
        <v>91</v>
      </c>
    </row>
    <row r="3" spans="1:23">
      <c r="A3" s="29" t="s">
        <v>200</v>
      </c>
    </row>
    <row r="4" spans="1:23">
      <c r="A4" s="29"/>
    </row>
    <row r="5" spans="1:23">
      <c r="A5" s="29"/>
    </row>
    <row r="6" spans="1:23" ht="14.45">
      <c r="A6" s="75" t="s">
        <v>100</v>
      </c>
      <c r="B6" s="76">
        <v>2024</v>
      </c>
      <c r="C6" s="76">
        <v>2025</v>
      </c>
      <c r="D6" s="76">
        <v>2026</v>
      </c>
      <c r="E6" s="76">
        <v>2027</v>
      </c>
      <c r="F6" s="76">
        <v>2028</v>
      </c>
      <c r="G6" s="76">
        <v>2029</v>
      </c>
      <c r="H6" s="76">
        <v>2030</v>
      </c>
      <c r="I6" s="76">
        <v>2031</v>
      </c>
      <c r="J6" s="76">
        <v>2032</v>
      </c>
      <c r="K6" s="76">
        <v>2033</v>
      </c>
      <c r="L6" s="76">
        <v>2034</v>
      </c>
      <c r="M6" s="76">
        <v>2035</v>
      </c>
      <c r="N6" s="76">
        <v>2036</v>
      </c>
      <c r="O6" s="76">
        <v>2037</v>
      </c>
      <c r="P6" s="76">
        <v>2038</v>
      </c>
      <c r="Q6" s="76">
        <v>2039</v>
      </c>
      <c r="R6" s="76">
        <v>2040</v>
      </c>
      <c r="S6" s="76">
        <v>2041</v>
      </c>
      <c r="T6" s="76">
        <v>2042</v>
      </c>
      <c r="U6" s="76">
        <v>2043</v>
      </c>
      <c r="V6" s="76">
        <v>2044</v>
      </c>
      <c r="W6" s="76">
        <v>2045</v>
      </c>
    </row>
    <row r="7" spans="1:23">
      <c r="A7" s="77" t="s">
        <v>201</v>
      </c>
      <c r="B7" s="78">
        <v>1.8078166860750802</v>
      </c>
      <c r="C7" s="78">
        <v>1.4398482309743512</v>
      </c>
      <c r="D7" s="78">
        <v>0.13389657747289349</v>
      </c>
      <c r="E7" s="78">
        <v>1.3971482415894125E-2</v>
      </c>
      <c r="F7" s="78">
        <v>1.4266030821700571E-2</v>
      </c>
      <c r="G7" s="78">
        <v>1.3316748102404543E-2</v>
      </c>
      <c r="H7" s="78">
        <v>1.8176921106538478E-2</v>
      </c>
      <c r="I7" s="78">
        <v>1.7820848428521659E-2</v>
      </c>
      <c r="J7" s="78">
        <v>1.9468240247270761E-2</v>
      </c>
      <c r="K7" s="78">
        <v>1.6672040023804686E-2</v>
      </c>
      <c r="L7" s="78">
        <v>1.9955112099813516E-2</v>
      </c>
      <c r="M7" s="78">
        <v>1.7685125844510353E-2</v>
      </c>
      <c r="N7" s="78">
        <v>1.9967093682040957E-2</v>
      </c>
      <c r="O7" s="78">
        <v>3.2360209153588164E-2</v>
      </c>
      <c r="P7" s="78">
        <v>5.2711739922047418E-2</v>
      </c>
      <c r="Q7" s="78">
        <v>6.0586523116424762E-2</v>
      </c>
      <c r="R7" s="78">
        <v>6.0923911676541716E-2</v>
      </c>
      <c r="S7" s="78">
        <v>5.5280090625364681E-2</v>
      </c>
      <c r="T7" s="78">
        <v>4.5211978840130784E-2</v>
      </c>
      <c r="U7" s="78">
        <v>4.1907598646784922E-2</v>
      </c>
      <c r="V7" s="78">
        <v>5.1132282310311639E-2</v>
      </c>
      <c r="W7" s="78">
        <v>6.1209158949886405E-2</v>
      </c>
    </row>
    <row r="8" spans="1:23">
      <c r="A8" s="77" t="s">
        <v>202</v>
      </c>
      <c r="B8" s="78">
        <v>2.2330842500000001</v>
      </c>
      <c r="C8" s="78">
        <v>2.2259748749999999</v>
      </c>
      <c r="D8" s="78">
        <v>0</v>
      </c>
      <c r="E8" s="78">
        <v>0</v>
      </c>
      <c r="F8" s="78">
        <v>0</v>
      </c>
      <c r="G8" s="78">
        <v>0</v>
      </c>
      <c r="H8" s="78">
        <v>0</v>
      </c>
      <c r="I8" s="78">
        <v>0</v>
      </c>
      <c r="J8" s="78">
        <v>0</v>
      </c>
      <c r="K8" s="78">
        <v>0</v>
      </c>
      <c r="L8" s="78">
        <v>0</v>
      </c>
      <c r="M8" s="78">
        <v>0</v>
      </c>
      <c r="N8" s="78">
        <v>0</v>
      </c>
      <c r="O8" s="78">
        <v>0</v>
      </c>
      <c r="P8" s="78">
        <v>0</v>
      </c>
      <c r="Q8" s="78">
        <v>0</v>
      </c>
      <c r="R8" s="78">
        <v>0</v>
      </c>
      <c r="S8" s="78">
        <v>0</v>
      </c>
      <c r="T8" s="78">
        <v>0</v>
      </c>
      <c r="U8" s="78">
        <v>0</v>
      </c>
      <c r="V8" s="78">
        <v>0</v>
      </c>
      <c r="W8" s="78">
        <v>0</v>
      </c>
    </row>
    <row r="9" spans="1:23">
      <c r="A9" s="77" t="s">
        <v>203</v>
      </c>
      <c r="B9" s="78">
        <v>1.8043292738037109</v>
      </c>
      <c r="C9" s="78">
        <v>1.5359045813484191</v>
      </c>
      <c r="D9" s="78">
        <v>2.6911527678222655</v>
      </c>
      <c r="E9" s="78">
        <v>3.0157394367675781</v>
      </c>
      <c r="F9" s="78">
        <v>2.7632309793090819</v>
      </c>
      <c r="G9" s="78">
        <v>2.7594635283203126</v>
      </c>
      <c r="H9" s="78">
        <v>1.8485455608310699</v>
      </c>
      <c r="I9" s="78">
        <v>1.8210900361328124</v>
      </c>
      <c r="J9" s="78">
        <v>1.6510982856445313</v>
      </c>
      <c r="K9" s="78">
        <v>1.5244629675445556</v>
      </c>
      <c r="L9" s="78">
        <v>1.3451693994140625</v>
      </c>
      <c r="M9" s="78">
        <v>0.96286499341964726</v>
      </c>
      <c r="N9" s="78">
        <v>0.88847891108703614</v>
      </c>
      <c r="O9" s="78">
        <v>0.84718537394523619</v>
      </c>
      <c r="P9" s="78">
        <v>0.54258010070037843</v>
      </c>
      <c r="Q9" s="78">
        <v>0.46737585691070554</v>
      </c>
      <c r="R9" s="78">
        <v>0.36188465045166018</v>
      </c>
      <c r="S9" s="78">
        <v>0.35494664868164061</v>
      </c>
      <c r="T9" s="78">
        <v>0.34663092919921873</v>
      </c>
      <c r="U9" s="78">
        <v>0.32703077368164063</v>
      </c>
      <c r="V9" s="78">
        <v>0.30263917895507814</v>
      </c>
      <c r="W9" s="78">
        <v>0</v>
      </c>
    </row>
    <row r="10" spans="1:23">
      <c r="A10" s="77" t="s">
        <v>204</v>
      </c>
      <c r="B10" s="78">
        <v>1.0009867992147787</v>
      </c>
      <c r="C10" s="78">
        <v>0.78406236705175492</v>
      </c>
      <c r="D10" s="78">
        <v>1.3060875477244649</v>
      </c>
      <c r="E10" s="78">
        <v>1.1846855615392875</v>
      </c>
      <c r="F10" s="78">
        <v>1.0350225237407824</v>
      </c>
      <c r="G10" s="78">
        <v>0.58925719075955874</v>
      </c>
      <c r="H10" s="78">
        <v>0.5174668843854674</v>
      </c>
      <c r="I10" s="78">
        <v>0.52930110114864115</v>
      </c>
      <c r="J10" s="78">
        <v>0.44629554457348436</v>
      </c>
      <c r="K10" s="78">
        <v>0.40936983418905748</v>
      </c>
      <c r="L10" s="78">
        <v>0.38818581725423495</v>
      </c>
      <c r="M10" s="78">
        <v>0.38749471469899438</v>
      </c>
      <c r="N10" s="78">
        <v>0.3374485028391262</v>
      </c>
      <c r="O10" s="78">
        <v>0.27007116702654682</v>
      </c>
      <c r="P10" s="78">
        <v>0.19652731775428811</v>
      </c>
      <c r="Q10" s="78">
        <v>0.16157267220057561</v>
      </c>
      <c r="R10" s="78">
        <v>0.18397137977768688</v>
      </c>
      <c r="S10" s="78">
        <v>0.18371565226280059</v>
      </c>
      <c r="T10" s="78">
        <v>0.29099244155232623</v>
      </c>
      <c r="U10" s="78">
        <v>0.41418003442226808</v>
      </c>
      <c r="V10" s="78">
        <v>0.35471071223078565</v>
      </c>
      <c r="W10" s="78">
        <v>0.47925735804980685</v>
      </c>
    </row>
    <row r="11" spans="1:23">
      <c r="A11" s="77" t="s">
        <v>205</v>
      </c>
      <c r="B11" s="78">
        <v>0</v>
      </c>
      <c r="C11" s="78">
        <v>0</v>
      </c>
      <c r="D11" s="78">
        <v>0</v>
      </c>
      <c r="E11" s="78">
        <v>0</v>
      </c>
      <c r="F11" s="78">
        <v>0</v>
      </c>
      <c r="G11" s="78">
        <v>0.29583230859374998</v>
      </c>
      <c r="H11" s="78">
        <v>2.093168359375E-2</v>
      </c>
      <c r="I11" s="78">
        <v>2.4809643066406251E-2</v>
      </c>
      <c r="J11" s="78">
        <v>2.3612508056640624E-2</v>
      </c>
      <c r="K11" s="78">
        <v>2.9311181640625E-2</v>
      </c>
      <c r="L11" s="78">
        <v>2.139091064453125E-2</v>
      </c>
      <c r="M11" s="78">
        <v>3.7683972167968753E-2</v>
      </c>
      <c r="N11" s="78">
        <v>3.2199185302734377E-2</v>
      </c>
      <c r="O11" s="78">
        <v>2.7267955810546876E-2</v>
      </c>
      <c r="P11" s="78">
        <v>2.3075317626953126E-2</v>
      </c>
      <c r="Q11" s="78">
        <v>2.4188311889648439E-2</v>
      </c>
      <c r="R11" s="78">
        <v>5.076326220703125E-2</v>
      </c>
      <c r="S11" s="78">
        <v>4.1838603759765627E-2</v>
      </c>
      <c r="T11" s="78">
        <v>4.4715915222167966E-2</v>
      </c>
      <c r="U11" s="78">
        <v>2.7845640197753905E-2</v>
      </c>
      <c r="V11" s="78">
        <v>1.3556912963867188E-2</v>
      </c>
      <c r="W11" s="78">
        <v>0</v>
      </c>
    </row>
    <row r="12" spans="1:23">
      <c r="A12" s="79" t="s">
        <v>206</v>
      </c>
      <c r="B12" s="78">
        <v>6.8462170090935697</v>
      </c>
      <c r="C12" s="78">
        <v>5.985790054374525</v>
      </c>
      <c r="D12" s="78">
        <v>4.1311368930196242</v>
      </c>
      <c r="E12" s="78">
        <v>4.2143964807227601</v>
      </c>
      <c r="F12" s="78">
        <v>3.8125195338715647</v>
      </c>
      <c r="G12" s="78">
        <v>3.6578697757760259</v>
      </c>
      <c r="H12" s="78">
        <v>2.4051210499168261</v>
      </c>
      <c r="I12" s="78">
        <v>2.3930216287763812</v>
      </c>
      <c r="J12" s="78">
        <v>2.140474578521927</v>
      </c>
      <c r="K12" s="78">
        <v>1.9798160233980429</v>
      </c>
      <c r="L12" s="78">
        <v>1.7747012394126425</v>
      </c>
      <c r="M12" s="78">
        <v>1.4057288061311206</v>
      </c>
      <c r="N12" s="78">
        <v>1.2780936929109377</v>
      </c>
      <c r="O12" s="78">
        <v>1.176884705935918</v>
      </c>
      <c r="P12" s="78">
        <v>0.81489447600366716</v>
      </c>
      <c r="Q12" s="78">
        <v>0.71372336411735426</v>
      </c>
      <c r="R12" s="78">
        <v>0.65754320411292</v>
      </c>
      <c r="S12" s="78">
        <v>0.63578099532957155</v>
      </c>
      <c r="T12" s="78">
        <v>0.72755126481384369</v>
      </c>
      <c r="U12" s="78">
        <v>0.81096404694844748</v>
      </c>
      <c r="V12" s="78">
        <v>0.72203908646004267</v>
      </c>
      <c r="W12" s="78">
        <v>0.54046651699969328</v>
      </c>
    </row>
    <row r="13" spans="1:23">
      <c r="A13" s="79" t="s">
        <v>207</v>
      </c>
      <c r="B13" s="78">
        <v>5.8452302098787907</v>
      </c>
      <c r="C13" s="78">
        <v>5.2017276873227702</v>
      </c>
      <c r="D13" s="78">
        <v>2.8250493452951595</v>
      </c>
      <c r="E13" s="78">
        <v>3.0297109191834726</v>
      </c>
      <c r="F13" s="78">
        <v>2.7774970101307823</v>
      </c>
      <c r="G13" s="78">
        <v>3.0686125850164672</v>
      </c>
      <c r="H13" s="78">
        <v>1.8876541655313588</v>
      </c>
      <c r="I13" s="78">
        <v>1.86372052762774</v>
      </c>
      <c r="J13" s="78">
        <v>1.6941790339484426</v>
      </c>
      <c r="K13" s="78">
        <v>1.5704461892089854</v>
      </c>
      <c r="L13" s="78">
        <v>1.3865154221584075</v>
      </c>
      <c r="M13" s="78">
        <v>1.0182340914321262</v>
      </c>
      <c r="N13" s="78">
        <v>0.94064519007181147</v>
      </c>
      <c r="O13" s="78">
        <v>0.90681353890937122</v>
      </c>
      <c r="P13" s="78">
        <v>0.61836715824937905</v>
      </c>
      <c r="Q13" s="78">
        <v>0.55215069191677868</v>
      </c>
      <c r="R13" s="78">
        <v>0.47357182433523315</v>
      </c>
      <c r="S13" s="78">
        <v>0.45206534306677093</v>
      </c>
      <c r="T13" s="78">
        <v>0.43655882326151746</v>
      </c>
      <c r="U13" s="78">
        <v>0.3967840125261794</v>
      </c>
      <c r="V13" s="78">
        <v>0.36732837422925702</v>
      </c>
      <c r="W13" s="78">
        <v>6.1209158949886433E-2</v>
      </c>
    </row>
    <row r="14" spans="1:23">
      <c r="A14" s="80"/>
    </row>
    <row r="15" spans="1:23">
      <c r="A15" s="80"/>
    </row>
    <row r="16" spans="1:23" ht="14.45">
      <c r="A16" s="75" t="s">
        <v>101</v>
      </c>
      <c r="B16" s="76">
        <v>2024</v>
      </c>
      <c r="C16" s="76">
        <v>2025</v>
      </c>
      <c r="D16" s="76">
        <v>2026</v>
      </c>
      <c r="E16" s="76">
        <v>2027</v>
      </c>
      <c r="F16" s="76">
        <v>2028</v>
      </c>
      <c r="G16" s="76">
        <v>2029</v>
      </c>
      <c r="H16" s="76">
        <v>2030</v>
      </c>
      <c r="I16" s="76">
        <v>2031</v>
      </c>
      <c r="J16" s="76">
        <v>2032</v>
      </c>
      <c r="K16" s="76">
        <v>2033</v>
      </c>
      <c r="L16" s="76">
        <v>2034</v>
      </c>
      <c r="M16" s="76">
        <v>2035</v>
      </c>
      <c r="N16" s="76">
        <v>2036</v>
      </c>
      <c r="O16" s="76">
        <v>2037</v>
      </c>
      <c r="P16" s="76">
        <v>2038</v>
      </c>
      <c r="Q16" s="76">
        <v>2039</v>
      </c>
      <c r="R16" s="76">
        <v>2040</v>
      </c>
      <c r="S16" s="76">
        <v>2041</v>
      </c>
      <c r="T16" s="76">
        <v>2042</v>
      </c>
      <c r="U16" s="76">
        <v>2043</v>
      </c>
      <c r="V16" s="76">
        <v>2044</v>
      </c>
      <c r="W16" s="76">
        <v>2045</v>
      </c>
    </row>
    <row r="17" spans="1:23">
      <c r="A17" s="77" t="s">
        <v>201</v>
      </c>
      <c r="B17" s="78">
        <v>1.8078166860750802</v>
      </c>
      <c r="C17" s="78">
        <v>1.4400095834738285</v>
      </c>
      <c r="D17" s="78">
        <v>0.13389657747289349</v>
      </c>
      <c r="E17" s="78">
        <v>1.3971482415894125E-2</v>
      </c>
      <c r="F17" s="78">
        <v>1.4266030821700571E-2</v>
      </c>
      <c r="G17" s="78">
        <v>1.3316748102404543E-2</v>
      </c>
      <c r="H17" s="78">
        <v>1.1253702283172852E-2</v>
      </c>
      <c r="I17" s="78">
        <v>1.1027870862268476E-2</v>
      </c>
      <c r="J17" s="78">
        <v>1.397768371969127E-2</v>
      </c>
      <c r="K17" s="78">
        <v>2.0533496520751756E-2</v>
      </c>
      <c r="L17" s="78">
        <v>2.140977873365504E-2</v>
      </c>
      <c r="M17" s="78">
        <v>2.8576363390800798E-2</v>
      </c>
      <c r="N17" s="78">
        <v>2.9342995544756521E-2</v>
      </c>
      <c r="O17" s="78">
        <v>3.0224787309722927E-2</v>
      </c>
      <c r="P17" s="78">
        <v>5.2778027661145699E-2</v>
      </c>
      <c r="Q17" s="78">
        <v>5.7642747621636715E-2</v>
      </c>
      <c r="R17" s="78">
        <v>6.5855465062639992E-2</v>
      </c>
      <c r="S17" s="78">
        <v>6.2960327170901012E-2</v>
      </c>
      <c r="T17" s="78">
        <v>6.1657242840867266E-2</v>
      </c>
      <c r="U17" s="78">
        <v>5.4758534750143126E-2</v>
      </c>
      <c r="V17" s="78">
        <v>5.987808278361937E-2</v>
      </c>
      <c r="W17" s="78">
        <v>6.1442836966454452E-2</v>
      </c>
    </row>
    <row r="18" spans="1:23">
      <c r="A18" s="77" t="s">
        <v>202</v>
      </c>
      <c r="B18" s="78">
        <v>2.233084125</v>
      </c>
      <c r="C18" s="78">
        <v>2.2204709999999999</v>
      </c>
      <c r="D18" s="78">
        <v>0</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c r="V18" s="78">
        <v>0</v>
      </c>
      <c r="W18" s="78">
        <v>0</v>
      </c>
    </row>
    <row r="19" spans="1:23">
      <c r="A19" s="77" t="s">
        <v>203</v>
      </c>
      <c r="B19" s="78">
        <v>1.4254276441955567</v>
      </c>
      <c r="C19" s="78">
        <v>1.5308569655303954</v>
      </c>
      <c r="D19" s="78">
        <v>2.5417813312568667</v>
      </c>
      <c r="E19" s="78">
        <v>2.9336114763183594</v>
      </c>
      <c r="F19" s="78">
        <v>2.9690021948242187</v>
      </c>
      <c r="G19" s="78">
        <v>2.5814781575927737</v>
      </c>
      <c r="H19" s="78">
        <v>1.8363290727539063</v>
      </c>
      <c r="I19" s="78">
        <v>1.7139578335132599</v>
      </c>
      <c r="J19" s="78">
        <v>1.5855909294433594</v>
      </c>
      <c r="K19" s="78">
        <v>1.3380305772895813</v>
      </c>
      <c r="L19" s="78">
        <v>1.2357306365337373</v>
      </c>
      <c r="M19" s="78">
        <v>0.83793947194862362</v>
      </c>
      <c r="N19" s="78">
        <v>0.77954231152343745</v>
      </c>
      <c r="O19" s="78">
        <v>0.7521341201972962</v>
      </c>
      <c r="P19" s="78">
        <v>0.53361441088104244</v>
      </c>
      <c r="Q19" s="78">
        <v>0.47049866503143312</v>
      </c>
      <c r="R19" s="78">
        <v>0.33657489879608155</v>
      </c>
      <c r="S19" s="78">
        <v>0.31187321362304687</v>
      </c>
      <c r="T19" s="78">
        <v>0.30304978955078127</v>
      </c>
      <c r="U19" s="78">
        <v>0.2700893820800781</v>
      </c>
      <c r="V19" s="78">
        <v>0.2776822802734375</v>
      </c>
      <c r="W19" s="78">
        <v>0</v>
      </c>
    </row>
    <row r="20" spans="1:23">
      <c r="A20" s="77" t="s">
        <v>204</v>
      </c>
      <c r="B20" s="78">
        <v>0.75928190721391242</v>
      </c>
      <c r="C20" s="78">
        <v>0.74278371914851493</v>
      </c>
      <c r="D20" s="78">
        <v>1.4370883176635973</v>
      </c>
      <c r="E20" s="78">
        <v>1.1875552252794448</v>
      </c>
      <c r="F20" s="78">
        <v>1.1400975695771476</v>
      </c>
      <c r="G20" s="78">
        <v>0.50964049041269366</v>
      </c>
      <c r="H20" s="78">
        <v>0.64698314616542751</v>
      </c>
      <c r="I20" s="78">
        <v>0.58697641684647628</v>
      </c>
      <c r="J20" s="78">
        <v>0.52546856039163747</v>
      </c>
      <c r="K20" s="78">
        <v>0.37152652747796433</v>
      </c>
      <c r="L20" s="78">
        <v>0.35654566402938309</v>
      </c>
      <c r="M20" s="78">
        <v>0.29805939043880314</v>
      </c>
      <c r="N20" s="78">
        <v>0.23444534964691499</v>
      </c>
      <c r="O20" s="78">
        <v>0.21189610786042876</v>
      </c>
      <c r="P20" s="78">
        <v>0.17270002547678717</v>
      </c>
      <c r="Q20" s="78">
        <v>0.15936916749716529</v>
      </c>
      <c r="R20" s="78">
        <v>0.15589072836087436</v>
      </c>
      <c r="S20" s="78">
        <v>0.13378536679757216</v>
      </c>
      <c r="T20" s="78">
        <v>0.16742473475029157</v>
      </c>
      <c r="U20" s="78">
        <v>0.27675473538858747</v>
      </c>
      <c r="V20" s="78">
        <v>0.27468064494497685</v>
      </c>
      <c r="W20" s="78">
        <v>0.43237456238627059</v>
      </c>
    </row>
    <row r="21" spans="1:23">
      <c r="A21" s="77" t="s">
        <v>205</v>
      </c>
      <c r="B21" s="78">
        <v>0</v>
      </c>
      <c r="C21" s="78">
        <v>0</v>
      </c>
      <c r="D21" s="78">
        <v>0</v>
      </c>
      <c r="E21" s="78">
        <v>0</v>
      </c>
      <c r="F21" s="78">
        <v>0</v>
      </c>
      <c r="G21" s="78">
        <v>0</v>
      </c>
      <c r="H21" s="78">
        <v>0</v>
      </c>
      <c r="I21" s="78">
        <v>0</v>
      </c>
      <c r="J21" s="78">
        <v>0</v>
      </c>
      <c r="K21" s="78">
        <v>0</v>
      </c>
      <c r="L21" s="78">
        <v>0</v>
      </c>
      <c r="M21" s="78">
        <v>0</v>
      </c>
      <c r="N21" s="78">
        <v>0</v>
      </c>
      <c r="O21" s="78">
        <v>0</v>
      </c>
      <c r="P21" s="78">
        <v>2.8780832519531251E-3</v>
      </c>
      <c r="Q21" s="78">
        <v>1.1889818725585937E-2</v>
      </c>
      <c r="R21" s="78">
        <v>3.6052919921875003E-2</v>
      </c>
      <c r="S21" s="78">
        <v>3.0849069213867188E-2</v>
      </c>
      <c r="T21" s="78">
        <v>3.4890626403808592E-2</v>
      </c>
      <c r="U21" s="78">
        <v>2.1797617553710937E-2</v>
      </c>
      <c r="V21" s="78">
        <v>1.0642234909057618E-2</v>
      </c>
      <c r="W21" s="78">
        <v>0</v>
      </c>
    </row>
    <row r="22" spans="1:23">
      <c r="A22" s="79" t="s">
        <v>206</v>
      </c>
      <c r="B22" s="78">
        <v>6.2256103624845487</v>
      </c>
      <c r="C22" s="78">
        <v>5.9341212681527384</v>
      </c>
      <c r="D22" s="78">
        <v>4.112766226393358</v>
      </c>
      <c r="E22" s="78">
        <v>4.135138184013698</v>
      </c>
      <c r="F22" s="78">
        <v>4.1233657952230667</v>
      </c>
      <c r="G22" s="78">
        <v>3.1044353961078719</v>
      </c>
      <c r="H22" s="78">
        <v>2.4945659212025069</v>
      </c>
      <c r="I22" s="78">
        <v>2.3119621212220047</v>
      </c>
      <c r="J22" s="78">
        <v>2.1250371735546882</v>
      </c>
      <c r="K22" s="78">
        <v>1.7300906012882975</v>
      </c>
      <c r="L22" s="78">
        <v>1.6136860792967755</v>
      </c>
      <c r="M22" s="78">
        <v>1.1645752257782276</v>
      </c>
      <c r="N22" s="78">
        <v>1.0433306567151091</v>
      </c>
      <c r="O22" s="78">
        <v>0.99425501536744787</v>
      </c>
      <c r="P22" s="78">
        <v>0.7619705472709285</v>
      </c>
      <c r="Q22" s="78">
        <v>0.69940039887582095</v>
      </c>
      <c r="R22" s="78">
        <v>0.5943740121414709</v>
      </c>
      <c r="S22" s="78">
        <v>0.53946797680538727</v>
      </c>
      <c r="T22" s="78">
        <v>0.56702239354574868</v>
      </c>
      <c r="U22" s="78">
        <v>0.62340026977251961</v>
      </c>
      <c r="V22" s="78">
        <v>0.62288324291109132</v>
      </c>
      <c r="W22" s="78">
        <v>0.49381739935272506</v>
      </c>
    </row>
    <row r="23" spans="1:23">
      <c r="A23" s="79" t="s">
        <v>207</v>
      </c>
      <c r="B23" s="78">
        <v>5.4663284552706362</v>
      </c>
      <c r="C23" s="78">
        <v>5.1913375490042233</v>
      </c>
      <c r="D23" s="78">
        <v>2.6756779087297606</v>
      </c>
      <c r="E23" s="78">
        <v>2.9475829587342535</v>
      </c>
      <c r="F23" s="78">
        <v>2.9832682256459191</v>
      </c>
      <c r="G23" s="78">
        <v>2.5947949056951782</v>
      </c>
      <c r="H23" s="78">
        <v>1.8475827750370795</v>
      </c>
      <c r="I23" s="78">
        <v>1.7249857043755283</v>
      </c>
      <c r="J23" s="78">
        <v>1.5995686131630507</v>
      </c>
      <c r="K23" s="78">
        <v>1.3585640738103333</v>
      </c>
      <c r="L23" s="78">
        <v>1.2571404152673924</v>
      </c>
      <c r="M23" s="78">
        <v>0.86651583533942445</v>
      </c>
      <c r="N23" s="78">
        <v>0.80888530706819406</v>
      </c>
      <c r="O23" s="78">
        <v>0.78235890750701909</v>
      </c>
      <c r="P23" s="78">
        <v>0.5892705217941413</v>
      </c>
      <c r="Q23" s="78">
        <v>0.54003123137865572</v>
      </c>
      <c r="R23" s="78">
        <v>0.43848328378059653</v>
      </c>
      <c r="S23" s="78">
        <v>0.40568261000781514</v>
      </c>
      <c r="T23" s="78">
        <v>0.39959765879545711</v>
      </c>
      <c r="U23" s="78">
        <v>0.34664553438393214</v>
      </c>
      <c r="V23" s="78">
        <v>0.34820259796611447</v>
      </c>
      <c r="W23" s="78">
        <v>6.1442836966454473E-2</v>
      </c>
    </row>
    <row r="24" spans="1:23">
      <c r="A24" s="80"/>
    </row>
    <row r="25" spans="1:23">
      <c r="A25" s="80"/>
    </row>
    <row r="26" spans="1:23" ht="14.45">
      <c r="A26" s="75" t="s">
        <v>102</v>
      </c>
      <c r="B26" s="76">
        <v>2024</v>
      </c>
      <c r="C26" s="76">
        <v>2025</v>
      </c>
      <c r="D26" s="76">
        <v>2026</v>
      </c>
      <c r="E26" s="76">
        <v>2027</v>
      </c>
      <c r="F26" s="76">
        <v>2028</v>
      </c>
      <c r="G26" s="76">
        <v>2029</v>
      </c>
      <c r="H26" s="76">
        <v>2030</v>
      </c>
      <c r="I26" s="76">
        <v>2031</v>
      </c>
      <c r="J26" s="76">
        <v>2032</v>
      </c>
      <c r="K26" s="76">
        <v>2033</v>
      </c>
      <c r="L26" s="76">
        <v>2034</v>
      </c>
      <c r="M26" s="76">
        <v>2035</v>
      </c>
      <c r="N26" s="76">
        <v>2036</v>
      </c>
      <c r="O26" s="76">
        <v>2037</v>
      </c>
      <c r="P26" s="76">
        <v>2038</v>
      </c>
      <c r="Q26" s="76">
        <v>2039</v>
      </c>
      <c r="R26" s="76">
        <v>2040</v>
      </c>
      <c r="S26" s="76">
        <v>2041</v>
      </c>
      <c r="T26" s="76">
        <v>2042</v>
      </c>
      <c r="U26" s="76">
        <v>2043</v>
      </c>
      <c r="V26" s="76">
        <v>2044</v>
      </c>
      <c r="W26" s="76">
        <v>2045</v>
      </c>
    </row>
    <row r="27" spans="1:23">
      <c r="A27" s="77" t="s">
        <v>201</v>
      </c>
      <c r="B27" s="78">
        <v>1.8078166860750802</v>
      </c>
      <c r="C27" s="78">
        <v>1.440009707686684</v>
      </c>
      <c r="D27" s="78">
        <v>0.13389657747289349</v>
      </c>
      <c r="E27" s="78">
        <v>1.3971482415894125E-2</v>
      </c>
      <c r="F27" s="78">
        <v>1.4266030821700571E-2</v>
      </c>
      <c r="G27" s="78">
        <v>1.3316748102404543E-2</v>
      </c>
      <c r="H27" s="78">
        <v>1.3951173704581522E-2</v>
      </c>
      <c r="I27" s="78">
        <v>1.7992711453687478E-2</v>
      </c>
      <c r="J27" s="78">
        <v>1.7062743096688222E-2</v>
      </c>
      <c r="K27" s="78">
        <v>2.3935418177578573E-2</v>
      </c>
      <c r="L27" s="78">
        <v>2.4604372446426093E-2</v>
      </c>
      <c r="M27" s="78">
        <v>2.5362852232105351E-2</v>
      </c>
      <c r="N27" s="78">
        <v>2.1778163228321112E-2</v>
      </c>
      <c r="O27" s="78">
        <v>2.5716250105389336E-2</v>
      </c>
      <c r="P27" s="78">
        <v>3.4970240897803748E-2</v>
      </c>
      <c r="Q27" s="78">
        <v>3.5114256975912812E-2</v>
      </c>
      <c r="R27" s="78">
        <v>4.6778084067494993E-2</v>
      </c>
      <c r="S27" s="78">
        <v>5.1281348811145232E-2</v>
      </c>
      <c r="T27" s="78">
        <v>4.8361346431372729E-2</v>
      </c>
      <c r="U27" s="78">
        <v>4.1907598646784922E-2</v>
      </c>
      <c r="V27" s="78">
        <v>5.0020474273420233E-2</v>
      </c>
      <c r="W27" s="78">
        <v>4.740552570559093E-2</v>
      </c>
    </row>
    <row r="28" spans="1:23">
      <c r="A28" s="77" t="s">
        <v>202</v>
      </c>
      <c r="B28" s="78">
        <v>2.2330874999999999</v>
      </c>
      <c r="C28" s="78">
        <v>2.2223596250000002</v>
      </c>
      <c r="D28" s="78">
        <v>0</v>
      </c>
      <c r="E28" s="78">
        <v>0</v>
      </c>
      <c r="F28" s="78">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row>
    <row r="29" spans="1:23">
      <c r="A29" s="77" t="s">
        <v>203</v>
      </c>
      <c r="B29" s="78">
        <v>1.4332079344024657</v>
      </c>
      <c r="C29" s="78">
        <v>1.1021674995651245</v>
      </c>
      <c r="D29" s="78">
        <v>1.9874580726890565</v>
      </c>
      <c r="E29" s="78">
        <v>2.5856196132812501</v>
      </c>
      <c r="F29" s="78">
        <v>2.3651535250549318</v>
      </c>
      <c r="G29" s="78">
        <v>2.6191865087280273</v>
      </c>
      <c r="H29" s="78">
        <v>1.8920605556030274</v>
      </c>
      <c r="I29" s="78">
        <v>1.6888849378700257</v>
      </c>
      <c r="J29" s="78">
        <v>1.551577869140625</v>
      </c>
      <c r="K29" s="78">
        <v>1.3247567670440674</v>
      </c>
      <c r="L29" s="78">
        <v>1.2567931172008515</v>
      </c>
      <c r="M29" s="78">
        <v>0.91152411199951167</v>
      </c>
      <c r="N29" s="78">
        <v>0.9299366453990936</v>
      </c>
      <c r="O29" s="78">
        <v>0.8414969671268463</v>
      </c>
      <c r="P29" s="78">
        <v>0.53299037307739261</v>
      </c>
      <c r="Q29" s="78">
        <v>0.43236548626422883</v>
      </c>
      <c r="R29" s="78">
        <v>0.29311826777648925</v>
      </c>
      <c r="S29" s="78">
        <v>0.30663820922851565</v>
      </c>
      <c r="T29" s="78">
        <v>0.29193985717773435</v>
      </c>
      <c r="U29" s="78">
        <v>0.25769592053222656</v>
      </c>
      <c r="V29" s="78">
        <v>0.27993398156738281</v>
      </c>
      <c r="W29" s="78">
        <v>0</v>
      </c>
    </row>
    <row r="30" spans="1:23">
      <c r="A30" s="77" t="s">
        <v>204</v>
      </c>
      <c r="B30" s="78">
        <v>0.73431093128068503</v>
      </c>
      <c r="C30" s="78">
        <v>0.57766063740614626</v>
      </c>
      <c r="D30" s="78">
        <v>1.0518361110816623</v>
      </c>
      <c r="E30" s="78">
        <v>0.98446398375272737</v>
      </c>
      <c r="F30" s="78">
        <v>0.85923138364842611</v>
      </c>
      <c r="G30" s="78">
        <v>0.55944840661912121</v>
      </c>
      <c r="H30" s="78">
        <v>0.62635068657375503</v>
      </c>
      <c r="I30" s="78">
        <v>0.53798541968748492</v>
      </c>
      <c r="J30" s="78">
        <v>0.51954540053483367</v>
      </c>
      <c r="K30" s="78">
        <v>0.4099079638807312</v>
      </c>
      <c r="L30" s="78">
        <v>0.39585445137558373</v>
      </c>
      <c r="M30" s="78">
        <v>0.37408530796892064</v>
      </c>
      <c r="N30" s="78">
        <v>0.36665138678682935</v>
      </c>
      <c r="O30" s="78">
        <v>0.28321927647598744</v>
      </c>
      <c r="P30" s="78">
        <v>0.18316948404434624</v>
      </c>
      <c r="Q30" s="78">
        <v>0.16144078917974219</v>
      </c>
      <c r="R30" s="78">
        <v>0.15750746576956184</v>
      </c>
      <c r="S30" s="78">
        <v>0.14300328394838749</v>
      </c>
      <c r="T30" s="78">
        <v>0.18160052619371436</v>
      </c>
      <c r="U30" s="78">
        <v>0.29194478117451622</v>
      </c>
      <c r="V30" s="78">
        <v>0.28397218837759747</v>
      </c>
      <c r="W30" s="78">
        <v>0.4084184579858075</v>
      </c>
    </row>
    <row r="31" spans="1:23">
      <c r="A31" s="77" t="s">
        <v>205</v>
      </c>
      <c r="B31" s="78">
        <v>0</v>
      </c>
      <c r="C31" s="78">
        <v>0</v>
      </c>
      <c r="D31" s="78">
        <v>0</v>
      </c>
      <c r="E31" s="78">
        <v>0</v>
      </c>
      <c r="F31" s="78">
        <v>0</v>
      </c>
      <c r="G31" s="78">
        <v>8.1777062499999997E-2</v>
      </c>
      <c r="H31" s="78">
        <v>0</v>
      </c>
      <c r="I31" s="78">
        <v>0</v>
      </c>
      <c r="J31" s="78">
        <v>0</v>
      </c>
      <c r="K31" s="78">
        <v>0</v>
      </c>
      <c r="L31" s="78">
        <v>2.5334960403442385E-3</v>
      </c>
      <c r="M31" s="78">
        <v>9.6946588745117183E-3</v>
      </c>
      <c r="N31" s="78">
        <v>1.2619800415039063E-2</v>
      </c>
      <c r="O31" s="78">
        <v>2.389030029296875E-2</v>
      </c>
      <c r="P31" s="78">
        <v>1.8573916259765625E-2</v>
      </c>
      <c r="Q31" s="78">
        <v>3.2645777954101562E-2</v>
      </c>
      <c r="R31" s="78">
        <v>6.6643833496093749E-2</v>
      </c>
      <c r="S31" s="78">
        <v>5.448428942871094E-2</v>
      </c>
      <c r="T31" s="78">
        <v>4.5961541015625003E-2</v>
      </c>
      <c r="U31" s="78">
        <v>2.921650927734375E-2</v>
      </c>
      <c r="V31" s="78">
        <v>1.4205798461914063E-2</v>
      </c>
      <c r="W31" s="78">
        <v>0</v>
      </c>
    </row>
    <row r="32" spans="1:23">
      <c r="A32" s="79" t="s">
        <v>206</v>
      </c>
      <c r="B32" s="78">
        <v>6.2084230517582313</v>
      </c>
      <c r="C32" s="78">
        <v>5.3421974696579548</v>
      </c>
      <c r="D32" s="78">
        <v>3.1731907612436121</v>
      </c>
      <c r="E32" s="78">
        <v>3.5840550794498718</v>
      </c>
      <c r="F32" s="78">
        <v>3.2386509395250584</v>
      </c>
      <c r="G32" s="78">
        <v>3.2737287259495531</v>
      </c>
      <c r="H32" s="78">
        <v>2.532362415881364</v>
      </c>
      <c r="I32" s="78">
        <v>2.2448630690111981</v>
      </c>
      <c r="J32" s="78">
        <v>2.0881860127721472</v>
      </c>
      <c r="K32" s="78">
        <v>1.7586001491023773</v>
      </c>
      <c r="L32" s="78">
        <v>1.6797854370632055</v>
      </c>
      <c r="M32" s="78">
        <v>1.3206669310750494</v>
      </c>
      <c r="N32" s="78">
        <v>1.3309859958292831</v>
      </c>
      <c r="O32" s="78">
        <v>1.1743227940011918</v>
      </c>
      <c r="P32" s="78">
        <v>0.76970401427930824</v>
      </c>
      <c r="Q32" s="78">
        <v>0.6615663103739855</v>
      </c>
      <c r="R32" s="78">
        <v>0.56404765110963984</v>
      </c>
      <c r="S32" s="78">
        <v>0.55540713141675935</v>
      </c>
      <c r="T32" s="78">
        <v>0.56786327081844645</v>
      </c>
      <c r="U32" s="78">
        <v>0.62076480963087155</v>
      </c>
      <c r="V32" s="78">
        <v>0.62813244268031454</v>
      </c>
      <c r="W32" s="78">
        <v>0.45582398369139843</v>
      </c>
    </row>
    <row r="33" spans="1:23">
      <c r="A33" s="79" t="s">
        <v>207</v>
      </c>
      <c r="B33" s="78">
        <v>5.474112120477546</v>
      </c>
      <c r="C33" s="78">
        <v>4.7645368322518085</v>
      </c>
      <c r="D33" s="78">
        <v>2.1213546501619498</v>
      </c>
      <c r="E33" s="78">
        <v>2.5995910956971446</v>
      </c>
      <c r="F33" s="78">
        <v>2.3794195558766322</v>
      </c>
      <c r="G33" s="78">
        <v>2.7142803193304319</v>
      </c>
      <c r="H33" s="78">
        <v>1.9060117293076089</v>
      </c>
      <c r="I33" s="78">
        <v>1.7068776493237132</v>
      </c>
      <c r="J33" s="78">
        <v>1.5686406122373135</v>
      </c>
      <c r="K33" s="78">
        <v>1.348692185221646</v>
      </c>
      <c r="L33" s="78">
        <v>1.2839309856876218</v>
      </c>
      <c r="M33" s="78">
        <v>0.94658162310612881</v>
      </c>
      <c r="N33" s="78">
        <v>0.96433460904245383</v>
      </c>
      <c r="O33" s="78">
        <v>0.89110351752520434</v>
      </c>
      <c r="P33" s="78">
        <v>0.58653453023496205</v>
      </c>
      <c r="Q33" s="78">
        <v>0.50012552119424325</v>
      </c>
      <c r="R33" s="78">
        <v>0.40654018534007796</v>
      </c>
      <c r="S33" s="78">
        <v>0.41240384746837189</v>
      </c>
      <c r="T33" s="78">
        <v>0.38626274462473209</v>
      </c>
      <c r="U33" s="78">
        <v>0.32882002845635533</v>
      </c>
      <c r="V33" s="78">
        <v>0.34416025430271707</v>
      </c>
      <c r="W33" s="78">
        <v>4.7405525705590923E-2</v>
      </c>
    </row>
    <row r="35" spans="1:23">
      <c r="A35" s="80"/>
    </row>
    <row r="36" spans="1:23" ht="14.45">
      <c r="A36" s="75" t="s">
        <v>103</v>
      </c>
      <c r="B36" s="76">
        <v>2024</v>
      </c>
      <c r="C36" s="76">
        <v>2025</v>
      </c>
      <c r="D36" s="76">
        <v>2026</v>
      </c>
      <c r="E36" s="76">
        <v>2027</v>
      </c>
      <c r="F36" s="76">
        <v>2028</v>
      </c>
      <c r="G36" s="76">
        <v>2029</v>
      </c>
      <c r="H36" s="76">
        <v>2030</v>
      </c>
      <c r="I36" s="76">
        <v>2031</v>
      </c>
      <c r="J36" s="76">
        <v>2032</v>
      </c>
      <c r="K36" s="76">
        <v>2033</v>
      </c>
      <c r="L36" s="76">
        <v>2034</v>
      </c>
      <c r="M36" s="76">
        <v>2035</v>
      </c>
      <c r="N36" s="76">
        <v>2036</v>
      </c>
      <c r="O36" s="76">
        <v>2037</v>
      </c>
      <c r="P36" s="76">
        <v>2038</v>
      </c>
      <c r="Q36" s="76">
        <v>2039</v>
      </c>
      <c r="R36" s="76">
        <v>2040</v>
      </c>
      <c r="S36" s="76">
        <v>2041</v>
      </c>
      <c r="T36" s="76">
        <v>2042</v>
      </c>
      <c r="U36" s="76">
        <v>2043</v>
      </c>
      <c r="V36" s="76">
        <v>2044</v>
      </c>
      <c r="W36" s="76">
        <v>2045</v>
      </c>
    </row>
    <row r="37" spans="1:23">
      <c r="A37" s="77" t="s">
        <v>201</v>
      </c>
      <c r="B37" s="78">
        <v>1.8078166860750802</v>
      </c>
      <c r="C37" s="78">
        <v>1.440009707686684</v>
      </c>
      <c r="D37" s="78">
        <v>0.13389657747289349</v>
      </c>
      <c r="E37" s="78">
        <v>1.3971482415894125E-2</v>
      </c>
      <c r="F37" s="78">
        <v>1.4266030821700571E-2</v>
      </c>
      <c r="G37" s="78">
        <v>1.3316748102404543E-2</v>
      </c>
      <c r="H37" s="78">
        <v>1.1253702283172852E-2</v>
      </c>
      <c r="I37" s="78">
        <v>1.4112930239265428E-2</v>
      </c>
      <c r="J37" s="78">
        <v>1.9941412545921581E-2</v>
      </c>
      <c r="K37" s="78">
        <v>2.6165303060343044E-2</v>
      </c>
      <c r="L37" s="78">
        <v>3.0658036995208693E-2</v>
      </c>
      <c r="M37" s="78">
        <v>3.3798179661932382E-2</v>
      </c>
      <c r="N37" s="78">
        <v>4.2078901872859627E-2</v>
      </c>
      <c r="O37" s="78">
        <v>4.3012312759059534E-2</v>
      </c>
      <c r="P37" s="78">
        <v>5.2692866695547028E-2</v>
      </c>
      <c r="Q37" s="78">
        <v>5.5444086356413042E-2</v>
      </c>
      <c r="R37" s="78">
        <v>6.3073867598322106E-2</v>
      </c>
      <c r="S37" s="78">
        <v>5.9304080789851554E-2</v>
      </c>
      <c r="T37" s="78">
        <v>6.3338318570641636E-2</v>
      </c>
      <c r="U37" s="78">
        <v>5.8976300075647969E-2</v>
      </c>
      <c r="V37" s="78">
        <v>8.1074951576567258E-2</v>
      </c>
      <c r="W37" s="78">
        <v>7.9963899974077976E-2</v>
      </c>
    </row>
    <row r="38" spans="1:23">
      <c r="A38" s="77" t="s">
        <v>202</v>
      </c>
      <c r="B38" s="78">
        <v>2.2330843749999998</v>
      </c>
      <c r="C38" s="78">
        <v>2.2170681249999999</v>
      </c>
      <c r="D38" s="78">
        <v>0</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c r="V38" s="78">
        <v>0</v>
      </c>
      <c r="W38" s="78">
        <v>0</v>
      </c>
    </row>
    <row r="39" spans="1:23">
      <c r="A39" s="77" t="s">
        <v>203</v>
      </c>
      <c r="B39" s="78">
        <v>1.4424214984893799</v>
      </c>
      <c r="C39" s="78">
        <v>1.3223969158172608</v>
      </c>
      <c r="D39" s="78">
        <v>2.2589649096679687</v>
      </c>
      <c r="E39" s="78">
        <v>2.4917199108886718</v>
      </c>
      <c r="F39" s="78">
        <v>2.5275134583129883</v>
      </c>
      <c r="G39" s="78">
        <v>2.7321916756591795</v>
      </c>
      <c r="H39" s="78">
        <v>2.092175186767578</v>
      </c>
      <c r="I39" s="78">
        <v>1.83091750214386</v>
      </c>
      <c r="J39" s="78">
        <v>1.6021798895072936</v>
      </c>
      <c r="K39" s="78">
        <v>1.4484085222892762</v>
      </c>
      <c r="L39" s="78">
        <v>1.3342804423522949</v>
      </c>
      <c r="M39" s="78">
        <v>0.96018652622413636</v>
      </c>
      <c r="N39" s="78">
        <v>0.89041039993286131</v>
      </c>
      <c r="O39" s="78">
        <v>0.82634230929183961</v>
      </c>
      <c r="P39" s="78">
        <v>0.61432293493652346</v>
      </c>
      <c r="Q39" s="78">
        <v>0.47785408169937132</v>
      </c>
      <c r="R39" s="78">
        <v>0.38049687066650389</v>
      </c>
      <c r="S39" s="78">
        <v>0.39224571630859373</v>
      </c>
      <c r="T39" s="78">
        <v>0.33036041943359373</v>
      </c>
      <c r="U39" s="78">
        <v>0.27018875842285156</v>
      </c>
      <c r="V39" s="78">
        <v>0.28354123156738281</v>
      </c>
      <c r="W39" s="78">
        <v>0</v>
      </c>
    </row>
    <row r="40" spans="1:23">
      <c r="A40" s="77" t="s">
        <v>204</v>
      </c>
      <c r="B40" s="78">
        <v>0.71745603735275243</v>
      </c>
      <c r="C40" s="78">
        <v>0.51093123093755877</v>
      </c>
      <c r="D40" s="78">
        <v>1.017145683172245</v>
      </c>
      <c r="E40" s="78">
        <v>0.93186811377499124</v>
      </c>
      <c r="F40" s="78">
        <v>0.87437518532523495</v>
      </c>
      <c r="G40" s="78">
        <v>0.57800897356663994</v>
      </c>
      <c r="H40" s="78">
        <v>0.66090202087370997</v>
      </c>
      <c r="I40" s="78">
        <v>0.53683190614788623</v>
      </c>
      <c r="J40" s="78">
        <v>0.43837184528777062</v>
      </c>
      <c r="K40" s="78">
        <v>0.36791873429555749</v>
      </c>
      <c r="L40" s="78">
        <v>0.36874959281078185</v>
      </c>
      <c r="M40" s="78">
        <v>0.34587709386308374</v>
      </c>
      <c r="N40" s="78">
        <v>0.2771955898741631</v>
      </c>
      <c r="O40" s="78">
        <v>0.23070766049523844</v>
      </c>
      <c r="P40" s="78">
        <v>0.19919347429679155</v>
      </c>
      <c r="Q40" s="78">
        <v>0.17764877739630655</v>
      </c>
      <c r="R40" s="78">
        <v>0.19585653731731312</v>
      </c>
      <c r="S40" s="78">
        <v>0.17986587533882342</v>
      </c>
      <c r="T40" s="78">
        <v>0.21905897714511938</v>
      </c>
      <c r="U40" s="78">
        <v>0.29482937790824376</v>
      </c>
      <c r="V40" s="78">
        <v>0.27472559445989619</v>
      </c>
      <c r="W40" s="78">
        <v>0.41535946995272122</v>
      </c>
    </row>
    <row r="41" spans="1:23">
      <c r="A41" s="77" t="s">
        <v>205</v>
      </c>
      <c r="B41" s="78">
        <v>0</v>
      </c>
      <c r="C41" s="78">
        <v>1.8475074218749998E-2</v>
      </c>
      <c r="D41" s="78">
        <v>2.8382162109375001E-2</v>
      </c>
      <c r="E41" s="78">
        <v>3.3256851562500002E-2</v>
      </c>
      <c r="F41" s="78">
        <v>3.5155550781250003E-2</v>
      </c>
      <c r="G41" s="78">
        <v>0.2485914765625</v>
      </c>
      <c r="H41" s="78">
        <v>2.30701044921875E-2</v>
      </c>
      <c r="I41" s="78">
        <v>1.803491845703125E-2</v>
      </c>
      <c r="J41" s="78">
        <v>1.8064769775390625E-2</v>
      </c>
      <c r="K41" s="78">
        <v>2.5471315673828127E-2</v>
      </c>
      <c r="L41" s="78">
        <v>2.406361181640625E-2</v>
      </c>
      <c r="M41" s="78">
        <v>4.2344617919921876E-2</v>
      </c>
      <c r="N41" s="78">
        <v>3.6146824707031247E-2</v>
      </c>
      <c r="O41" s="78">
        <v>3.4016440185546878E-2</v>
      </c>
      <c r="P41" s="78">
        <v>3.1660954589843748E-2</v>
      </c>
      <c r="Q41" s="78">
        <v>2.9041124755859377E-2</v>
      </c>
      <c r="R41" s="78">
        <v>2.8187650756835936E-2</v>
      </c>
      <c r="S41" s="78">
        <v>2.5106185058593751E-2</v>
      </c>
      <c r="T41" s="78">
        <v>3.1024488525390626E-2</v>
      </c>
      <c r="U41" s="78">
        <v>1.9292424255371095E-2</v>
      </c>
      <c r="V41" s="78">
        <v>9.5757921142578129E-3</v>
      </c>
      <c r="W41" s="78">
        <v>0</v>
      </c>
    </row>
    <row r="42" spans="1:23">
      <c r="A42" s="79" t="s">
        <v>206</v>
      </c>
      <c r="B42" s="78">
        <v>6.2007785969172122</v>
      </c>
      <c r="C42" s="78">
        <v>5.5088810536602537</v>
      </c>
      <c r="D42" s="78">
        <v>3.4383893324224819</v>
      </c>
      <c r="E42" s="78">
        <v>3.4708163586420571</v>
      </c>
      <c r="F42" s="78">
        <v>3.4513102252411736</v>
      </c>
      <c r="G42" s="78">
        <v>3.5721088738907238</v>
      </c>
      <c r="H42" s="78">
        <v>2.7874010144166483</v>
      </c>
      <c r="I42" s="78">
        <v>2.399897256988043</v>
      </c>
      <c r="J42" s="78">
        <v>2.0785579171163766</v>
      </c>
      <c r="K42" s="78">
        <v>1.8679638753190049</v>
      </c>
      <c r="L42" s="78">
        <v>1.7577516839746916</v>
      </c>
      <c r="M42" s="78">
        <v>1.3822064176690743</v>
      </c>
      <c r="N42" s="78">
        <v>1.2458317163869155</v>
      </c>
      <c r="O42" s="78">
        <v>1.1340787227316846</v>
      </c>
      <c r="P42" s="78">
        <v>0.89787023051870585</v>
      </c>
      <c r="Q42" s="78">
        <v>0.73998807020795032</v>
      </c>
      <c r="R42" s="78">
        <v>0.66761492633897501</v>
      </c>
      <c r="S42" s="78">
        <v>0.65652185749586245</v>
      </c>
      <c r="T42" s="78">
        <v>0.64378220367474537</v>
      </c>
      <c r="U42" s="78">
        <v>0.64328686066211449</v>
      </c>
      <c r="V42" s="78">
        <v>0.6489175697181041</v>
      </c>
      <c r="W42" s="78">
        <v>0.49532336992679921</v>
      </c>
    </row>
    <row r="43" spans="1:23">
      <c r="A43" s="79" t="s">
        <v>207</v>
      </c>
      <c r="B43" s="78">
        <v>5.4833225595644599</v>
      </c>
      <c r="C43" s="78">
        <v>4.9979498227226946</v>
      </c>
      <c r="D43" s="78">
        <v>2.4212436492502372</v>
      </c>
      <c r="E43" s="78">
        <v>2.5389482448670657</v>
      </c>
      <c r="F43" s="78">
        <v>2.5769350399159388</v>
      </c>
      <c r="G43" s="78">
        <v>2.994099900324084</v>
      </c>
      <c r="H43" s="78">
        <v>2.1264989935429384</v>
      </c>
      <c r="I43" s="78">
        <v>1.8630653508401567</v>
      </c>
      <c r="J43" s="78">
        <v>1.6401860718286061</v>
      </c>
      <c r="K43" s="78">
        <v>1.5000451410234474</v>
      </c>
      <c r="L43" s="78">
        <v>1.3890020911639098</v>
      </c>
      <c r="M43" s="78">
        <v>1.0363293238059905</v>
      </c>
      <c r="N43" s="78">
        <v>0.96863612651275233</v>
      </c>
      <c r="O43" s="78">
        <v>0.90337106223644614</v>
      </c>
      <c r="P43" s="78">
        <v>0.69867675622191427</v>
      </c>
      <c r="Q43" s="78">
        <v>0.56233929281164374</v>
      </c>
      <c r="R43" s="78">
        <v>0.47175838902166189</v>
      </c>
      <c r="S43" s="78">
        <v>0.47665598215703903</v>
      </c>
      <c r="T43" s="78">
        <v>0.42472322652962602</v>
      </c>
      <c r="U43" s="78">
        <v>0.34845748275387073</v>
      </c>
      <c r="V43" s="78">
        <v>0.37419197525820791</v>
      </c>
      <c r="W43" s="78">
        <v>7.996389997407799E-2</v>
      </c>
    </row>
    <row r="45" spans="1:23">
      <c r="A45" s="80"/>
    </row>
    <row r="46" spans="1:23" ht="14.45">
      <c r="A46" s="75" t="s">
        <v>104</v>
      </c>
      <c r="B46" s="76">
        <v>2024</v>
      </c>
      <c r="C46" s="76">
        <v>2025</v>
      </c>
      <c r="D46" s="76">
        <v>2026</v>
      </c>
      <c r="E46" s="76">
        <v>2027</v>
      </c>
      <c r="F46" s="76">
        <v>2028</v>
      </c>
      <c r="G46" s="76">
        <v>2029</v>
      </c>
      <c r="H46" s="76">
        <v>2030</v>
      </c>
      <c r="I46" s="76">
        <v>2031</v>
      </c>
      <c r="J46" s="76">
        <v>2032</v>
      </c>
      <c r="K46" s="76">
        <v>2033</v>
      </c>
      <c r="L46" s="76">
        <v>2034</v>
      </c>
      <c r="M46" s="76">
        <v>2035</v>
      </c>
      <c r="N46" s="76">
        <v>2036</v>
      </c>
      <c r="O46" s="76">
        <v>2037</v>
      </c>
      <c r="P46" s="76">
        <v>2038</v>
      </c>
      <c r="Q46" s="76">
        <v>2039</v>
      </c>
      <c r="R46" s="76">
        <v>2040</v>
      </c>
      <c r="S46" s="76">
        <v>2041</v>
      </c>
      <c r="T46" s="76">
        <v>2042</v>
      </c>
      <c r="U46" s="76">
        <v>2043</v>
      </c>
      <c r="V46" s="76">
        <v>2044</v>
      </c>
      <c r="W46" s="76">
        <v>2045</v>
      </c>
    </row>
    <row r="47" spans="1:23">
      <c r="A47" s="77" t="s">
        <v>201</v>
      </c>
      <c r="B47" s="78">
        <v>1.8078166860750802</v>
      </c>
      <c r="C47" s="78">
        <v>1.4399743070228266</v>
      </c>
      <c r="D47" s="78">
        <v>0.13389657747289349</v>
      </c>
      <c r="E47" s="78">
        <v>1.3971482415894125E-2</v>
      </c>
      <c r="F47" s="78">
        <v>1.4266030821700571E-2</v>
      </c>
      <c r="G47" s="78">
        <v>1.247621400087259E-2</v>
      </c>
      <c r="H47" s="78">
        <v>1.0413168181640899E-2</v>
      </c>
      <c r="I47" s="78">
        <v>1.1027870862268476E-2</v>
      </c>
      <c r="J47" s="78">
        <v>1.3919456146666211E-2</v>
      </c>
      <c r="K47" s="78">
        <v>1.4230877555665976E-2</v>
      </c>
      <c r="L47" s="78">
        <v>1.3958704178405508E-2</v>
      </c>
      <c r="M47" s="78">
        <v>1.553516992272996E-2</v>
      </c>
      <c r="N47" s="78">
        <v>1.9967093682040957E-2</v>
      </c>
      <c r="O47" s="78">
        <v>2.7527319651669491E-2</v>
      </c>
      <c r="P47" s="78">
        <v>3.9299239713971014E-2</v>
      </c>
      <c r="Q47" s="78">
        <v>4.0194760198832419E-2</v>
      </c>
      <c r="R47" s="78">
        <v>5.3246185288946722E-2</v>
      </c>
      <c r="S47" s="78">
        <v>5.5731380895005234E-2</v>
      </c>
      <c r="T47" s="78">
        <v>4.4238142932842027E-2</v>
      </c>
      <c r="U47" s="78">
        <v>4.3588663086493597E-2</v>
      </c>
      <c r="V47" s="78">
        <v>4.6507434849104454E-2</v>
      </c>
      <c r="W47" s="78">
        <v>4.1143016580593127E-2</v>
      </c>
    </row>
    <row r="48" spans="1:23">
      <c r="A48" s="77" t="s">
        <v>202</v>
      </c>
      <c r="B48" s="78">
        <v>2.2330842500000001</v>
      </c>
      <c r="C48" s="78">
        <v>2.2173238749999999</v>
      </c>
      <c r="D48" s="78">
        <v>0</v>
      </c>
      <c r="E48" s="78">
        <v>0</v>
      </c>
      <c r="F48" s="78">
        <v>0</v>
      </c>
      <c r="G48" s="78">
        <v>0</v>
      </c>
      <c r="H48" s="78">
        <v>0</v>
      </c>
      <c r="I48" s="78">
        <v>0</v>
      </c>
      <c r="J48" s="78">
        <v>0</v>
      </c>
      <c r="K48" s="78">
        <v>0</v>
      </c>
      <c r="L48" s="78">
        <v>0</v>
      </c>
      <c r="M48" s="78">
        <v>0</v>
      </c>
      <c r="N48" s="78">
        <v>0</v>
      </c>
      <c r="O48" s="78">
        <v>0</v>
      </c>
      <c r="P48" s="78">
        <v>0</v>
      </c>
      <c r="Q48" s="78">
        <v>0</v>
      </c>
      <c r="R48" s="78">
        <v>0</v>
      </c>
      <c r="S48" s="78">
        <v>0</v>
      </c>
      <c r="T48" s="78">
        <v>0</v>
      </c>
      <c r="U48" s="78">
        <v>0</v>
      </c>
      <c r="V48" s="78">
        <v>0</v>
      </c>
      <c r="W48" s="78">
        <v>0</v>
      </c>
    </row>
    <row r="49" spans="1:23">
      <c r="A49" s="77" t="s">
        <v>203</v>
      </c>
      <c r="B49" s="78">
        <v>1.7015091876831054</v>
      </c>
      <c r="C49" s="78">
        <v>1.5191210155792236</v>
      </c>
      <c r="D49" s="78">
        <v>2.4965835824584959</v>
      </c>
      <c r="E49" s="78">
        <v>2.9004260400390627</v>
      </c>
      <c r="F49" s="78">
        <v>2.8504509038085937</v>
      </c>
      <c r="G49" s="78">
        <v>2.9498982657470703</v>
      </c>
      <c r="H49" s="78">
        <v>2.0698435969238282</v>
      </c>
      <c r="I49" s="78">
        <v>1.8575652932128905</v>
      </c>
      <c r="J49" s="78">
        <v>1.6636891267108918</v>
      </c>
      <c r="K49" s="78">
        <v>1.6283648796386718</v>
      </c>
      <c r="L49" s="78">
        <v>1.5309970875701904</v>
      </c>
      <c r="M49" s="78">
        <v>1.0546761142044068</v>
      </c>
      <c r="N49" s="78">
        <v>0.93511237660217283</v>
      </c>
      <c r="O49" s="78">
        <v>0.83259017202758789</v>
      </c>
      <c r="P49" s="78">
        <v>0.60365275302124022</v>
      </c>
      <c r="Q49" s="78">
        <v>0.51841366177368164</v>
      </c>
      <c r="R49" s="78">
        <v>0.32381818061828616</v>
      </c>
      <c r="S49" s="78">
        <v>0.30512353222656252</v>
      </c>
      <c r="T49" s="78">
        <v>0.32232621704101561</v>
      </c>
      <c r="U49" s="78">
        <v>0.28480670532226565</v>
      </c>
      <c r="V49" s="78">
        <v>0.30072142602539065</v>
      </c>
      <c r="W49" s="78">
        <v>0</v>
      </c>
    </row>
    <row r="50" spans="1:23">
      <c r="A50" s="77" t="s">
        <v>204</v>
      </c>
      <c r="B50" s="78">
        <v>1.055902582000035</v>
      </c>
      <c r="C50" s="78">
        <v>0.75734934903395623</v>
      </c>
      <c r="D50" s="78">
        <v>1.4585919488317649</v>
      </c>
      <c r="E50" s="78">
        <v>1.2192771185799873</v>
      </c>
      <c r="F50" s="78">
        <v>1.0970280462918149</v>
      </c>
      <c r="G50" s="78">
        <v>0.6328155287295737</v>
      </c>
      <c r="H50" s="78">
        <v>0.67707951085945495</v>
      </c>
      <c r="I50" s="78">
        <v>0.63002552769301745</v>
      </c>
      <c r="J50" s="78">
        <v>0.55984605778660623</v>
      </c>
      <c r="K50" s="78">
        <v>0.53270787094784877</v>
      </c>
      <c r="L50" s="78">
        <v>0.54769999435529126</v>
      </c>
      <c r="M50" s="78">
        <v>0.48273141664060498</v>
      </c>
      <c r="N50" s="78">
        <v>0.37684161944941874</v>
      </c>
      <c r="O50" s="78">
        <v>0.29852993027046748</v>
      </c>
      <c r="P50" s="78">
        <v>0.21346480980290466</v>
      </c>
      <c r="Q50" s="78">
        <v>0.19073325603544436</v>
      </c>
      <c r="R50" s="78">
        <v>0.14744317002653559</v>
      </c>
      <c r="S50" s="78">
        <v>0.13429847770364781</v>
      </c>
      <c r="T50" s="78">
        <v>0.21998083358991094</v>
      </c>
      <c r="U50" s="78">
        <v>0.31142071654240244</v>
      </c>
      <c r="V50" s="78">
        <v>0.30714726108613938</v>
      </c>
      <c r="W50" s="78">
        <v>0.46620649369962247</v>
      </c>
    </row>
    <row r="51" spans="1:23">
      <c r="A51" s="77" t="s">
        <v>205</v>
      </c>
      <c r="B51" s="78">
        <v>0</v>
      </c>
      <c r="C51" s="78">
        <v>0</v>
      </c>
      <c r="D51" s="78">
        <v>0</v>
      </c>
      <c r="E51" s="78">
        <v>0</v>
      </c>
      <c r="F51" s="78">
        <v>0</v>
      </c>
      <c r="G51" s="78">
        <v>4.3256585937500001E-2</v>
      </c>
      <c r="H51" s="78">
        <v>3.0372270507812498E-3</v>
      </c>
      <c r="I51" s="78">
        <v>2.2509653320312499E-3</v>
      </c>
      <c r="J51" s="78">
        <v>1.9893460693359379E-3</v>
      </c>
      <c r="K51" s="78">
        <v>1.0874037841796875E-2</v>
      </c>
      <c r="L51" s="78">
        <v>1.216652197265625E-2</v>
      </c>
      <c r="M51" s="78">
        <v>1.8766454589843749E-2</v>
      </c>
      <c r="N51" s="78">
        <v>1.6055269531249999E-2</v>
      </c>
      <c r="O51" s="78">
        <v>1.7014753173828126E-2</v>
      </c>
      <c r="P51" s="78">
        <v>1.7260396850585936E-2</v>
      </c>
      <c r="Q51" s="78">
        <v>2.4114813354492188E-2</v>
      </c>
      <c r="R51" s="78">
        <v>4.7858917724609373E-2</v>
      </c>
      <c r="S51" s="78">
        <v>3.8563572753906247E-2</v>
      </c>
      <c r="T51" s="78">
        <v>4.0948603271484377E-2</v>
      </c>
      <c r="U51" s="78">
        <v>2.5331005401611328E-2</v>
      </c>
      <c r="V51" s="78">
        <v>1.208080645751953E-2</v>
      </c>
      <c r="W51" s="78">
        <v>0</v>
      </c>
    </row>
    <row r="52" spans="1:23">
      <c r="A52" s="79" t="s">
        <v>206</v>
      </c>
      <c r="B52" s="78">
        <v>6.7983127057582209</v>
      </c>
      <c r="C52" s="78">
        <v>5.9337685466360064</v>
      </c>
      <c r="D52" s="78">
        <v>4.0890721087631547</v>
      </c>
      <c r="E52" s="78">
        <v>4.1336746410349443</v>
      </c>
      <c r="F52" s="78">
        <v>3.9617449809221092</v>
      </c>
      <c r="G52" s="78">
        <v>3.6384465944150164</v>
      </c>
      <c r="H52" s="78">
        <v>2.7603735030157055</v>
      </c>
      <c r="I52" s="78">
        <v>2.5008696571002078</v>
      </c>
      <c r="J52" s="78">
        <v>2.2394439867134999</v>
      </c>
      <c r="K52" s="78">
        <v>2.1861776659839838</v>
      </c>
      <c r="L52" s="78">
        <v>2.1048223080765434</v>
      </c>
      <c r="M52" s="78">
        <v>1.5717091553575855</v>
      </c>
      <c r="N52" s="78">
        <v>1.3479763592648824</v>
      </c>
      <c r="O52" s="78">
        <v>1.1756621751235528</v>
      </c>
      <c r="P52" s="78">
        <v>0.8736771993887017</v>
      </c>
      <c r="Q52" s="78">
        <v>0.77345649136245054</v>
      </c>
      <c r="R52" s="78">
        <v>0.57236645365837779</v>
      </c>
      <c r="S52" s="78">
        <v>0.53371696357912179</v>
      </c>
      <c r="T52" s="78">
        <v>0.62749379683525297</v>
      </c>
      <c r="U52" s="78">
        <v>0.66514709035277308</v>
      </c>
      <c r="V52" s="78">
        <v>0.66645692841815407</v>
      </c>
      <c r="W52" s="78">
        <v>0.50734951028021558</v>
      </c>
    </row>
    <row r="53" spans="1:23">
      <c r="A53" s="79" t="s">
        <v>207</v>
      </c>
      <c r="B53" s="78">
        <v>5.7424101237581855</v>
      </c>
      <c r="C53" s="78">
        <v>5.1764191976020504</v>
      </c>
      <c r="D53" s="78">
        <v>2.6304801599313898</v>
      </c>
      <c r="E53" s="78">
        <v>2.9143975224549568</v>
      </c>
      <c r="F53" s="78">
        <v>2.8647169346302945</v>
      </c>
      <c r="G53" s="78">
        <v>3.0056310656854426</v>
      </c>
      <c r="H53" s="78">
        <v>2.0832939921562508</v>
      </c>
      <c r="I53" s="78">
        <v>1.8708441294071902</v>
      </c>
      <c r="J53" s="78">
        <v>1.6795979289268936</v>
      </c>
      <c r="K53" s="78">
        <v>1.653469795036135</v>
      </c>
      <c r="L53" s="78">
        <v>1.5571223137212522</v>
      </c>
      <c r="M53" s="78">
        <v>1.0889777387169806</v>
      </c>
      <c r="N53" s="78">
        <v>0.97113473981546361</v>
      </c>
      <c r="O53" s="78">
        <v>0.87713224485308527</v>
      </c>
      <c r="P53" s="78">
        <v>0.66021238958579698</v>
      </c>
      <c r="Q53" s="78">
        <v>0.58272323532700621</v>
      </c>
      <c r="R53" s="78">
        <v>0.42492328363184217</v>
      </c>
      <c r="S53" s="78">
        <v>0.39941848587547402</v>
      </c>
      <c r="T53" s="78">
        <v>0.40751296324534203</v>
      </c>
      <c r="U53" s="78">
        <v>0.35372637381037064</v>
      </c>
      <c r="V53" s="78">
        <v>0.35930966733201469</v>
      </c>
      <c r="W53" s="78">
        <v>4.1143016580593106E-2</v>
      </c>
    </row>
    <row r="55" spans="1:23">
      <c r="A55" s="80"/>
    </row>
    <row r="56" spans="1:23" ht="14.45">
      <c r="A56" s="75" t="s">
        <v>105</v>
      </c>
      <c r="B56" s="76">
        <v>2024</v>
      </c>
      <c r="C56" s="76">
        <v>2025</v>
      </c>
      <c r="D56" s="76">
        <v>2026</v>
      </c>
      <c r="E56" s="76">
        <v>2027</v>
      </c>
      <c r="F56" s="76">
        <v>2028</v>
      </c>
      <c r="G56" s="76">
        <v>2029</v>
      </c>
      <c r="H56" s="76">
        <v>2030</v>
      </c>
      <c r="I56" s="76">
        <v>2031</v>
      </c>
      <c r="J56" s="76">
        <v>2032</v>
      </c>
      <c r="K56" s="76">
        <v>2033</v>
      </c>
      <c r="L56" s="76">
        <v>2034</v>
      </c>
      <c r="M56" s="76">
        <v>2035</v>
      </c>
      <c r="N56" s="76">
        <v>2036</v>
      </c>
      <c r="O56" s="76">
        <v>2037</v>
      </c>
      <c r="P56" s="76">
        <v>2038</v>
      </c>
      <c r="Q56" s="76">
        <v>2039</v>
      </c>
      <c r="R56" s="76">
        <v>2040</v>
      </c>
      <c r="S56" s="76">
        <v>2041</v>
      </c>
      <c r="T56" s="76">
        <v>2042</v>
      </c>
      <c r="U56" s="76">
        <v>2043</v>
      </c>
      <c r="V56" s="76">
        <v>2044</v>
      </c>
      <c r="W56" s="76">
        <v>2045</v>
      </c>
    </row>
    <row r="57" spans="1:23">
      <c r="A57" s="77" t="s">
        <v>201</v>
      </c>
      <c r="B57" s="78">
        <v>1.8078166860750802</v>
      </c>
      <c r="C57" s="78">
        <v>1.4379629282514372</v>
      </c>
      <c r="D57" s="78">
        <v>0.13389657747289349</v>
      </c>
      <c r="E57" s="78">
        <v>1.4812016517426078E-2</v>
      </c>
      <c r="F57" s="78">
        <v>1.7351086435342288E-2</v>
      </c>
      <c r="G57" s="78">
        <v>1.3315869358957316E-2</v>
      </c>
      <c r="H57" s="78">
        <v>1.5324524581035098E-2</v>
      </c>
      <c r="I57" s="78">
        <v>1.6049170862318517E-2</v>
      </c>
      <c r="J57" s="78">
        <v>1.4797736701198945E-2</v>
      </c>
      <c r="K57" s="78">
        <v>1.5538617156124649E-2</v>
      </c>
      <c r="L57" s="78">
        <v>2.0215220160192577E-2</v>
      </c>
      <c r="M57" s="78">
        <v>2.6863915390953865E-2</v>
      </c>
      <c r="N57" s="78">
        <v>2.3589229011246032E-2</v>
      </c>
      <c r="O57" s="78">
        <v>3.2650973505706442E-2</v>
      </c>
      <c r="P57" s="78">
        <v>3.857287828353953E-2</v>
      </c>
      <c r="Q57" s="78">
        <v>5.0739354153645777E-2</v>
      </c>
      <c r="R57" s="78">
        <v>5.7431770163842419E-2</v>
      </c>
      <c r="S57" s="78">
        <v>5.28538969026707E-2</v>
      </c>
      <c r="T57" s="78">
        <v>4.5709746546915855E-2</v>
      </c>
      <c r="U57" s="78">
        <v>5.0295857792695624E-2</v>
      </c>
      <c r="V57" s="78">
        <v>5.0291751972134917E-2</v>
      </c>
      <c r="W57" s="78">
        <v>6.0465696833269918E-2</v>
      </c>
    </row>
    <row r="58" spans="1:23">
      <c r="A58" s="77" t="s">
        <v>202</v>
      </c>
      <c r="B58" s="78">
        <v>2.2330842500000001</v>
      </c>
      <c r="C58" s="78">
        <v>2.2188435000000002</v>
      </c>
      <c r="D58" s="78">
        <v>0</v>
      </c>
      <c r="E58" s="78">
        <v>0</v>
      </c>
      <c r="F58" s="78">
        <v>0</v>
      </c>
      <c r="G58" s="78">
        <v>0</v>
      </c>
      <c r="H58" s="78">
        <v>0</v>
      </c>
      <c r="I58" s="78">
        <v>0</v>
      </c>
      <c r="J58" s="78">
        <v>0</v>
      </c>
      <c r="K58" s="78">
        <v>0</v>
      </c>
      <c r="L58" s="78">
        <v>0</v>
      </c>
      <c r="M58" s="78">
        <v>0</v>
      </c>
      <c r="N58" s="78">
        <v>0</v>
      </c>
      <c r="O58" s="78">
        <v>0</v>
      </c>
      <c r="P58" s="78">
        <v>0</v>
      </c>
      <c r="Q58" s="78">
        <v>0</v>
      </c>
      <c r="R58" s="78">
        <v>0</v>
      </c>
      <c r="S58" s="78">
        <v>0</v>
      </c>
      <c r="T58" s="78">
        <v>0</v>
      </c>
      <c r="U58" s="78">
        <v>0</v>
      </c>
      <c r="V58" s="78">
        <v>0</v>
      </c>
      <c r="W58" s="78">
        <v>0</v>
      </c>
    </row>
    <row r="59" spans="1:23">
      <c r="A59" s="77" t="s">
        <v>203</v>
      </c>
      <c r="B59" s="78">
        <v>1.7213966899414062</v>
      </c>
      <c r="C59" s="78">
        <v>1.4975020738372802</v>
      </c>
      <c r="D59" s="78">
        <v>2.1195667779541014</v>
      </c>
      <c r="E59" s="78">
        <v>2.3119135201416015</v>
      </c>
      <c r="F59" s="78">
        <v>2.324550129760742</v>
      </c>
      <c r="G59" s="78">
        <v>2.7040340080566407</v>
      </c>
      <c r="H59" s="78">
        <v>1.9065719979515077</v>
      </c>
      <c r="I59" s="78">
        <v>1.8108777001953125</v>
      </c>
      <c r="J59" s="78">
        <v>1.7248121208496094</v>
      </c>
      <c r="K59" s="78">
        <v>1.5837342989902496</v>
      </c>
      <c r="L59" s="78">
        <v>1.3082839823589325</v>
      </c>
      <c r="M59" s="78">
        <v>0.92959799832153323</v>
      </c>
      <c r="N59" s="78">
        <v>0.92837711288452152</v>
      </c>
      <c r="O59" s="78">
        <v>0.78228278959655762</v>
      </c>
      <c r="P59" s="78">
        <v>0.58240973997116086</v>
      </c>
      <c r="Q59" s="78">
        <v>0.46346581661987307</v>
      </c>
      <c r="R59" s="78">
        <v>0.34546659478759767</v>
      </c>
      <c r="S59" s="78">
        <v>0.35202648376464846</v>
      </c>
      <c r="T59" s="78">
        <v>0.34422297631835935</v>
      </c>
      <c r="U59" s="78">
        <v>0.32472499121093751</v>
      </c>
      <c r="V59" s="78">
        <v>0.32965820275878904</v>
      </c>
      <c r="W59" s="78">
        <v>0</v>
      </c>
    </row>
    <row r="60" spans="1:23">
      <c r="A60" s="77" t="s">
        <v>204</v>
      </c>
      <c r="B60" s="78">
        <v>1.0364291153931824</v>
      </c>
      <c r="C60" s="78">
        <v>0.6687650247662037</v>
      </c>
      <c r="D60" s="78">
        <v>1.1697348651462649</v>
      </c>
      <c r="E60" s="78">
        <v>0.90957182967393868</v>
      </c>
      <c r="F60" s="78">
        <v>0.82448664299626628</v>
      </c>
      <c r="G60" s="78">
        <v>0.59204490367613238</v>
      </c>
      <c r="H60" s="78">
        <v>0.61972230405287121</v>
      </c>
      <c r="I60" s="78">
        <v>0.58618683481146239</v>
      </c>
      <c r="J60" s="78">
        <v>0.62608062820213628</v>
      </c>
      <c r="K60" s="78">
        <v>0.53635417078101366</v>
      </c>
      <c r="L60" s="78">
        <v>0.41791246993003744</v>
      </c>
      <c r="M60" s="78">
        <v>0.37237018140098566</v>
      </c>
      <c r="N60" s="78">
        <v>0.34822708340563685</v>
      </c>
      <c r="O60" s="78">
        <v>0.28086070648349998</v>
      </c>
      <c r="P60" s="78">
        <v>0.1981217760999881</v>
      </c>
      <c r="Q60" s="78">
        <v>0.16213824427861842</v>
      </c>
      <c r="R60" s="78">
        <v>0.16096937624966343</v>
      </c>
      <c r="S60" s="78">
        <v>0.16820952979744719</v>
      </c>
      <c r="T60" s="78">
        <v>0.28806903709942183</v>
      </c>
      <c r="U60" s="78">
        <v>0.40040323390079369</v>
      </c>
      <c r="V60" s="78">
        <v>0.39138180905347564</v>
      </c>
      <c r="W60" s="78">
        <v>0.5489123366639137</v>
      </c>
    </row>
    <row r="61" spans="1:23">
      <c r="A61" s="77" t="s">
        <v>205</v>
      </c>
      <c r="B61" s="78">
        <v>0</v>
      </c>
      <c r="C61" s="78">
        <v>0</v>
      </c>
      <c r="D61" s="78">
        <v>0</v>
      </c>
      <c r="E61" s="78">
        <v>0</v>
      </c>
      <c r="F61" s="78">
        <v>0</v>
      </c>
      <c r="G61" s="78">
        <v>0</v>
      </c>
      <c r="H61" s="78">
        <v>0</v>
      </c>
      <c r="I61" s="78">
        <v>0</v>
      </c>
      <c r="J61" s="78">
        <v>0</v>
      </c>
      <c r="K61" s="78">
        <v>0</v>
      </c>
      <c r="L61" s="78">
        <v>0</v>
      </c>
      <c r="M61" s="78">
        <v>4.6804374999999997E-3</v>
      </c>
      <c r="N61" s="78">
        <v>8.0061220703124998E-3</v>
      </c>
      <c r="O61" s="78">
        <v>1.0168415771484375E-2</v>
      </c>
      <c r="P61" s="78">
        <v>1.1467046874999999E-2</v>
      </c>
      <c r="Q61" s="78">
        <v>1.20544736328125E-2</v>
      </c>
      <c r="R61" s="78">
        <v>4.8265445922851563E-2</v>
      </c>
      <c r="S61" s="78">
        <v>4.134718029785156E-2</v>
      </c>
      <c r="T61" s="78">
        <v>4.2843403930664062E-2</v>
      </c>
      <c r="U61" s="78">
        <v>2.6516927856445313E-2</v>
      </c>
      <c r="V61" s="78">
        <v>1.3239849502563477E-2</v>
      </c>
      <c r="W61" s="78">
        <v>0</v>
      </c>
    </row>
    <row r="62" spans="1:23">
      <c r="A62" s="79" t="s">
        <v>206</v>
      </c>
      <c r="B62" s="78">
        <v>6.798726741409669</v>
      </c>
      <c r="C62" s="78">
        <v>5.8230735268549214</v>
      </c>
      <c r="D62" s="78">
        <v>3.4231982205732598</v>
      </c>
      <c r="E62" s="78">
        <v>3.2362973663329662</v>
      </c>
      <c r="F62" s="78">
        <v>3.1663878591923504</v>
      </c>
      <c r="G62" s="78">
        <v>3.3093947810917301</v>
      </c>
      <c r="H62" s="78">
        <v>2.541618826585414</v>
      </c>
      <c r="I62" s="78">
        <v>2.4131137058690935</v>
      </c>
      <c r="J62" s="78">
        <v>2.3656904857529444</v>
      </c>
      <c r="K62" s="78">
        <v>2.1356270869273879</v>
      </c>
      <c r="L62" s="78">
        <v>1.7464116724491625</v>
      </c>
      <c r="M62" s="78">
        <v>1.3335125326134729</v>
      </c>
      <c r="N62" s="78">
        <v>1.308199547371717</v>
      </c>
      <c r="O62" s="78">
        <v>1.1059628853572483</v>
      </c>
      <c r="P62" s="78">
        <v>0.83057144122968851</v>
      </c>
      <c r="Q62" s="78">
        <v>0.68839788868494989</v>
      </c>
      <c r="R62" s="78">
        <v>0.61213318712395504</v>
      </c>
      <c r="S62" s="78">
        <v>0.61443709076261788</v>
      </c>
      <c r="T62" s="78">
        <v>0.72084516389536113</v>
      </c>
      <c r="U62" s="78">
        <v>0.8019410107608721</v>
      </c>
      <c r="V62" s="78">
        <v>0.78457161328696312</v>
      </c>
      <c r="W62" s="78">
        <v>0.60937803349718367</v>
      </c>
    </row>
    <row r="63" spans="1:23">
      <c r="A63" s="79" t="s">
        <v>207</v>
      </c>
      <c r="B63" s="78">
        <v>5.7622976260164869</v>
      </c>
      <c r="C63" s="78">
        <v>5.1543085020887176</v>
      </c>
      <c r="D63" s="78">
        <v>2.2534633554269949</v>
      </c>
      <c r="E63" s="78">
        <v>2.3267255366590276</v>
      </c>
      <c r="F63" s="78">
        <v>2.3419012161960842</v>
      </c>
      <c r="G63" s="78">
        <v>2.7173498774155975</v>
      </c>
      <c r="H63" s="78">
        <v>1.9218965225325428</v>
      </c>
      <c r="I63" s="78">
        <v>1.8269268710576312</v>
      </c>
      <c r="J63" s="78">
        <v>1.7396098575508081</v>
      </c>
      <c r="K63" s="78">
        <v>1.5992729161463743</v>
      </c>
      <c r="L63" s="78">
        <v>1.3284992025191251</v>
      </c>
      <c r="M63" s="78">
        <v>0.96114235121248726</v>
      </c>
      <c r="N63" s="78">
        <v>0.95997246396608005</v>
      </c>
      <c r="O63" s="78">
        <v>0.82510217887374826</v>
      </c>
      <c r="P63" s="78">
        <v>0.63244966512970047</v>
      </c>
      <c r="Q63" s="78">
        <v>0.52625964440633144</v>
      </c>
      <c r="R63" s="78">
        <v>0.45116381087429158</v>
      </c>
      <c r="S63" s="78">
        <v>0.44622756096517069</v>
      </c>
      <c r="T63" s="78">
        <v>0.4327761267959393</v>
      </c>
      <c r="U63" s="78">
        <v>0.40153777686007841</v>
      </c>
      <c r="V63" s="78">
        <v>0.39318980423348748</v>
      </c>
      <c r="W63" s="78">
        <v>6.0465696833269966E-2</v>
      </c>
    </row>
    <row r="65" spans="1:23">
      <c r="A65" s="80"/>
    </row>
    <row r="66" spans="1:23" ht="14.45">
      <c r="A66" s="75" t="s">
        <v>106</v>
      </c>
      <c r="B66" s="76">
        <v>2024</v>
      </c>
      <c r="C66" s="76">
        <v>2025</v>
      </c>
      <c r="D66" s="76">
        <v>2026</v>
      </c>
      <c r="E66" s="76">
        <v>2027</v>
      </c>
      <c r="F66" s="76">
        <v>2028</v>
      </c>
      <c r="G66" s="76">
        <v>2029</v>
      </c>
      <c r="H66" s="76">
        <v>2030</v>
      </c>
      <c r="I66" s="76">
        <v>2031</v>
      </c>
      <c r="J66" s="76">
        <v>2032</v>
      </c>
      <c r="K66" s="76">
        <v>2033</v>
      </c>
      <c r="L66" s="76">
        <v>2034</v>
      </c>
      <c r="M66" s="76">
        <v>2035</v>
      </c>
      <c r="N66" s="76">
        <v>2036</v>
      </c>
      <c r="O66" s="76">
        <v>2037</v>
      </c>
      <c r="P66" s="76">
        <v>2038</v>
      </c>
      <c r="Q66" s="76">
        <v>2039</v>
      </c>
      <c r="R66" s="76">
        <v>2040</v>
      </c>
      <c r="S66" s="76">
        <v>2041</v>
      </c>
      <c r="T66" s="76">
        <v>2042</v>
      </c>
      <c r="U66" s="76">
        <v>2043</v>
      </c>
      <c r="V66" s="76">
        <v>2044</v>
      </c>
      <c r="W66" s="76">
        <v>2045</v>
      </c>
    </row>
    <row r="67" spans="1:23">
      <c r="A67" s="77" t="s">
        <v>201</v>
      </c>
      <c r="B67" s="78">
        <v>1.8078129288733626</v>
      </c>
      <c r="C67" s="78">
        <v>1.4394072753368268</v>
      </c>
      <c r="D67" s="78">
        <v>0.13389657747289349</v>
      </c>
      <c r="E67" s="78">
        <v>1.3971482415894125E-2</v>
      </c>
      <c r="F67" s="78">
        <v>1.4266030821700571E-2</v>
      </c>
      <c r="G67" s="78">
        <v>1.3316748102404543E-2</v>
      </c>
      <c r="H67" s="78">
        <v>1.1253702283172852E-2</v>
      </c>
      <c r="I67" s="78">
        <v>1.1027870862268476E-2</v>
      </c>
      <c r="J67" s="78">
        <v>1.397768371969127E-2</v>
      </c>
      <c r="K67" s="78">
        <v>1.8852432081043084E-2</v>
      </c>
      <c r="L67" s="78">
        <v>2.1429257860348164E-2</v>
      </c>
      <c r="M67" s="78">
        <v>2.173965563672418E-2</v>
      </c>
      <c r="N67" s="78">
        <v>3.8474507941068201E-2</v>
      </c>
      <c r="O67" s="78">
        <v>3.7547098665628317E-2</v>
      </c>
      <c r="P67" s="78">
        <v>4.5966798762844603E-2</v>
      </c>
      <c r="Q67" s="78">
        <v>4.5919734242283516E-2</v>
      </c>
      <c r="R67" s="78">
        <v>5.2243469393589377E-2</v>
      </c>
      <c r="S67" s="78">
        <v>5.4600074914644532E-2</v>
      </c>
      <c r="T67" s="78">
        <v>4.3768679420774684E-2</v>
      </c>
      <c r="U67" s="78">
        <v>4.2618138931811086E-2</v>
      </c>
      <c r="V67" s="78">
        <v>4.2451840027359293E-2</v>
      </c>
      <c r="W67" s="78">
        <v>4.3538433584180393E-2</v>
      </c>
    </row>
    <row r="68" spans="1:23">
      <c r="A68" s="77" t="s">
        <v>202</v>
      </c>
      <c r="B68" s="78">
        <v>2.2330873750000002</v>
      </c>
      <c r="C68" s="78">
        <v>2.2170662499999998</v>
      </c>
      <c r="D68" s="78">
        <v>0</v>
      </c>
      <c r="E68" s="78">
        <v>0</v>
      </c>
      <c r="F68" s="78">
        <v>0</v>
      </c>
      <c r="G68" s="78">
        <v>0</v>
      </c>
      <c r="H68" s="78">
        <v>0</v>
      </c>
      <c r="I68" s="78">
        <v>0</v>
      </c>
      <c r="J68" s="78">
        <v>0</v>
      </c>
      <c r="K68" s="78">
        <v>0</v>
      </c>
      <c r="L68" s="78">
        <v>0</v>
      </c>
      <c r="M68" s="78">
        <v>0</v>
      </c>
      <c r="N68" s="78">
        <v>0</v>
      </c>
      <c r="O68" s="78">
        <v>0</v>
      </c>
      <c r="P68" s="78">
        <v>0</v>
      </c>
      <c r="Q68" s="78">
        <v>0</v>
      </c>
      <c r="R68" s="78">
        <v>0</v>
      </c>
      <c r="S68" s="78">
        <v>0</v>
      </c>
      <c r="T68" s="78">
        <v>0</v>
      </c>
      <c r="U68" s="78">
        <v>0</v>
      </c>
      <c r="V68" s="78">
        <v>0</v>
      </c>
      <c r="W68" s="78">
        <v>0</v>
      </c>
    </row>
    <row r="69" spans="1:23">
      <c r="A69" s="77" t="s">
        <v>203</v>
      </c>
      <c r="B69" s="78">
        <v>1.4316638890686035</v>
      </c>
      <c r="C69" s="78">
        <v>1.436811829071045</v>
      </c>
      <c r="D69" s="78">
        <v>1.9032984804916382</v>
      </c>
      <c r="E69" s="78">
        <v>2.5293974447021483</v>
      </c>
      <c r="F69" s="78">
        <v>2.6615424309387206</v>
      </c>
      <c r="G69" s="78">
        <v>2.7800365135498049</v>
      </c>
      <c r="H69" s="78">
        <v>1.9328627236328124</v>
      </c>
      <c r="I69" s="78">
        <v>1.7633606123046874</v>
      </c>
      <c r="J69" s="78">
        <v>1.6239701787109375</v>
      </c>
      <c r="K69" s="78">
        <v>1.4011258773078918</v>
      </c>
      <c r="L69" s="78">
        <v>1.3093448505363465</v>
      </c>
      <c r="M69" s="78">
        <v>0.97285677247619629</v>
      </c>
      <c r="N69" s="78">
        <v>0.73507350973510743</v>
      </c>
      <c r="O69" s="78">
        <v>0.68203150260925294</v>
      </c>
      <c r="P69" s="78">
        <v>0.44070952599334717</v>
      </c>
      <c r="Q69" s="78">
        <v>0.39578378601074221</v>
      </c>
      <c r="R69" s="78">
        <v>0.28001250658416749</v>
      </c>
      <c r="S69" s="78">
        <v>0.30023061181640626</v>
      </c>
      <c r="T69" s="78">
        <v>0.26789266357421876</v>
      </c>
      <c r="U69" s="78">
        <v>0.24536586608886718</v>
      </c>
      <c r="V69" s="78">
        <v>0.26925804516601565</v>
      </c>
      <c r="W69" s="78">
        <v>0</v>
      </c>
    </row>
    <row r="70" spans="1:23">
      <c r="A70" s="77" t="s">
        <v>204</v>
      </c>
      <c r="B70" s="78">
        <v>0.72670552152727375</v>
      </c>
      <c r="C70" s="78">
        <v>0.58220195343457126</v>
      </c>
      <c r="D70" s="78">
        <v>0.8528142307301374</v>
      </c>
      <c r="E70" s="78">
        <v>0.89294562731688865</v>
      </c>
      <c r="F70" s="78">
        <v>0.87743139105765</v>
      </c>
      <c r="G70" s="78">
        <v>0.58630051824638252</v>
      </c>
      <c r="H70" s="78">
        <v>0.59531727653320998</v>
      </c>
      <c r="I70" s="78">
        <v>0.49119619608849624</v>
      </c>
      <c r="J70" s="78">
        <v>0.47055292814059063</v>
      </c>
      <c r="K70" s="78">
        <v>0.393809293607015</v>
      </c>
      <c r="L70" s="78">
        <v>0.36199144980141684</v>
      </c>
      <c r="M70" s="78">
        <v>0.35632507119896495</v>
      </c>
      <c r="N70" s="78">
        <v>0.23617697476419749</v>
      </c>
      <c r="O70" s="78">
        <v>0.19188354814296249</v>
      </c>
      <c r="P70" s="78">
        <v>0.13658732025035281</v>
      </c>
      <c r="Q70" s="78">
        <v>0.13707261243453592</v>
      </c>
      <c r="R70" s="78">
        <v>0.12087196276067858</v>
      </c>
      <c r="S70" s="78">
        <v>0.11417702906583015</v>
      </c>
      <c r="T70" s="78">
        <v>0.15058233516173716</v>
      </c>
      <c r="U70" s="78">
        <v>0.25941548258857</v>
      </c>
      <c r="V70" s="78">
        <v>0.27523310549338315</v>
      </c>
      <c r="W70" s="78">
        <v>0.41644144963602503</v>
      </c>
    </row>
    <row r="71" spans="1:23">
      <c r="A71" s="77" t="s">
        <v>205</v>
      </c>
      <c r="B71" s="78">
        <v>0</v>
      </c>
      <c r="C71" s="78">
        <v>0</v>
      </c>
      <c r="D71" s="78">
        <v>0</v>
      </c>
      <c r="E71" s="78">
        <v>0</v>
      </c>
      <c r="F71" s="78">
        <v>0</v>
      </c>
      <c r="G71" s="78">
        <v>0</v>
      </c>
      <c r="H71" s="78">
        <v>0</v>
      </c>
      <c r="I71" s="78">
        <v>0</v>
      </c>
      <c r="J71" s="78">
        <v>0</v>
      </c>
      <c r="K71" s="78">
        <v>0</v>
      </c>
      <c r="L71" s="78">
        <v>0</v>
      </c>
      <c r="M71" s="78">
        <v>0</v>
      </c>
      <c r="N71" s="78">
        <v>0</v>
      </c>
      <c r="O71" s="78">
        <v>0</v>
      </c>
      <c r="P71" s="78">
        <v>0</v>
      </c>
      <c r="Q71" s="78">
        <v>7.2260261230468747E-3</v>
      </c>
      <c r="R71" s="78">
        <v>3.4112508056640622E-2</v>
      </c>
      <c r="S71" s="78">
        <v>3.1088423706054687E-2</v>
      </c>
      <c r="T71" s="78">
        <v>3.758821649169921E-2</v>
      </c>
      <c r="U71" s="78">
        <v>2.7039516723632813E-2</v>
      </c>
      <c r="V71" s="78">
        <v>2.0142657501220702E-2</v>
      </c>
      <c r="W71" s="78">
        <v>1.27892822265625E-2</v>
      </c>
    </row>
    <row r="72" spans="1:23">
      <c r="A72" s="79" t="s">
        <v>206</v>
      </c>
      <c r="B72" s="78">
        <v>6.1992697144692404</v>
      </c>
      <c r="C72" s="78">
        <v>5.6754873078424435</v>
      </c>
      <c r="D72" s="78">
        <v>2.8900092886946691</v>
      </c>
      <c r="E72" s="78">
        <v>3.4363145544349312</v>
      </c>
      <c r="F72" s="78">
        <v>3.5532398528180709</v>
      </c>
      <c r="G72" s="78">
        <v>3.3796537798985922</v>
      </c>
      <c r="H72" s="78">
        <v>2.5394337024491955</v>
      </c>
      <c r="I72" s="78">
        <v>2.2655846792554519</v>
      </c>
      <c r="J72" s="78">
        <v>2.1085007905712194</v>
      </c>
      <c r="K72" s="78">
        <v>1.8137876029959499</v>
      </c>
      <c r="L72" s="78">
        <v>1.6927655581981114</v>
      </c>
      <c r="M72" s="78">
        <v>1.3509214993118854</v>
      </c>
      <c r="N72" s="78">
        <v>1.0097249924403731</v>
      </c>
      <c r="O72" s="78">
        <v>0.91146214941784376</v>
      </c>
      <c r="P72" s="78">
        <v>0.62326364500654452</v>
      </c>
      <c r="Q72" s="78">
        <v>0.58600215881060858</v>
      </c>
      <c r="R72" s="78">
        <v>0.48724044679507605</v>
      </c>
      <c r="S72" s="78">
        <v>0.50009613950293563</v>
      </c>
      <c r="T72" s="78">
        <v>0.49983189464842981</v>
      </c>
      <c r="U72" s="78">
        <v>0.57443900433288109</v>
      </c>
      <c r="V72" s="78">
        <v>0.60708564818797872</v>
      </c>
      <c r="W72" s="78">
        <v>0.47276916544676795</v>
      </c>
    </row>
    <row r="73" spans="1:23">
      <c r="A73" s="79" t="s">
        <v>207</v>
      </c>
      <c r="B73" s="78">
        <v>5.4725641929419666</v>
      </c>
      <c r="C73" s="78">
        <v>5.0932853544078718</v>
      </c>
      <c r="D73" s="78">
        <v>2.0371950579645315</v>
      </c>
      <c r="E73" s="78">
        <v>2.5433689271180424</v>
      </c>
      <c r="F73" s="78">
        <v>2.675808461760421</v>
      </c>
      <c r="G73" s="78">
        <v>2.7933532616522099</v>
      </c>
      <c r="H73" s="78">
        <v>1.9441164259159855</v>
      </c>
      <c r="I73" s="78">
        <v>1.7743884831669556</v>
      </c>
      <c r="J73" s="78">
        <v>1.6379478624306287</v>
      </c>
      <c r="K73" s="78">
        <v>1.4199783093889349</v>
      </c>
      <c r="L73" s="78">
        <v>1.3307741083966946</v>
      </c>
      <c r="M73" s="78">
        <v>0.99459642811292048</v>
      </c>
      <c r="N73" s="78">
        <v>0.77354801767617554</v>
      </c>
      <c r="O73" s="78">
        <v>0.71957860127488127</v>
      </c>
      <c r="P73" s="78">
        <v>0.48667632475619171</v>
      </c>
      <c r="Q73" s="78">
        <v>0.44892954637607263</v>
      </c>
      <c r="R73" s="78">
        <v>0.36636848403439748</v>
      </c>
      <c r="S73" s="78">
        <v>0.38591911043710547</v>
      </c>
      <c r="T73" s="78">
        <v>0.34924955948669267</v>
      </c>
      <c r="U73" s="78">
        <v>0.31502352174431109</v>
      </c>
      <c r="V73" s="78">
        <v>0.33185254269459558</v>
      </c>
      <c r="W73" s="78">
        <v>5.6327715810742918E-2</v>
      </c>
    </row>
    <row r="75" spans="1:23">
      <c r="A75" s="80"/>
    </row>
    <row r="76" spans="1:23" ht="14.45">
      <c r="A76" s="75" t="s">
        <v>107</v>
      </c>
      <c r="B76" s="76">
        <v>2024</v>
      </c>
      <c r="C76" s="76">
        <v>2025</v>
      </c>
      <c r="D76" s="76">
        <v>2026</v>
      </c>
      <c r="E76" s="76">
        <v>2027</v>
      </c>
      <c r="F76" s="76">
        <v>2028</v>
      </c>
      <c r="G76" s="76">
        <v>2029</v>
      </c>
      <c r="H76" s="76">
        <v>2030</v>
      </c>
      <c r="I76" s="76">
        <v>2031</v>
      </c>
      <c r="J76" s="76">
        <v>2032</v>
      </c>
      <c r="K76" s="76">
        <v>2033</v>
      </c>
      <c r="L76" s="76">
        <v>2034</v>
      </c>
      <c r="M76" s="76">
        <v>2035</v>
      </c>
      <c r="N76" s="76">
        <v>2036</v>
      </c>
      <c r="O76" s="76">
        <v>2037</v>
      </c>
      <c r="P76" s="76">
        <v>2038</v>
      </c>
      <c r="Q76" s="76">
        <v>2039</v>
      </c>
      <c r="R76" s="76">
        <v>2040</v>
      </c>
      <c r="S76" s="76">
        <v>2041</v>
      </c>
      <c r="T76" s="76">
        <v>2042</v>
      </c>
      <c r="U76" s="76">
        <v>2043</v>
      </c>
      <c r="V76" s="76">
        <v>2044</v>
      </c>
      <c r="W76" s="76">
        <v>2045</v>
      </c>
    </row>
    <row r="77" spans="1:23">
      <c r="A77" s="77" t="s">
        <v>201</v>
      </c>
      <c r="B77" s="78">
        <v>1.8078166860750802</v>
      </c>
      <c r="C77" s="78">
        <v>1.440009707686684</v>
      </c>
      <c r="D77" s="78">
        <v>0.13389657747289349</v>
      </c>
      <c r="E77" s="78">
        <v>1.3971482415894125E-2</v>
      </c>
      <c r="F77" s="78">
        <v>1.4266030821700571E-2</v>
      </c>
      <c r="G77" s="78">
        <v>1.3316748102404543E-2</v>
      </c>
      <c r="H77" s="78">
        <v>1.2094236384704804E-2</v>
      </c>
      <c r="I77" s="78">
        <v>1.6021068007105819E-2</v>
      </c>
      <c r="J77" s="78">
        <v>2.1708247614776893E-2</v>
      </c>
      <c r="K77" s="78">
        <v>1.8074028151914237E-2</v>
      </c>
      <c r="L77" s="78">
        <v>1.9192840733735627E-2</v>
      </c>
      <c r="M77" s="78">
        <v>2.3985242178365271E-2</v>
      </c>
      <c r="N77" s="78">
        <v>1.9967093682040957E-2</v>
      </c>
      <c r="O77" s="78">
        <v>1.9849589500719255E-2</v>
      </c>
      <c r="P77" s="78">
        <v>2.190266725037875E-2</v>
      </c>
      <c r="Q77" s="78">
        <v>2.9897561690416404E-2</v>
      </c>
      <c r="R77" s="78">
        <v>2.9157949486204687E-2</v>
      </c>
      <c r="S77" s="78">
        <v>3.3446620187680388E-2</v>
      </c>
      <c r="T77" s="78">
        <v>2.8419225433828282E-2</v>
      </c>
      <c r="U77" s="78">
        <v>2.693906018659625E-2</v>
      </c>
      <c r="V77" s="78">
        <v>3.5233886512103123E-2</v>
      </c>
      <c r="W77" s="78">
        <v>3.5353271430203205E-2</v>
      </c>
    </row>
    <row r="78" spans="1:23">
      <c r="A78" s="77" t="s">
        <v>202</v>
      </c>
      <c r="B78" s="78">
        <v>2.2330873750000002</v>
      </c>
      <c r="C78" s="78">
        <v>2.221336875</v>
      </c>
      <c r="D78" s="78">
        <v>0</v>
      </c>
      <c r="E78" s="78">
        <v>0</v>
      </c>
      <c r="F78" s="78">
        <v>0</v>
      </c>
      <c r="G78" s="78">
        <v>0</v>
      </c>
      <c r="H78" s="78">
        <v>0</v>
      </c>
      <c r="I78" s="78">
        <v>0</v>
      </c>
      <c r="J78" s="78">
        <v>0</v>
      </c>
      <c r="K78" s="78">
        <v>0</v>
      </c>
      <c r="L78" s="78">
        <v>0</v>
      </c>
      <c r="M78" s="78">
        <v>0</v>
      </c>
      <c r="N78" s="78">
        <v>0</v>
      </c>
      <c r="O78" s="78">
        <v>0</v>
      </c>
      <c r="P78" s="78">
        <v>0</v>
      </c>
      <c r="Q78" s="78">
        <v>0</v>
      </c>
      <c r="R78" s="78">
        <v>0</v>
      </c>
      <c r="S78" s="78">
        <v>0</v>
      </c>
      <c r="T78" s="78">
        <v>0</v>
      </c>
      <c r="U78" s="78">
        <v>0</v>
      </c>
      <c r="V78" s="78">
        <v>0</v>
      </c>
      <c r="W78" s="78">
        <v>0</v>
      </c>
    </row>
    <row r="79" spans="1:23">
      <c r="A79" s="77" t="s">
        <v>203</v>
      </c>
      <c r="B79" s="78">
        <v>1.4083182472076416</v>
      </c>
      <c r="C79" s="78">
        <v>1.3092460076293946</v>
      </c>
      <c r="D79" s="78">
        <v>2.5285583945312502</v>
      </c>
      <c r="E79" s="78">
        <v>3.0730568222656252</v>
      </c>
      <c r="F79" s="78">
        <v>2.8225963791503905</v>
      </c>
      <c r="G79" s="78">
        <v>3.0127436352539063</v>
      </c>
      <c r="H79" s="78">
        <v>1.9535080717773436</v>
      </c>
      <c r="I79" s="78">
        <v>1.7153582233123779</v>
      </c>
      <c r="J79" s="78">
        <v>1.5249778649902344</v>
      </c>
      <c r="K79" s="78">
        <v>1.4111740357666016</v>
      </c>
      <c r="L79" s="78">
        <v>1.306767026166916</v>
      </c>
      <c r="M79" s="78">
        <v>0.93076256385803224</v>
      </c>
      <c r="N79" s="78">
        <v>0.9524800605697632</v>
      </c>
      <c r="O79" s="78">
        <v>0.86561548808288569</v>
      </c>
      <c r="P79" s="78">
        <v>0.5827709209785461</v>
      </c>
      <c r="Q79" s="78">
        <v>0.47404895111751555</v>
      </c>
      <c r="R79" s="78">
        <v>0.39894890261840821</v>
      </c>
      <c r="S79" s="78">
        <v>0.37191938647460937</v>
      </c>
      <c r="T79" s="78">
        <v>0.3549813898925781</v>
      </c>
      <c r="U79" s="78">
        <v>0.33069569189453124</v>
      </c>
      <c r="V79" s="78">
        <v>0.31331727838134765</v>
      </c>
      <c r="W79" s="78">
        <v>0</v>
      </c>
    </row>
    <row r="80" spans="1:23">
      <c r="A80" s="77" t="s">
        <v>204</v>
      </c>
      <c r="B80" s="78">
        <v>0.71777360432085002</v>
      </c>
      <c r="C80" s="78">
        <v>0.60776669650325754</v>
      </c>
      <c r="D80" s="78">
        <v>1.1826845404009074</v>
      </c>
      <c r="E80" s="78">
        <v>1.1699554880835248</v>
      </c>
      <c r="F80" s="78">
        <v>1.0556457104251573</v>
      </c>
      <c r="G80" s="78">
        <v>0.69360985303197498</v>
      </c>
      <c r="H80" s="78">
        <v>0.59722424389757256</v>
      </c>
      <c r="I80" s="78">
        <v>0.48152958161979686</v>
      </c>
      <c r="J80" s="78">
        <v>0.41234339664052561</v>
      </c>
      <c r="K80" s="78">
        <v>0.36801628046323248</v>
      </c>
      <c r="L80" s="78">
        <v>0.39175654891429368</v>
      </c>
      <c r="M80" s="78">
        <v>0.34545306910211621</v>
      </c>
      <c r="N80" s="78">
        <v>0.34504244188578309</v>
      </c>
      <c r="O80" s="78">
        <v>0.29516500898146625</v>
      </c>
      <c r="P80" s="78">
        <v>0.21922521207253218</v>
      </c>
      <c r="Q80" s="78">
        <v>0.18845854865099967</v>
      </c>
      <c r="R80" s="78">
        <v>0.20754490148502344</v>
      </c>
      <c r="S80" s="78">
        <v>0.20471157670300905</v>
      </c>
      <c r="T80" s="78">
        <v>0.311186485312615</v>
      </c>
      <c r="U80" s="78">
        <v>0.39834916450703001</v>
      </c>
      <c r="V80" s="78">
        <v>0.3675449277468375</v>
      </c>
      <c r="W80" s="78">
        <v>0.52057505452695874</v>
      </c>
    </row>
    <row r="81" spans="1:23">
      <c r="A81" s="77" t="s">
        <v>205</v>
      </c>
      <c r="B81" s="78">
        <v>0</v>
      </c>
      <c r="C81" s="78">
        <v>0</v>
      </c>
      <c r="D81" s="78">
        <v>0</v>
      </c>
      <c r="E81" s="78">
        <v>0</v>
      </c>
      <c r="F81" s="78">
        <v>0</v>
      </c>
      <c r="G81" s="78">
        <v>0</v>
      </c>
      <c r="H81" s="78">
        <v>0</v>
      </c>
      <c r="I81" s="78">
        <v>0</v>
      </c>
      <c r="J81" s="78">
        <v>0</v>
      </c>
      <c r="K81" s="78">
        <v>0</v>
      </c>
      <c r="L81" s="78">
        <v>0</v>
      </c>
      <c r="M81" s="78">
        <v>4.6842583007812499E-3</v>
      </c>
      <c r="N81" s="78">
        <v>4.0155024414062499E-3</v>
      </c>
      <c r="O81" s="78">
        <v>6.8080036621093751E-3</v>
      </c>
      <c r="P81" s="78">
        <v>8.6016787109374996E-3</v>
      </c>
      <c r="Q81" s="78">
        <v>1.444381396484375E-2</v>
      </c>
      <c r="R81" s="78">
        <v>1.6026132324218751E-2</v>
      </c>
      <c r="S81" s="78">
        <v>1.4713468383789062E-2</v>
      </c>
      <c r="T81" s="78">
        <v>2.3462093566894531E-2</v>
      </c>
      <c r="U81" s="78">
        <v>1.4582433685302734E-2</v>
      </c>
      <c r="V81" s="78">
        <v>7.2628332824707029E-3</v>
      </c>
      <c r="W81" s="78">
        <v>0</v>
      </c>
    </row>
    <row r="82" spans="1:23">
      <c r="A82" s="79" t="s">
        <v>206</v>
      </c>
      <c r="B82" s="78">
        <v>6.1669959126035714</v>
      </c>
      <c r="C82" s="78">
        <v>5.5783592868193361</v>
      </c>
      <c r="D82" s="78">
        <v>3.8451395124050514</v>
      </c>
      <c r="E82" s="78">
        <v>4.2569837927650438</v>
      </c>
      <c r="F82" s="78">
        <v>3.892508120397248</v>
      </c>
      <c r="G82" s="78">
        <v>3.7196702363882856</v>
      </c>
      <c r="H82" s="78">
        <v>2.562826552059621</v>
      </c>
      <c r="I82" s="78">
        <v>2.2129088729392805</v>
      </c>
      <c r="J82" s="78">
        <v>1.959029509245537</v>
      </c>
      <c r="K82" s="78">
        <v>1.7972643443817484</v>
      </c>
      <c r="L82" s="78">
        <v>1.7177164158149454</v>
      </c>
      <c r="M82" s="78">
        <v>1.304885133439295</v>
      </c>
      <c r="N82" s="78">
        <v>1.3215050985789936</v>
      </c>
      <c r="O82" s="78">
        <v>1.1874380902271806</v>
      </c>
      <c r="P82" s="78">
        <v>0.83250047901239455</v>
      </c>
      <c r="Q82" s="78">
        <v>0.70684887542377528</v>
      </c>
      <c r="R82" s="78">
        <v>0.65167788591385511</v>
      </c>
      <c r="S82" s="78">
        <v>0.62479105174908789</v>
      </c>
      <c r="T82" s="78">
        <v>0.71804919420591595</v>
      </c>
      <c r="U82" s="78">
        <v>0.77056635027346021</v>
      </c>
      <c r="V82" s="78">
        <v>0.72335892592275897</v>
      </c>
      <c r="W82" s="78">
        <v>0.55592832595716191</v>
      </c>
    </row>
    <row r="83" spans="1:23">
      <c r="A83" s="79" t="s">
        <v>207</v>
      </c>
      <c r="B83" s="78">
        <v>5.4492223082827209</v>
      </c>
      <c r="C83" s="78">
        <v>4.9705925903160786</v>
      </c>
      <c r="D83" s="78">
        <v>2.6624549720041442</v>
      </c>
      <c r="E83" s="78">
        <v>3.0870283046815192</v>
      </c>
      <c r="F83" s="78">
        <v>2.8368624099720909</v>
      </c>
      <c r="G83" s="78">
        <v>3.0260603833563104</v>
      </c>
      <c r="H83" s="78">
        <v>1.9656023081620484</v>
      </c>
      <c r="I83" s="78">
        <v>1.7313792913194836</v>
      </c>
      <c r="J83" s="78">
        <v>1.5466861126050113</v>
      </c>
      <c r="K83" s="78">
        <v>1.4292480639185159</v>
      </c>
      <c r="L83" s="78">
        <v>1.3259598669006518</v>
      </c>
      <c r="M83" s="78">
        <v>0.95943206433717876</v>
      </c>
      <c r="N83" s="78">
        <v>0.97646265669321042</v>
      </c>
      <c r="O83" s="78">
        <v>0.89227308124571436</v>
      </c>
      <c r="P83" s="78">
        <v>0.61327526693986234</v>
      </c>
      <c r="Q83" s="78">
        <v>0.51839032677277563</v>
      </c>
      <c r="R83" s="78">
        <v>0.44413298442883165</v>
      </c>
      <c r="S83" s="78">
        <v>0.42007947504607884</v>
      </c>
      <c r="T83" s="78">
        <v>0.40686270889330095</v>
      </c>
      <c r="U83" s="78">
        <v>0.3722171857664302</v>
      </c>
      <c r="V83" s="78">
        <v>0.35581399817592146</v>
      </c>
      <c r="W83" s="78">
        <v>3.535327143020317E-2</v>
      </c>
    </row>
    <row r="85" spans="1:23">
      <c r="A85" s="80"/>
    </row>
    <row r="86" spans="1:23" ht="14.45">
      <c r="A86" s="75" t="s">
        <v>108</v>
      </c>
      <c r="B86" s="76">
        <v>2024</v>
      </c>
      <c r="C86" s="76">
        <v>2025</v>
      </c>
      <c r="D86" s="76">
        <v>2026</v>
      </c>
      <c r="E86" s="76">
        <v>2027</v>
      </c>
      <c r="F86" s="76">
        <v>2028</v>
      </c>
      <c r="G86" s="76">
        <v>2029</v>
      </c>
      <c r="H86" s="76">
        <v>2030</v>
      </c>
      <c r="I86" s="76">
        <v>2031</v>
      </c>
      <c r="J86" s="76">
        <v>2032</v>
      </c>
      <c r="K86" s="76">
        <v>2033</v>
      </c>
      <c r="L86" s="76">
        <v>2034</v>
      </c>
      <c r="M86" s="76">
        <v>2035</v>
      </c>
      <c r="N86" s="76">
        <v>2036</v>
      </c>
      <c r="O86" s="76">
        <v>2037</v>
      </c>
      <c r="P86" s="76">
        <v>2038</v>
      </c>
      <c r="Q86" s="76">
        <v>2039</v>
      </c>
      <c r="R86" s="76">
        <v>2040</v>
      </c>
      <c r="S86" s="76">
        <v>2041</v>
      </c>
      <c r="T86" s="76">
        <v>2042</v>
      </c>
      <c r="U86" s="76">
        <v>2043</v>
      </c>
      <c r="V86" s="76">
        <v>2044</v>
      </c>
      <c r="W86" s="76">
        <v>2045</v>
      </c>
    </row>
    <row r="87" spans="1:23">
      <c r="A87" s="77" t="s">
        <v>201</v>
      </c>
      <c r="B87" s="78">
        <v>1.8077635842908053</v>
      </c>
      <c r="C87" s="78">
        <v>1.440009707686684</v>
      </c>
      <c r="D87" s="78">
        <v>0.13389657747289349</v>
      </c>
      <c r="E87" s="78">
        <v>1.3971482415894125E-2</v>
      </c>
      <c r="F87" s="78">
        <v>1.4266030821700571E-2</v>
      </c>
      <c r="G87" s="78">
        <v>1.3316748102404543E-2</v>
      </c>
      <c r="H87" s="78">
        <v>1.5244650188701914E-2</v>
      </c>
      <c r="I87" s="78">
        <v>1.8813926371123769E-2</v>
      </c>
      <c r="J87" s="78">
        <v>2.1809396254249998E-2</v>
      </c>
      <c r="K87" s="78">
        <v>1.7434251176198828E-2</v>
      </c>
      <c r="L87" s="78">
        <v>1.8353185375650897E-2</v>
      </c>
      <c r="M87" s="78">
        <v>1.6374825280814687E-2</v>
      </c>
      <c r="N87" s="78">
        <v>1.7722568406575955E-2</v>
      </c>
      <c r="O87" s="78">
        <v>1.8038523717794335E-2</v>
      </c>
      <c r="P87" s="78">
        <v>3.1360739152120468E-2</v>
      </c>
      <c r="Q87" s="78">
        <v>3.458809099052914E-2</v>
      </c>
      <c r="R87" s="78">
        <v>2.7476873756430313E-2</v>
      </c>
      <c r="S87" s="78">
        <v>2.9315434612697575E-2</v>
      </c>
      <c r="T87" s="78">
        <v>3.2089486549770549E-2</v>
      </c>
      <c r="U87" s="78">
        <v>2.07285606309375E-2</v>
      </c>
      <c r="V87" s="78">
        <v>3.7644992943662497E-2</v>
      </c>
      <c r="W87" s="78">
        <v>4.1843064631225856E-2</v>
      </c>
    </row>
    <row r="88" spans="1:23">
      <c r="A88" s="77" t="s">
        <v>202</v>
      </c>
      <c r="B88" s="78">
        <v>2.2330839999999998</v>
      </c>
      <c r="C88" s="78">
        <v>2.2330809999999999</v>
      </c>
      <c r="D88" s="78">
        <v>0</v>
      </c>
      <c r="E88" s="78">
        <v>0</v>
      </c>
      <c r="F88" s="78">
        <v>0</v>
      </c>
      <c r="G88" s="78">
        <v>0</v>
      </c>
      <c r="H88" s="78">
        <v>0</v>
      </c>
      <c r="I88" s="78">
        <v>0</v>
      </c>
      <c r="J88" s="78">
        <v>0</v>
      </c>
      <c r="K88" s="78">
        <v>0</v>
      </c>
      <c r="L88" s="78">
        <v>0</v>
      </c>
      <c r="M88" s="78">
        <v>0</v>
      </c>
      <c r="N88" s="78">
        <v>0</v>
      </c>
      <c r="O88" s="78">
        <v>0</v>
      </c>
      <c r="P88" s="78">
        <v>0</v>
      </c>
      <c r="Q88" s="78">
        <v>0</v>
      </c>
      <c r="R88" s="78">
        <v>0</v>
      </c>
      <c r="S88" s="78">
        <v>0</v>
      </c>
      <c r="T88" s="78">
        <v>0</v>
      </c>
      <c r="U88" s="78">
        <v>0</v>
      </c>
      <c r="V88" s="78">
        <v>0</v>
      </c>
      <c r="W88" s="78">
        <v>0</v>
      </c>
    </row>
    <row r="89" spans="1:23">
      <c r="A89" s="77" t="s">
        <v>203</v>
      </c>
      <c r="B89" s="78">
        <v>1.4322414701538086</v>
      </c>
      <c r="C89" s="78">
        <v>1.3833623378372193</v>
      </c>
      <c r="D89" s="78">
        <v>2.618596529373169</v>
      </c>
      <c r="E89" s="78">
        <v>2.9542104205322266</v>
      </c>
      <c r="F89" s="78">
        <v>2.6933590231933593</v>
      </c>
      <c r="G89" s="78">
        <v>2.7185384837646485</v>
      </c>
      <c r="H89" s="78">
        <v>1.854591623779297</v>
      </c>
      <c r="I89" s="78">
        <v>1.6255632708377838</v>
      </c>
      <c r="J89" s="78">
        <v>1.2661125577945709</v>
      </c>
      <c r="K89" s="78">
        <v>1.1829465055866242</v>
      </c>
      <c r="L89" s="78">
        <v>1.147627939453125</v>
      </c>
      <c r="M89" s="78">
        <v>0.88520825587463381</v>
      </c>
      <c r="N89" s="78">
        <v>0.94150861396789554</v>
      </c>
      <c r="O89" s="78">
        <v>0.86544046237659455</v>
      </c>
      <c r="P89" s="78">
        <v>0.55409692291259771</v>
      </c>
      <c r="Q89" s="78">
        <v>0.46420524992370604</v>
      </c>
      <c r="R89" s="78">
        <v>0.35161419835186003</v>
      </c>
      <c r="S89" s="78">
        <v>0.3350531926269531</v>
      </c>
      <c r="T89" s="78">
        <v>0.30892775927734373</v>
      </c>
      <c r="U89" s="78">
        <v>0.28796452282714846</v>
      </c>
      <c r="V89" s="78">
        <v>0.27783811999511721</v>
      </c>
      <c r="W89" s="78">
        <v>0</v>
      </c>
    </row>
    <row r="90" spans="1:23">
      <c r="A90" s="77" t="s">
        <v>204</v>
      </c>
      <c r="B90" s="78">
        <v>0.75828073429420129</v>
      </c>
      <c r="C90" s="78">
        <v>0.67179576011039244</v>
      </c>
      <c r="D90" s="78">
        <v>1.3013009211484425</v>
      </c>
      <c r="E90" s="78">
        <v>1.1147745844487176</v>
      </c>
      <c r="F90" s="78">
        <v>0.97320089377992236</v>
      </c>
      <c r="G90" s="78">
        <v>0.57053049425857372</v>
      </c>
      <c r="H90" s="78">
        <v>0.56754528045929986</v>
      </c>
      <c r="I90" s="78">
        <v>0.46155932201516497</v>
      </c>
      <c r="J90" s="78">
        <v>0.29472572005166814</v>
      </c>
      <c r="K90" s="78">
        <v>0.30021371561601057</v>
      </c>
      <c r="L90" s="78">
        <v>0.29405722773467563</v>
      </c>
      <c r="M90" s="78">
        <v>0.34010729825879121</v>
      </c>
      <c r="N90" s="78">
        <v>0.35159898948195306</v>
      </c>
      <c r="O90" s="78">
        <v>0.25075056790931466</v>
      </c>
      <c r="P90" s="78">
        <v>0.17772255421232125</v>
      </c>
      <c r="Q90" s="78">
        <v>0.15146937304390029</v>
      </c>
      <c r="R90" s="78">
        <v>0.1547443953030628</v>
      </c>
      <c r="S90" s="78">
        <v>0.16307563585381749</v>
      </c>
      <c r="T90" s="78">
        <v>0.21543182526338686</v>
      </c>
      <c r="U90" s="78">
        <v>0.31697813848410872</v>
      </c>
      <c r="V90" s="78">
        <v>0.26985843208185811</v>
      </c>
      <c r="W90" s="78">
        <v>0.37037969765726186</v>
      </c>
    </row>
    <row r="91" spans="1:23">
      <c r="A91" s="77" t="s">
        <v>205</v>
      </c>
      <c r="B91" s="78">
        <v>0</v>
      </c>
      <c r="C91" s="78">
        <v>0</v>
      </c>
      <c r="D91" s="78">
        <v>0</v>
      </c>
      <c r="E91" s="78">
        <v>0</v>
      </c>
      <c r="F91" s="78">
        <v>0</v>
      </c>
      <c r="G91" s="78">
        <v>4.1710535156249999E-2</v>
      </c>
      <c r="H91" s="78">
        <v>2.871466796875E-3</v>
      </c>
      <c r="I91" s="78">
        <v>4.6922075195312499E-3</v>
      </c>
      <c r="J91" s="78">
        <v>2.9364549560546879E-3</v>
      </c>
      <c r="K91" s="78">
        <v>3.8711688232421879E-3</v>
      </c>
      <c r="L91" s="78">
        <v>4.6434790039062502E-3</v>
      </c>
      <c r="M91" s="78">
        <v>8.7485258789062499E-3</v>
      </c>
      <c r="N91" s="78">
        <v>8.0506916503906255E-3</v>
      </c>
      <c r="O91" s="78">
        <v>1.358957861328125E-2</v>
      </c>
      <c r="P91" s="78">
        <v>1.1520857177734375E-2</v>
      </c>
      <c r="Q91" s="78">
        <v>9.67770556640625E-3</v>
      </c>
      <c r="R91" s="78">
        <v>3.4259001708984375E-2</v>
      </c>
      <c r="S91" s="78">
        <v>3.1327644287109373E-2</v>
      </c>
      <c r="T91" s="78">
        <v>3.6339295898437499E-2</v>
      </c>
      <c r="U91" s="78">
        <v>2.2441955810546876E-2</v>
      </c>
      <c r="V91" s="78">
        <v>1.0717602233886719E-2</v>
      </c>
      <c r="W91" s="78">
        <v>0</v>
      </c>
    </row>
    <row r="92" spans="1:23">
      <c r="A92" s="79" t="s">
        <v>206</v>
      </c>
      <c r="B92" s="78">
        <v>6.2313697887388155</v>
      </c>
      <c r="C92" s="78">
        <v>5.7282488056342959</v>
      </c>
      <c r="D92" s="78">
        <v>4.0537940279945053</v>
      </c>
      <c r="E92" s="78">
        <v>4.0829564873968387</v>
      </c>
      <c r="F92" s="78">
        <v>3.6808259477949821</v>
      </c>
      <c r="G92" s="78">
        <v>3.344096261281877</v>
      </c>
      <c r="H92" s="78">
        <v>2.4402530212241738</v>
      </c>
      <c r="I92" s="78">
        <v>2.1106287267436037</v>
      </c>
      <c r="J92" s="78">
        <v>1.5855841290565438</v>
      </c>
      <c r="K92" s="78">
        <v>1.5044656412020758</v>
      </c>
      <c r="L92" s="78">
        <v>1.4646818315673578</v>
      </c>
      <c r="M92" s="78">
        <v>1.2504389052931459</v>
      </c>
      <c r="N92" s="78">
        <v>1.3188808635068152</v>
      </c>
      <c r="O92" s="78">
        <v>1.1478191326169846</v>
      </c>
      <c r="P92" s="78">
        <v>0.77470107345477368</v>
      </c>
      <c r="Q92" s="78">
        <v>0.65994041952454163</v>
      </c>
      <c r="R92" s="78">
        <v>0.56809446912033745</v>
      </c>
      <c r="S92" s="78">
        <v>0.55877190738057747</v>
      </c>
      <c r="T92" s="78">
        <v>0.59278836698893866</v>
      </c>
      <c r="U92" s="78">
        <v>0.64811317775274158</v>
      </c>
      <c r="V92" s="78">
        <v>0.59605914725452458</v>
      </c>
      <c r="W92" s="78">
        <v>0.4122227622884877</v>
      </c>
    </row>
    <row r="93" spans="1:23">
      <c r="A93" s="79" t="s">
        <v>207</v>
      </c>
      <c r="B93" s="78">
        <v>5.473089054444614</v>
      </c>
      <c r="C93" s="78">
        <v>5.0564530455239032</v>
      </c>
      <c r="D93" s="78">
        <v>2.752493106846063</v>
      </c>
      <c r="E93" s="78">
        <v>2.9681819029481211</v>
      </c>
      <c r="F93" s="78">
        <v>2.7076250540150597</v>
      </c>
      <c r="G93" s="78">
        <v>2.7735657670233032</v>
      </c>
      <c r="H93" s="78">
        <v>1.872707740764874</v>
      </c>
      <c r="I93" s="78">
        <v>1.6490694047284387</v>
      </c>
      <c r="J93" s="78">
        <v>1.2908584090048756</v>
      </c>
      <c r="K93" s="78">
        <v>1.2042519255860653</v>
      </c>
      <c r="L93" s="78">
        <v>1.1706246038326822</v>
      </c>
      <c r="M93" s="78">
        <v>0.91033160703435478</v>
      </c>
      <c r="N93" s="78">
        <v>0.9672818740248621</v>
      </c>
      <c r="O93" s="78">
        <v>0.89706856470766994</v>
      </c>
      <c r="P93" s="78">
        <v>0.59697851924245238</v>
      </c>
      <c r="Q93" s="78">
        <v>0.50847104648064134</v>
      </c>
      <c r="R93" s="78">
        <v>0.41335007381727462</v>
      </c>
      <c r="S93" s="78">
        <v>0.39569627152676001</v>
      </c>
      <c r="T93" s="78">
        <v>0.37735654172555178</v>
      </c>
      <c r="U93" s="78">
        <v>0.33113503926863286</v>
      </c>
      <c r="V93" s="78">
        <v>0.32620071517266647</v>
      </c>
      <c r="W93" s="78">
        <v>4.1843064631225835E-2</v>
      </c>
    </row>
    <row r="95" spans="1:23">
      <c r="A95" s="80"/>
    </row>
    <row r="96" spans="1:23" ht="14.45">
      <c r="A96" s="75" t="s">
        <v>109</v>
      </c>
      <c r="B96" s="76">
        <v>2024</v>
      </c>
      <c r="C96" s="76">
        <v>2025</v>
      </c>
      <c r="D96" s="76">
        <v>2026</v>
      </c>
      <c r="E96" s="76">
        <v>2027</v>
      </c>
      <c r="F96" s="76">
        <v>2028</v>
      </c>
      <c r="G96" s="76">
        <v>2029</v>
      </c>
      <c r="H96" s="76">
        <v>2030</v>
      </c>
      <c r="I96" s="76">
        <v>2031</v>
      </c>
      <c r="J96" s="76">
        <v>2032</v>
      </c>
      <c r="K96" s="76">
        <v>2033</v>
      </c>
      <c r="L96" s="76">
        <v>2034</v>
      </c>
      <c r="M96" s="76">
        <v>2035</v>
      </c>
      <c r="N96" s="76">
        <v>2036</v>
      </c>
      <c r="O96" s="76">
        <v>2037</v>
      </c>
      <c r="P96" s="76">
        <v>2038</v>
      </c>
      <c r="Q96" s="76">
        <v>2039</v>
      </c>
      <c r="R96" s="76">
        <v>2040</v>
      </c>
      <c r="S96" s="76">
        <v>2041</v>
      </c>
      <c r="T96" s="76">
        <v>2042</v>
      </c>
      <c r="U96" s="76">
        <v>2043</v>
      </c>
      <c r="V96" s="76">
        <v>2044</v>
      </c>
      <c r="W96" s="76">
        <v>2045</v>
      </c>
    </row>
    <row r="97" spans="1:23">
      <c r="A97" s="77" t="s">
        <v>201</v>
      </c>
      <c r="B97" s="78">
        <v>1.8078166860750802</v>
      </c>
      <c r="C97" s="78">
        <v>1.4374447122177041</v>
      </c>
      <c r="D97" s="78">
        <v>0.13389657747289349</v>
      </c>
      <c r="E97" s="78">
        <v>1.4812016517426078E-2</v>
      </c>
      <c r="F97" s="78">
        <v>1.9186816307634497E-2</v>
      </c>
      <c r="G97" s="78">
        <v>1.7995914892225889E-2</v>
      </c>
      <c r="H97" s="78">
        <v>1.5405849746811133E-2</v>
      </c>
      <c r="I97" s="78">
        <v>1.7083608078946405E-2</v>
      </c>
      <c r="J97" s="78">
        <v>1.9937255920065212E-2</v>
      </c>
      <c r="K97" s="78">
        <v>1.8463050886685626E-2</v>
      </c>
      <c r="L97" s="78">
        <v>1.9593334175261386E-2</v>
      </c>
      <c r="M97" s="78">
        <v>2.3077778685667578E-2</v>
      </c>
      <c r="N97" s="78">
        <v>2.8052025455222226E-2</v>
      </c>
      <c r="O97" s="78">
        <v>3.5380166248385664E-2</v>
      </c>
      <c r="P97" s="78">
        <v>3.1207664677962266E-2</v>
      </c>
      <c r="Q97" s="78">
        <v>3.1870801740456249E-2</v>
      </c>
      <c r="R97" s="78">
        <v>2.8317407857962267E-2</v>
      </c>
      <c r="S97" s="78">
        <v>2.7684377637343282E-2</v>
      </c>
      <c r="T97" s="78">
        <v>4.4075961139016642E-2</v>
      </c>
      <c r="U97" s="78">
        <v>4.2811364642964846E-2</v>
      </c>
      <c r="V97" s="78">
        <v>3.6189330902361483E-2</v>
      </c>
      <c r="W97" s="78">
        <v>3.5223270086986953E-2</v>
      </c>
    </row>
    <row r="98" spans="1:23">
      <c r="A98" s="77" t="s">
        <v>202</v>
      </c>
      <c r="B98" s="78">
        <v>2.2330873750000002</v>
      </c>
      <c r="C98" s="78">
        <v>2.2209279999999998</v>
      </c>
      <c r="D98" s="78">
        <v>0</v>
      </c>
      <c r="E98" s="78">
        <v>0</v>
      </c>
      <c r="F98" s="78">
        <v>0</v>
      </c>
      <c r="G98" s="78">
        <v>0</v>
      </c>
      <c r="H98" s="78">
        <v>0</v>
      </c>
      <c r="I98" s="78">
        <v>0</v>
      </c>
      <c r="J98" s="78">
        <v>0</v>
      </c>
      <c r="K98" s="78">
        <v>0</v>
      </c>
      <c r="L98" s="78">
        <v>0</v>
      </c>
      <c r="M98" s="78">
        <v>0</v>
      </c>
      <c r="N98" s="78">
        <v>0</v>
      </c>
      <c r="O98" s="78">
        <v>0</v>
      </c>
      <c r="P98" s="78">
        <v>0</v>
      </c>
      <c r="Q98" s="78">
        <v>0</v>
      </c>
      <c r="R98" s="78">
        <v>0</v>
      </c>
      <c r="S98" s="78">
        <v>0</v>
      </c>
      <c r="T98" s="78">
        <v>0</v>
      </c>
      <c r="U98" s="78">
        <v>0</v>
      </c>
      <c r="V98" s="78">
        <v>0</v>
      </c>
      <c r="W98" s="78">
        <v>0</v>
      </c>
    </row>
    <row r="99" spans="1:23">
      <c r="A99" s="77" t="s">
        <v>203</v>
      </c>
      <c r="B99" s="78">
        <v>1.4135866261138916</v>
      </c>
      <c r="C99" s="78">
        <v>1.1725640697555542</v>
      </c>
      <c r="D99" s="78">
        <v>1.8251806455039978</v>
      </c>
      <c r="E99" s="78">
        <v>2.1861572922973633</v>
      </c>
      <c r="F99" s="78">
        <v>1.8110556685180663</v>
      </c>
      <c r="G99" s="78">
        <v>1.5084145723571778</v>
      </c>
      <c r="H99" s="78">
        <v>1.1867352677001952</v>
      </c>
      <c r="I99" s="78">
        <v>1.1675031862792968</v>
      </c>
      <c r="J99" s="78">
        <v>1.0901543966064453</v>
      </c>
      <c r="K99" s="78">
        <v>0.98284662210845952</v>
      </c>
      <c r="L99" s="78">
        <v>0.92348874065208431</v>
      </c>
      <c r="M99" s="78">
        <v>0.70224478793334966</v>
      </c>
      <c r="N99" s="78">
        <v>0.59755851581573483</v>
      </c>
      <c r="O99" s="78">
        <v>0.5703877324676514</v>
      </c>
      <c r="P99" s="78">
        <v>0.39260109041309355</v>
      </c>
      <c r="Q99" s="78">
        <v>0.35962709191894532</v>
      </c>
      <c r="R99" s="78">
        <v>0.28294036342620849</v>
      </c>
      <c r="S99" s="78">
        <v>0.20811159524536132</v>
      </c>
      <c r="T99" s="78">
        <v>0.2091090498046875</v>
      </c>
      <c r="U99" s="78">
        <v>0.20326784814453125</v>
      </c>
      <c r="V99" s="78">
        <v>0.20106976477050781</v>
      </c>
      <c r="W99" s="78">
        <v>0</v>
      </c>
    </row>
    <row r="100" spans="1:23">
      <c r="A100" s="77" t="s">
        <v>204</v>
      </c>
      <c r="B100" s="78">
        <v>0.7374264474915937</v>
      </c>
      <c r="C100" s="78">
        <v>0.48769248225845124</v>
      </c>
      <c r="D100" s="78">
        <v>1.0860403737084823</v>
      </c>
      <c r="E100" s="78">
        <v>1.0812301433684299</v>
      </c>
      <c r="F100" s="78">
        <v>0.84621318522167621</v>
      </c>
      <c r="G100" s="78">
        <v>0.43416215612259873</v>
      </c>
      <c r="H100" s="78">
        <v>0.54260501350478507</v>
      </c>
      <c r="I100" s="78">
        <v>0.49813711773488434</v>
      </c>
      <c r="J100" s="78">
        <v>0.4249013216686906</v>
      </c>
      <c r="K100" s="78">
        <v>0.38028671525833307</v>
      </c>
      <c r="L100" s="78">
        <v>0.33145347795076685</v>
      </c>
      <c r="M100" s="78">
        <v>0.34503109160639622</v>
      </c>
      <c r="N100" s="78">
        <v>0.28485609514820559</v>
      </c>
      <c r="O100" s="78">
        <v>0.23858461890894125</v>
      </c>
      <c r="P100" s="78">
        <v>0.17283053863631528</v>
      </c>
      <c r="Q100" s="78">
        <v>0.1638294660141047</v>
      </c>
      <c r="R100" s="78">
        <v>0.18941510323105218</v>
      </c>
      <c r="S100" s="78">
        <v>0.15587626202335342</v>
      </c>
      <c r="T100" s="78">
        <v>0.13536209221340781</v>
      </c>
      <c r="U100" s="78">
        <v>0.20706737686604404</v>
      </c>
      <c r="V100" s="78">
        <v>0.24355062204885497</v>
      </c>
      <c r="W100" s="78">
        <v>0.31667140997908627</v>
      </c>
    </row>
    <row r="101" spans="1:23">
      <c r="A101" s="77" t="s">
        <v>205</v>
      </c>
      <c r="B101" s="78">
        <v>0</v>
      </c>
      <c r="C101" s="78">
        <v>0</v>
      </c>
      <c r="D101" s="78">
        <v>0</v>
      </c>
      <c r="E101" s="78">
        <v>0</v>
      </c>
      <c r="F101" s="78">
        <v>0</v>
      </c>
      <c r="G101" s="78">
        <v>0</v>
      </c>
      <c r="H101" s="78">
        <v>0</v>
      </c>
      <c r="I101" s="78">
        <v>0</v>
      </c>
      <c r="J101" s="78">
        <v>0</v>
      </c>
      <c r="K101" s="78">
        <v>0</v>
      </c>
      <c r="L101" s="78">
        <v>0</v>
      </c>
      <c r="M101" s="78">
        <v>5.5673620605468748E-4</v>
      </c>
      <c r="N101" s="78">
        <v>1.6029224243164068E-3</v>
      </c>
      <c r="O101" s="78">
        <v>9.7182699966430659E-4</v>
      </c>
      <c r="P101" s="78">
        <v>4.2047573852539065E-4</v>
      </c>
      <c r="Q101" s="78">
        <v>2.3698797607421872E-3</v>
      </c>
      <c r="R101" s="78">
        <v>3.6085717163085937E-3</v>
      </c>
      <c r="S101" s="78">
        <v>6.9721812499999994E-2</v>
      </c>
      <c r="T101" s="78">
        <v>5.2268344970703123E-2</v>
      </c>
      <c r="U101" s="78">
        <v>3.2399137817382816E-2</v>
      </c>
      <c r="V101" s="78">
        <v>1.6019542907714845E-2</v>
      </c>
      <c r="W101" s="78">
        <v>0</v>
      </c>
    </row>
    <row r="102" spans="1:23">
      <c r="A102" s="79" t="s">
        <v>206</v>
      </c>
      <c r="B102" s="78">
        <v>6.1919171346805655</v>
      </c>
      <c r="C102" s="78">
        <v>5.318629264231709</v>
      </c>
      <c r="D102" s="78">
        <v>3.0451175966853734</v>
      </c>
      <c r="E102" s="78">
        <v>3.2821994521832192</v>
      </c>
      <c r="F102" s="78">
        <v>2.6764556700473769</v>
      </c>
      <c r="G102" s="78">
        <v>1.9605726433720025</v>
      </c>
      <c r="H102" s="78">
        <v>1.7447461309517913</v>
      </c>
      <c r="I102" s="78">
        <v>1.6827239120931277</v>
      </c>
      <c r="J102" s="78">
        <v>1.5349929741952011</v>
      </c>
      <c r="K102" s="78">
        <v>1.3815963882534783</v>
      </c>
      <c r="L102" s="78">
        <v>1.2745355527781126</v>
      </c>
      <c r="M102" s="78">
        <v>1.0709103944314684</v>
      </c>
      <c r="N102" s="78">
        <v>0.91206955884347907</v>
      </c>
      <c r="O102" s="78">
        <v>0.84532434462464268</v>
      </c>
      <c r="P102" s="78">
        <v>0.59705976946589656</v>
      </c>
      <c r="Q102" s="78">
        <v>0.55769723943424843</v>
      </c>
      <c r="R102" s="78">
        <v>0.50428144623153148</v>
      </c>
      <c r="S102" s="78">
        <v>0.46139404740605799</v>
      </c>
      <c r="T102" s="78">
        <v>0.44081544812781503</v>
      </c>
      <c r="U102" s="78">
        <v>0.48554572747092295</v>
      </c>
      <c r="V102" s="78">
        <v>0.49682926062943911</v>
      </c>
      <c r="W102" s="78">
        <v>0.35189468006607322</v>
      </c>
    </row>
    <row r="103" spans="1:23">
      <c r="A103" s="79" t="s">
        <v>207</v>
      </c>
      <c r="B103" s="78">
        <v>5.4544906871889722</v>
      </c>
      <c r="C103" s="78">
        <v>4.830936781973258</v>
      </c>
      <c r="D103" s="78">
        <v>1.9590772229768911</v>
      </c>
      <c r="E103" s="78">
        <v>2.2009693088147895</v>
      </c>
      <c r="F103" s="78">
        <v>1.8302424848257006</v>
      </c>
      <c r="G103" s="78">
        <v>1.5264104872494038</v>
      </c>
      <c r="H103" s="78">
        <v>1.2021411174470062</v>
      </c>
      <c r="I103" s="78">
        <v>1.1845867943582433</v>
      </c>
      <c r="J103" s="78">
        <v>1.1100916525265105</v>
      </c>
      <c r="K103" s="78">
        <v>1.0013096729951452</v>
      </c>
      <c r="L103" s="78">
        <v>0.94308207482734574</v>
      </c>
      <c r="M103" s="78">
        <v>0.72587930282507218</v>
      </c>
      <c r="N103" s="78">
        <v>0.62721346369527353</v>
      </c>
      <c r="O103" s="78">
        <v>0.60673972571570145</v>
      </c>
      <c r="P103" s="78">
        <v>0.42422923082958131</v>
      </c>
      <c r="Q103" s="78">
        <v>0.39386777342014373</v>
      </c>
      <c r="R103" s="78">
        <v>0.31486634300047933</v>
      </c>
      <c r="S103" s="78">
        <v>0.30551778538270458</v>
      </c>
      <c r="T103" s="78">
        <v>0.30545335591440725</v>
      </c>
      <c r="U103" s="78">
        <v>0.27847835060487891</v>
      </c>
      <c r="V103" s="78">
        <v>0.25327863858058414</v>
      </c>
      <c r="W103" s="78">
        <v>3.5223270086986946E-2</v>
      </c>
    </row>
    <row r="105" spans="1:23">
      <c r="A105" s="80"/>
    </row>
    <row r="106" spans="1:23" ht="14.45">
      <c r="A106" s="75" t="s">
        <v>110</v>
      </c>
      <c r="B106" s="76">
        <v>2024</v>
      </c>
      <c r="C106" s="76">
        <v>2025</v>
      </c>
      <c r="D106" s="76">
        <v>2026</v>
      </c>
      <c r="E106" s="76">
        <v>2027</v>
      </c>
      <c r="F106" s="76">
        <v>2028</v>
      </c>
      <c r="G106" s="76">
        <v>2029</v>
      </c>
      <c r="H106" s="76">
        <v>2030</v>
      </c>
      <c r="I106" s="76">
        <v>2031</v>
      </c>
      <c r="J106" s="76">
        <v>2032</v>
      </c>
      <c r="K106" s="76">
        <v>2033</v>
      </c>
      <c r="L106" s="76">
        <v>2034</v>
      </c>
      <c r="M106" s="76">
        <v>2035</v>
      </c>
      <c r="N106" s="76">
        <v>2036</v>
      </c>
      <c r="O106" s="76">
        <v>2037</v>
      </c>
      <c r="P106" s="76">
        <v>2038</v>
      </c>
      <c r="Q106" s="76">
        <v>2039</v>
      </c>
      <c r="R106" s="76">
        <v>2040</v>
      </c>
      <c r="S106" s="76">
        <v>2041</v>
      </c>
      <c r="T106" s="76">
        <v>2042</v>
      </c>
      <c r="U106" s="76">
        <v>2043</v>
      </c>
      <c r="V106" s="76">
        <v>2044</v>
      </c>
      <c r="W106" s="76">
        <v>2045</v>
      </c>
    </row>
    <row r="107" spans="1:23">
      <c r="A107" s="77" t="s">
        <v>201</v>
      </c>
      <c r="B107" s="78">
        <v>1.8075682098014914</v>
      </c>
      <c r="C107" s="78">
        <v>1.4385226313789539</v>
      </c>
      <c r="D107" s="78">
        <v>0.13389657747289349</v>
      </c>
      <c r="E107" s="78">
        <v>1.3971482415894125E-2</v>
      </c>
      <c r="F107" s="78">
        <v>1.4266030821700571E-2</v>
      </c>
      <c r="G107" s="78">
        <v>1.3316748102404543E-2</v>
      </c>
      <c r="H107" s="78">
        <v>1.3951173704581522E-2</v>
      </c>
      <c r="I107" s="78">
        <v>1.3272396137733476E-2</v>
      </c>
      <c r="J107" s="78">
        <v>1.397768371969127E-2</v>
      </c>
      <c r="K107" s="78">
        <v>1.5540299375914413E-2</v>
      </c>
      <c r="L107" s="78">
        <v>1.704376355540246E-2</v>
      </c>
      <c r="M107" s="78">
        <v>1.7685125844510353E-2</v>
      </c>
      <c r="N107" s="78">
        <v>1.6882034305044001E-2</v>
      </c>
      <c r="O107" s="78">
        <v>3.0224787309722927E-2</v>
      </c>
      <c r="P107" s="78">
        <v>3.8502522357432893E-2</v>
      </c>
      <c r="Q107" s="78">
        <v>5.104464882032398E-2</v>
      </c>
      <c r="R107" s="78">
        <v>4.8730429969273591E-2</v>
      </c>
      <c r="S107" s="78">
        <v>5.1381717495246011E-2</v>
      </c>
      <c r="T107" s="78">
        <v>4.8025760518413042E-2</v>
      </c>
      <c r="U107" s="78">
        <v>4.4332128966465309E-2</v>
      </c>
      <c r="V107" s="78">
        <v>4.0931538596552651E-2</v>
      </c>
      <c r="W107" s="78">
        <v>5.1622500726496559E-2</v>
      </c>
    </row>
    <row r="108" spans="1:23">
      <c r="A108" s="77" t="s">
        <v>202</v>
      </c>
      <c r="B108" s="78">
        <v>2.233084125</v>
      </c>
      <c r="C108" s="78">
        <v>2.217756375</v>
      </c>
      <c r="D108" s="78">
        <v>0</v>
      </c>
      <c r="E108" s="78">
        <v>0</v>
      </c>
      <c r="F108" s="78">
        <v>0</v>
      </c>
      <c r="G108" s="78">
        <v>0</v>
      </c>
      <c r="H108" s="78">
        <v>0</v>
      </c>
      <c r="I108" s="78">
        <v>0</v>
      </c>
      <c r="J108" s="78">
        <v>0</v>
      </c>
      <c r="K108" s="78">
        <v>0</v>
      </c>
      <c r="L108" s="78">
        <v>0</v>
      </c>
      <c r="M108" s="78">
        <v>0</v>
      </c>
      <c r="N108" s="78">
        <v>0</v>
      </c>
      <c r="O108" s="78">
        <v>0</v>
      </c>
      <c r="P108" s="78">
        <v>0</v>
      </c>
      <c r="Q108" s="78">
        <v>0</v>
      </c>
      <c r="R108" s="78">
        <v>0</v>
      </c>
      <c r="S108" s="78">
        <v>0</v>
      </c>
      <c r="T108" s="78">
        <v>0</v>
      </c>
      <c r="U108" s="78">
        <v>0</v>
      </c>
      <c r="V108" s="78">
        <v>0</v>
      </c>
      <c r="W108" s="78">
        <v>0</v>
      </c>
    </row>
    <row r="109" spans="1:23">
      <c r="A109" s="77" t="s">
        <v>203</v>
      </c>
      <c r="B109" s="78">
        <v>1.4686824800415039</v>
      </c>
      <c r="C109" s="78">
        <v>1.2632038284225464</v>
      </c>
      <c r="D109" s="78">
        <v>1.7096521289672852</v>
      </c>
      <c r="E109" s="78">
        <v>2.3898007834472654</v>
      </c>
      <c r="F109" s="78">
        <v>2.2577916221923826</v>
      </c>
      <c r="G109" s="78">
        <v>2.6078734456787109</v>
      </c>
      <c r="H109" s="78">
        <v>1.8726023132591247</v>
      </c>
      <c r="I109" s="78">
        <v>1.825276398197174</v>
      </c>
      <c r="J109" s="78">
        <v>1.4085455026721954</v>
      </c>
      <c r="K109" s="78">
        <v>1.3012949351406098</v>
      </c>
      <c r="L109" s="78">
        <v>1.18354741015625</v>
      </c>
      <c r="M109" s="78">
        <v>0.94041964213562013</v>
      </c>
      <c r="N109" s="78">
        <v>0.96137242752838137</v>
      </c>
      <c r="O109" s="78">
        <v>0.83550221243286138</v>
      </c>
      <c r="P109" s="78">
        <v>0.56090228004074094</v>
      </c>
      <c r="Q109" s="78">
        <v>0.41737098669433592</v>
      </c>
      <c r="R109" s="78">
        <v>0.29342036442947389</v>
      </c>
      <c r="S109" s="78">
        <v>0.26855315490722659</v>
      </c>
      <c r="T109" s="78">
        <v>0.27552295898437501</v>
      </c>
      <c r="U109" s="78">
        <v>0.2472344102783203</v>
      </c>
      <c r="V109" s="78">
        <v>0.27535881994628908</v>
      </c>
      <c r="W109" s="78">
        <v>0</v>
      </c>
    </row>
    <row r="110" spans="1:23">
      <c r="A110" s="77" t="s">
        <v>204</v>
      </c>
      <c r="B110" s="78">
        <v>0.74434024287345246</v>
      </c>
      <c r="C110" s="78">
        <v>0.59475572371855756</v>
      </c>
      <c r="D110" s="78">
        <v>0.90610996435409996</v>
      </c>
      <c r="E110" s="78">
        <v>0.85797508535066624</v>
      </c>
      <c r="F110" s="78">
        <v>0.80783599388361371</v>
      </c>
      <c r="G110" s="78">
        <v>0.50864582057082741</v>
      </c>
      <c r="H110" s="78">
        <v>0.62148734776463499</v>
      </c>
      <c r="I110" s="78">
        <v>0.63633598196370122</v>
      </c>
      <c r="J110" s="78">
        <v>0.41826559307838934</v>
      </c>
      <c r="K110" s="78">
        <v>0.38530245490102433</v>
      </c>
      <c r="L110" s="78">
        <v>0.34074878473862186</v>
      </c>
      <c r="M110" s="78">
        <v>0.36847845059285561</v>
      </c>
      <c r="N110" s="78">
        <v>0.36384765703037814</v>
      </c>
      <c r="O110" s="78">
        <v>0.26037808864383932</v>
      </c>
      <c r="P110" s="78">
        <v>0.18315135972553748</v>
      </c>
      <c r="Q110" s="78">
        <v>0.15215647138917154</v>
      </c>
      <c r="R110" s="78">
        <v>0.13709063137939811</v>
      </c>
      <c r="S110" s="78">
        <v>9.5739185132504373E-2</v>
      </c>
      <c r="T110" s="78">
        <v>0.12604896217516279</v>
      </c>
      <c r="U110" s="78">
        <v>0.24726499345149935</v>
      </c>
      <c r="V110" s="78">
        <v>0.27068519606658747</v>
      </c>
      <c r="W110" s="78">
        <v>0.38174764976031744</v>
      </c>
    </row>
    <row r="111" spans="1:23">
      <c r="A111" s="77" t="s">
        <v>205</v>
      </c>
      <c r="B111" s="78">
        <v>0</v>
      </c>
      <c r="C111" s="78">
        <v>0</v>
      </c>
      <c r="D111" s="78">
        <v>0</v>
      </c>
      <c r="E111" s="78">
        <v>0</v>
      </c>
      <c r="F111" s="78">
        <v>0</v>
      </c>
      <c r="G111" s="78">
        <v>7.6251257812500001E-2</v>
      </c>
      <c r="H111" s="78">
        <v>0</v>
      </c>
      <c r="I111" s="78">
        <v>2.49471875E-3</v>
      </c>
      <c r="J111" s="78">
        <v>1.472790893554688E-3</v>
      </c>
      <c r="K111" s="78">
        <v>2.1928820800781249E-3</v>
      </c>
      <c r="L111" s="78">
        <v>2.23655712890625E-3</v>
      </c>
      <c r="M111" s="78">
        <v>5.4595553588867186E-3</v>
      </c>
      <c r="N111" s="78">
        <v>7.2891575927734372E-3</v>
      </c>
      <c r="O111" s="78">
        <v>1.59378173828125E-2</v>
      </c>
      <c r="P111" s="78">
        <v>1.3129309326171875E-2</v>
      </c>
      <c r="Q111" s="78">
        <v>2.3026233398437498E-2</v>
      </c>
      <c r="R111" s="78">
        <v>5.1962261108398439E-2</v>
      </c>
      <c r="S111" s="78">
        <v>5.3773691467285153E-2</v>
      </c>
      <c r="T111" s="78">
        <v>4.4601590332031253E-2</v>
      </c>
      <c r="U111" s="78">
        <v>2.7834326965332033E-2</v>
      </c>
      <c r="V111" s="78">
        <v>1.4009539276123048E-2</v>
      </c>
      <c r="W111" s="78">
        <v>0</v>
      </c>
    </row>
    <row r="112" spans="1:23">
      <c r="A112" s="79" t="s">
        <v>206</v>
      </c>
      <c r="B112" s="78">
        <v>6.253675057716447</v>
      </c>
      <c r="C112" s="78">
        <v>5.5142385585200575</v>
      </c>
      <c r="D112" s="78">
        <v>2.7496586707942789</v>
      </c>
      <c r="E112" s="78">
        <v>3.2617473512138258</v>
      </c>
      <c r="F112" s="78">
        <v>3.0798936468976965</v>
      </c>
      <c r="G112" s="78">
        <v>3.2060872721644427</v>
      </c>
      <c r="H112" s="78">
        <v>2.5080408347283409</v>
      </c>
      <c r="I112" s="78">
        <v>2.4773794950486088</v>
      </c>
      <c r="J112" s="78">
        <v>1.8422615703638308</v>
      </c>
      <c r="K112" s="78">
        <v>1.7043305714976265</v>
      </c>
      <c r="L112" s="78">
        <v>1.5435765155791805</v>
      </c>
      <c r="M112" s="78">
        <v>1.3320427739318728</v>
      </c>
      <c r="N112" s="78">
        <v>1.3493912764565767</v>
      </c>
      <c r="O112" s="78">
        <v>1.1420429057692361</v>
      </c>
      <c r="P112" s="78">
        <v>0.79568547144988322</v>
      </c>
      <c r="Q112" s="78">
        <v>0.64359834030226892</v>
      </c>
      <c r="R112" s="78">
        <v>0.53120368688654396</v>
      </c>
      <c r="S112" s="78">
        <v>0.46944774900226216</v>
      </c>
      <c r="T112" s="78">
        <v>0.49419927200998215</v>
      </c>
      <c r="U112" s="78">
        <v>0.56666585966161698</v>
      </c>
      <c r="V112" s="78">
        <v>0.60098509388555221</v>
      </c>
      <c r="W112" s="78">
        <v>0.43337015048681399</v>
      </c>
    </row>
    <row r="113" spans="1:23">
      <c r="A113" s="79" t="s">
        <v>207</v>
      </c>
      <c r="B113" s="78">
        <v>5.5093348148429948</v>
      </c>
      <c r="C113" s="78">
        <v>4.9194828348015003</v>
      </c>
      <c r="D113" s="78">
        <v>1.843548706440179</v>
      </c>
      <c r="E113" s="78">
        <v>2.4037722658631595</v>
      </c>
      <c r="F113" s="78">
        <v>2.272057653014083</v>
      </c>
      <c r="G113" s="78">
        <v>2.6974414515936154</v>
      </c>
      <c r="H113" s="78">
        <v>1.886553486963706</v>
      </c>
      <c r="I113" s="78">
        <v>1.8410435130849074</v>
      </c>
      <c r="J113" s="78">
        <v>1.4239959772854414</v>
      </c>
      <c r="K113" s="78">
        <v>1.319028116596602</v>
      </c>
      <c r="L113" s="78">
        <v>1.2028277308405586</v>
      </c>
      <c r="M113" s="78">
        <v>0.9635643233390172</v>
      </c>
      <c r="N113" s="78">
        <v>0.98554361942619861</v>
      </c>
      <c r="O113" s="78">
        <v>0.88166481712539668</v>
      </c>
      <c r="P113" s="78">
        <v>0.61253411172434569</v>
      </c>
      <c r="Q113" s="78">
        <v>0.49144186891309738</v>
      </c>
      <c r="R113" s="78">
        <v>0.39411305550714582</v>
      </c>
      <c r="S113" s="78">
        <v>0.37370856386975781</v>
      </c>
      <c r="T113" s="78">
        <v>0.36815030983481933</v>
      </c>
      <c r="U113" s="78">
        <v>0.31940086621011765</v>
      </c>
      <c r="V113" s="78">
        <v>0.33029989781896474</v>
      </c>
      <c r="W113" s="78">
        <v>5.1622500726496545E-2</v>
      </c>
    </row>
    <row r="115" spans="1:23">
      <c r="A115" s="80"/>
    </row>
    <row r="116" spans="1:23" ht="14.45">
      <c r="A116" s="75" t="s">
        <v>111</v>
      </c>
      <c r="B116" s="76">
        <v>2024</v>
      </c>
      <c r="C116" s="76">
        <v>2025</v>
      </c>
      <c r="D116" s="76">
        <v>2026</v>
      </c>
      <c r="E116" s="76">
        <v>2027</v>
      </c>
      <c r="F116" s="76">
        <v>2028</v>
      </c>
      <c r="G116" s="76">
        <v>2029</v>
      </c>
      <c r="H116" s="76">
        <v>2030</v>
      </c>
      <c r="I116" s="76">
        <v>2031</v>
      </c>
      <c r="J116" s="76">
        <v>2032</v>
      </c>
      <c r="K116" s="76">
        <v>2033</v>
      </c>
      <c r="L116" s="76">
        <v>2034</v>
      </c>
      <c r="M116" s="76">
        <v>2035</v>
      </c>
      <c r="N116" s="76">
        <v>2036</v>
      </c>
      <c r="O116" s="76">
        <v>2037</v>
      </c>
      <c r="P116" s="76">
        <v>2038</v>
      </c>
      <c r="Q116" s="76">
        <v>2039</v>
      </c>
      <c r="R116" s="76">
        <v>2040</v>
      </c>
      <c r="S116" s="76">
        <v>2041</v>
      </c>
      <c r="T116" s="76">
        <v>2042</v>
      </c>
      <c r="U116" s="76">
        <v>2043</v>
      </c>
      <c r="V116" s="76">
        <v>2044</v>
      </c>
      <c r="W116" s="76">
        <v>2045</v>
      </c>
    </row>
    <row r="117" spans="1:23">
      <c r="A117" s="77" t="s">
        <v>201</v>
      </c>
      <c r="B117" s="78">
        <v>1.8078166860750802</v>
      </c>
      <c r="C117" s="78">
        <v>1.440009707686684</v>
      </c>
      <c r="D117" s="78">
        <v>0.13389657747289349</v>
      </c>
      <c r="E117" s="78">
        <v>1.3971482415894125E-2</v>
      </c>
      <c r="F117" s="78">
        <v>1.4266030821700571E-2</v>
      </c>
      <c r="G117" s="78">
        <v>1.247621400087259E-2</v>
      </c>
      <c r="H117" s="78">
        <v>1.1253702283172852E-2</v>
      </c>
      <c r="I117" s="78">
        <v>1.1027870862268476E-2</v>
      </c>
      <c r="J117" s="78">
        <v>1.397768371969127E-2</v>
      </c>
      <c r="K117" s="78">
        <v>1.0305287840492306E-2</v>
      </c>
      <c r="L117" s="78">
        <v>1.3118170076873553E-2</v>
      </c>
      <c r="M117" s="78">
        <v>1.553516992272996E-2</v>
      </c>
      <c r="N117" s="78">
        <v>1.4973896537203614E-2</v>
      </c>
      <c r="O117" s="78">
        <v>1.7197989616262382E-2</v>
      </c>
      <c r="P117" s="78">
        <v>2.0155909681698829E-2</v>
      </c>
      <c r="Q117" s="78">
        <v>2.2751100634547657E-2</v>
      </c>
      <c r="R117" s="78">
        <v>4.8979503872105465E-2</v>
      </c>
      <c r="S117" s="78">
        <v>4.8296658118249063E-2</v>
      </c>
      <c r="T117" s="78">
        <v>3.6831694243961717E-2</v>
      </c>
      <c r="U117" s="78">
        <v>3.3788950033220078E-2</v>
      </c>
      <c r="V117" s="78">
        <v>3.3785081304039136E-2</v>
      </c>
      <c r="W117" s="78">
        <v>5.1612588048809215E-2</v>
      </c>
    </row>
    <row r="118" spans="1:23">
      <c r="A118" s="77" t="s">
        <v>202</v>
      </c>
      <c r="B118" s="78">
        <v>2.233084125</v>
      </c>
      <c r="C118" s="78">
        <v>2.2330809999999999</v>
      </c>
      <c r="D118" s="78">
        <v>0</v>
      </c>
      <c r="E118" s="78">
        <v>0</v>
      </c>
      <c r="F118" s="78">
        <v>0</v>
      </c>
      <c r="G118" s="78">
        <v>0</v>
      </c>
      <c r="H118" s="78">
        <v>0</v>
      </c>
      <c r="I118" s="78">
        <v>0</v>
      </c>
      <c r="J118" s="78">
        <v>0</v>
      </c>
      <c r="K118" s="78">
        <v>0</v>
      </c>
      <c r="L118" s="78">
        <v>0</v>
      </c>
      <c r="M118" s="78">
        <v>0</v>
      </c>
      <c r="N118" s="78">
        <v>0</v>
      </c>
      <c r="O118" s="78">
        <v>0</v>
      </c>
      <c r="P118" s="78">
        <v>0</v>
      </c>
      <c r="Q118" s="78">
        <v>0</v>
      </c>
      <c r="R118" s="78">
        <v>0</v>
      </c>
      <c r="S118" s="78">
        <v>0</v>
      </c>
      <c r="T118" s="78">
        <v>0</v>
      </c>
      <c r="U118" s="78">
        <v>0</v>
      </c>
      <c r="V118" s="78">
        <v>0</v>
      </c>
      <c r="W118" s="78">
        <v>0</v>
      </c>
    </row>
    <row r="119" spans="1:23">
      <c r="A119" s="77" t="s">
        <v>203</v>
      </c>
      <c r="B119" s="78">
        <v>1.4368235949249268</v>
      </c>
      <c r="C119" s="78">
        <v>1.3758843411598205</v>
      </c>
      <c r="D119" s="78">
        <v>2.0826361438179015</v>
      </c>
      <c r="E119" s="78">
        <v>2.7640072286376953</v>
      </c>
      <c r="F119" s="78">
        <v>2.4319748112182618</v>
      </c>
      <c r="G119" s="78">
        <v>2.7889878570556639</v>
      </c>
      <c r="H119" s="78">
        <v>2.0236530398693087</v>
      </c>
      <c r="I119" s="78">
        <v>1.7590151130371094</v>
      </c>
      <c r="J119" s="78">
        <v>1.3231512865600585</v>
      </c>
      <c r="K119" s="78">
        <v>1.2619533416748048</v>
      </c>
      <c r="L119" s="78">
        <v>1.1800076596679687</v>
      </c>
      <c r="M119" s="78">
        <v>0.90337871063232422</v>
      </c>
      <c r="N119" s="78">
        <v>0.98140516077041628</v>
      </c>
      <c r="O119" s="78">
        <v>0.84989580164813994</v>
      </c>
      <c r="P119" s="78">
        <v>0.56664876142120357</v>
      </c>
      <c r="Q119" s="78">
        <v>0.47356508291721344</v>
      </c>
      <c r="R119" s="78">
        <v>0.30992697462177277</v>
      </c>
      <c r="S119" s="78">
        <v>0.28055147711181638</v>
      </c>
      <c r="T119" s="78">
        <v>0.27425196459960938</v>
      </c>
      <c r="U119" s="78">
        <v>0.25402545422363282</v>
      </c>
      <c r="V119" s="78">
        <v>0.28158017004394531</v>
      </c>
      <c r="W119" s="78">
        <v>0</v>
      </c>
    </row>
    <row r="120" spans="1:23">
      <c r="A120" s="77" t="s">
        <v>204</v>
      </c>
      <c r="B120" s="78">
        <v>0.76482234889680123</v>
      </c>
      <c r="C120" s="78">
        <v>0.71196503110422238</v>
      </c>
      <c r="D120" s="78">
        <v>1.0838964052848801</v>
      </c>
      <c r="E120" s="78">
        <v>1.0861210600447075</v>
      </c>
      <c r="F120" s="78">
        <v>0.87118982124117628</v>
      </c>
      <c r="G120" s="78">
        <v>0.57114190400337128</v>
      </c>
      <c r="H120" s="78">
        <v>0.67608014435025621</v>
      </c>
      <c r="I120" s="78">
        <v>0.51847636679353626</v>
      </c>
      <c r="J120" s="78">
        <v>0.33679461234044311</v>
      </c>
      <c r="K120" s="78">
        <v>0.32573606825133689</v>
      </c>
      <c r="L120" s="78">
        <v>0.32056612136456186</v>
      </c>
      <c r="M120" s="78">
        <v>0.33676017011333809</v>
      </c>
      <c r="N120" s="78">
        <v>0.33830964883727688</v>
      </c>
      <c r="O120" s="78">
        <v>0.26842597865228751</v>
      </c>
      <c r="P120" s="78">
        <v>0.1710824450765272</v>
      </c>
      <c r="Q120" s="78">
        <v>0.14559527228593186</v>
      </c>
      <c r="R120" s="78">
        <v>0.12061485033106609</v>
      </c>
      <c r="S120" s="78">
        <v>0.10841670959001781</v>
      </c>
      <c r="T120" s="78">
        <v>0.14132124479967312</v>
      </c>
      <c r="U120" s="78">
        <v>0.24209038000423375</v>
      </c>
      <c r="V120" s="78">
        <v>0.25119009769384781</v>
      </c>
      <c r="W120" s="78">
        <v>0.4146971495383131</v>
      </c>
    </row>
    <row r="121" spans="1:23">
      <c r="A121" s="77" t="s">
        <v>205</v>
      </c>
      <c r="B121" s="78">
        <v>0</v>
      </c>
      <c r="C121" s="78">
        <v>0</v>
      </c>
      <c r="D121" s="78">
        <v>0</v>
      </c>
      <c r="E121" s="78">
        <v>0</v>
      </c>
      <c r="F121" s="78">
        <v>0</v>
      </c>
      <c r="G121" s="78">
        <v>6.7453492187500005E-2</v>
      </c>
      <c r="H121" s="78">
        <v>0</v>
      </c>
      <c r="I121" s="78">
        <v>0</v>
      </c>
      <c r="J121" s="78">
        <v>0</v>
      </c>
      <c r="K121" s="78">
        <v>0</v>
      </c>
      <c r="L121" s="78">
        <v>0</v>
      </c>
      <c r="M121" s="78">
        <v>1.034997436523438E-3</v>
      </c>
      <c r="N121" s="78">
        <v>9.5220709228515624E-4</v>
      </c>
      <c r="O121" s="78">
        <v>2.1400664062500001E-3</v>
      </c>
      <c r="P121" s="78">
        <v>8.4710430908203124E-4</v>
      </c>
      <c r="Q121" s="78">
        <v>1.2723772460937499E-2</v>
      </c>
      <c r="R121" s="78">
        <v>3.2666740936279297E-2</v>
      </c>
      <c r="S121" s="78">
        <v>4.9928286132812499E-2</v>
      </c>
      <c r="T121" s="78">
        <v>4.427356774902344E-2</v>
      </c>
      <c r="U121" s="78">
        <v>2.8080338424682619E-2</v>
      </c>
      <c r="V121" s="78">
        <v>1.3584866287231444E-2</v>
      </c>
      <c r="W121" s="78">
        <v>0</v>
      </c>
    </row>
    <row r="122" spans="1:23">
      <c r="A122" s="79" t="s">
        <v>206</v>
      </c>
      <c r="B122" s="78">
        <v>6.2425467548968072</v>
      </c>
      <c r="C122" s="78">
        <v>5.7609400799507267</v>
      </c>
      <c r="D122" s="78">
        <v>3.3004291265756751</v>
      </c>
      <c r="E122" s="78">
        <v>3.8640997710982967</v>
      </c>
      <c r="F122" s="78">
        <v>3.3174306632811383</v>
      </c>
      <c r="G122" s="78">
        <v>3.4400594672474076</v>
      </c>
      <c r="H122" s="78">
        <v>2.710986886502738</v>
      </c>
      <c r="I122" s="78">
        <v>2.2885193506929142</v>
      </c>
      <c r="J122" s="78">
        <v>1.6739235826201928</v>
      </c>
      <c r="K122" s="78">
        <v>1.5979946977666339</v>
      </c>
      <c r="L122" s="78">
        <v>1.5136919511094042</v>
      </c>
      <c r="M122" s="78">
        <v>1.2567090481049157</v>
      </c>
      <c r="N122" s="78">
        <v>1.3356409132371818</v>
      </c>
      <c r="O122" s="78">
        <v>1.13765983632294</v>
      </c>
      <c r="P122" s="78">
        <v>0.75873422048851169</v>
      </c>
      <c r="Q122" s="78">
        <v>0.65463522829863041</v>
      </c>
      <c r="R122" s="78">
        <v>0.51218806976122366</v>
      </c>
      <c r="S122" s="78">
        <v>0.48719313095289574</v>
      </c>
      <c r="T122" s="78">
        <v>0.49667847139226762</v>
      </c>
      <c r="U122" s="78">
        <v>0.55798512268576927</v>
      </c>
      <c r="V122" s="78">
        <v>0.58014021532906368</v>
      </c>
      <c r="W122" s="78">
        <v>0.4663097375871223</v>
      </c>
    </row>
    <row r="123" spans="1:23">
      <c r="A123" s="79" t="s">
        <v>207</v>
      </c>
      <c r="B123" s="78">
        <v>5.4777244060000063</v>
      </c>
      <c r="C123" s="78">
        <v>5.0489750488465042</v>
      </c>
      <c r="D123" s="78">
        <v>2.216532721290795</v>
      </c>
      <c r="E123" s="78">
        <v>2.7779787110535894</v>
      </c>
      <c r="F123" s="78">
        <v>2.4462408420399622</v>
      </c>
      <c r="G123" s="78">
        <v>2.8689175632440365</v>
      </c>
      <c r="H123" s="78">
        <v>2.034906742152482</v>
      </c>
      <c r="I123" s="78">
        <v>1.7700429838993781</v>
      </c>
      <c r="J123" s="78">
        <v>1.3371289702797498</v>
      </c>
      <c r="K123" s="78">
        <v>1.2722586295152971</v>
      </c>
      <c r="L123" s="78">
        <v>1.1931258297448424</v>
      </c>
      <c r="M123" s="78">
        <v>0.91994887799157765</v>
      </c>
      <c r="N123" s="78">
        <v>0.99733126439990494</v>
      </c>
      <c r="O123" s="78">
        <v>0.86923385767065242</v>
      </c>
      <c r="P123" s="78">
        <v>0.58765177541198454</v>
      </c>
      <c r="Q123" s="78">
        <v>0.50903995601269858</v>
      </c>
      <c r="R123" s="78">
        <v>0.39157321943015755</v>
      </c>
      <c r="S123" s="78">
        <v>0.37877642136287792</v>
      </c>
      <c r="T123" s="78">
        <v>0.3553572265925945</v>
      </c>
      <c r="U123" s="78">
        <v>0.3158947426815355</v>
      </c>
      <c r="V123" s="78">
        <v>0.32895011763521587</v>
      </c>
      <c r="W123" s="78">
        <v>5.1612588048809194E-2</v>
      </c>
    </row>
    <row r="124" spans="1:23">
      <c r="A124" s="81"/>
      <c r="B124" s="82"/>
      <c r="C124" s="82"/>
      <c r="D124" s="82"/>
      <c r="E124" s="82"/>
      <c r="F124" s="82"/>
      <c r="G124" s="82"/>
      <c r="H124" s="82"/>
      <c r="I124" s="82"/>
      <c r="J124" s="82"/>
      <c r="K124" s="82"/>
      <c r="L124" s="82"/>
      <c r="M124" s="82"/>
      <c r="N124" s="82"/>
      <c r="O124" s="82"/>
      <c r="P124" s="82"/>
      <c r="Q124" s="82"/>
      <c r="R124" s="82"/>
      <c r="S124" s="82"/>
      <c r="T124" s="82"/>
      <c r="U124" s="82"/>
      <c r="V124" s="82"/>
      <c r="W124" s="82"/>
    </row>
    <row r="125" spans="1:23">
      <c r="A125" s="80"/>
    </row>
    <row r="126" spans="1:23" ht="14.45">
      <c r="A126" s="75" t="s">
        <v>112</v>
      </c>
      <c r="B126" s="76">
        <v>2024</v>
      </c>
      <c r="C126" s="76">
        <v>2025</v>
      </c>
      <c r="D126" s="76">
        <v>2026</v>
      </c>
      <c r="E126" s="76">
        <v>2027</v>
      </c>
      <c r="F126" s="76">
        <v>2028</v>
      </c>
      <c r="G126" s="76">
        <v>2029</v>
      </c>
      <c r="H126" s="76">
        <v>2030</v>
      </c>
      <c r="I126" s="76">
        <v>2031</v>
      </c>
      <c r="J126" s="76">
        <v>2032</v>
      </c>
      <c r="K126" s="76">
        <v>2033</v>
      </c>
      <c r="L126" s="76">
        <v>2034</v>
      </c>
      <c r="M126" s="76">
        <v>2035</v>
      </c>
      <c r="N126" s="76">
        <v>2036</v>
      </c>
      <c r="O126" s="76">
        <v>2037</v>
      </c>
      <c r="P126" s="76">
        <v>2038</v>
      </c>
      <c r="Q126" s="76">
        <v>2039</v>
      </c>
      <c r="R126" s="76">
        <v>2040</v>
      </c>
      <c r="S126" s="76">
        <v>2041</v>
      </c>
      <c r="T126" s="76">
        <v>2042</v>
      </c>
      <c r="U126" s="76">
        <v>2043</v>
      </c>
      <c r="V126" s="76">
        <v>2044</v>
      </c>
      <c r="W126" s="76">
        <v>2045</v>
      </c>
    </row>
    <row r="127" spans="1:23">
      <c r="A127" s="77" t="s">
        <v>201</v>
      </c>
      <c r="B127" s="78">
        <v>1.8078166860750802</v>
      </c>
      <c r="C127" s="78">
        <v>1.4394091385296617</v>
      </c>
      <c r="D127" s="78">
        <v>0.13389657747289349</v>
      </c>
      <c r="E127" s="78">
        <v>1.3971482415894125E-2</v>
      </c>
      <c r="F127" s="78">
        <v>1.4266030821700571E-2</v>
      </c>
      <c r="G127" s="78">
        <v>1.3316748102404543E-2</v>
      </c>
      <c r="H127" s="78">
        <v>1.5426649811191523E-2</v>
      </c>
      <c r="I127" s="78">
        <v>1.5245647477839023E-2</v>
      </c>
      <c r="J127" s="78">
        <v>1.397768371969127E-2</v>
      </c>
      <c r="K127" s="78">
        <v>1.5540299375914413E-2</v>
      </c>
      <c r="L127" s="78">
        <v>1.3958704178405508E-2</v>
      </c>
      <c r="M127" s="78">
        <v>3.8644938068728533E-2</v>
      </c>
      <c r="N127" s="78">
        <v>3.7162958884273532E-2</v>
      </c>
      <c r="O127" s="78">
        <v>3.6706568327451596E-2</v>
      </c>
      <c r="P127" s="78">
        <v>3.7556275607367344E-2</v>
      </c>
      <c r="Q127" s="78">
        <v>4.5790143104787809E-2</v>
      </c>
      <c r="R127" s="78">
        <v>4.5773701005768823E-2</v>
      </c>
      <c r="S127" s="78">
        <v>4.7727401715431793E-2</v>
      </c>
      <c r="T127" s="78">
        <v>4.1427661717100307E-2</v>
      </c>
      <c r="U127" s="78">
        <v>4.6465951384355934E-2</v>
      </c>
      <c r="V127" s="78">
        <v>4.8870065501889839E-2</v>
      </c>
      <c r="W127" s="78">
        <v>6.3650677055094765E-2</v>
      </c>
    </row>
    <row r="128" spans="1:23">
      <c r="A128" s="77" t="s">
        <v>202</v>
      </c>
      <c r="B128" s="78">
        <v>2.233084125</v>
      </c>
      <c r="C128" s="78">
        <v>2.21872625</v>
      </c>
      <c r="D128" s="78">
        <v>0</v>
      </c>
      <c r="E128" s="78">
        <v>0</v>
      </c>
      <c r="F128" s="78">
        <v>0</v>
      </c>
      <c r="G128" s="78">
        <v>0</v>
      </c>
      <c r="H128" s="78">
        <v>0</v>
      </c>
      <c r="I128" s="78">
        <v>0</v>
      </c>
      <c r="J128" s="78">
        <v>0</v>
      </c>
      <c r="K128" s="78">
        <v>0</v>
      </c>
      <c r="L128" s="78">
        <v>0</v>
      </c>
      <c r="M128" s="78">
        <v>0</v>
      </c>
      <c r="N128" s="78">
        <v>0</v>
      </c>
      <c r="O128" s="78">
        <v>0</v>
      </c>
      <c r="P128" s="78">
        <v>0</v>
      </c>
      <c r="Q128" s="78">
        <v>0</v>
      </c>
      <c r="R128" s="78">
        <v>0</v>
      </c>
      <c r="S128" s="78">
        <v>0</v>
      </c>
      <c r="T128" s="78">
        <v>0</v>
      </c>
      <c r="U128" s="78">
        <v>0</v>
      </c>
      <c r="V128" s="78">
        <v>0</v>
      </c>
      <c r="W128" s="78">
        <v>0</v>
      </c>
    </row>
    <row r="129" spans="1:23">
      <c r="A129" s="77" t="s">
        <v>203</v>
      </c>
      <c r="B129" s="78">
        <v>1.4444517420654297</v>
      </c>
      <c r="C129" s="78">
        <v>1.4076297822952271</v>
      </c>
      <c r="D129" s="78">
        <v>2.0814317453384401</v>
      </c>
      <c r="E129" s="78">
        <v>2.315309859588623</v>
      </c>
      <c r="F129" s="78">
        <v>2.2793117682952881</v>
      </c>
      <c r="G129" s="78">
        <v>2.5086177612304685</v>
      </c>
      <c r="H129" s="78">
        <v>1.8982542954101562</v>
      </c>
      <c r="I129" s="78">
        <v>1.8525332733936311</v>
      </c>
      <c r="J129" s="78">
        <v>1.3970521098632813</v>
      </c>
      <c r="K129" s="78">
        <v>1.319101702123642</v>
      </c>
      <c r="L129" s="78">
        <v>1.1862510979003906</v>
      </c>
      <c r="M129" s="78">
        <v>0.77724495990753173</v>
      </c>
      <c r="N129" s="78">
        <v>0.82912656835174559</v>
      </c>
      <c r="O129" s="78">
        <v>0.79945618663692475</v>
      </c>
      <c r="P129" s="78">
        <v>0.55133235772037503</v>
      </c>
      <c r="Q129" s="78">
        <v>0.45637294750308993</v>
      </c>
      <c r="R129" s="78">
        <v>0.2918929662208557</v>
      </c>
      <c r="S129" s="78">
        <v>0.29899559289550781</v>
      </c>
      <c r="T129" s="78">
        <v>0.26779056103515625</v>
      </c>
      <c r="U129" s="78">
        <v>0.23954692016601561</v>
      </c>
      <c r="V129" s="78">
        <v>0.24276312170410155</v>
      </c>
      <c r="W129" s="78">
        <v>0</v>
      </c>
    </row>
    <row r="130" spans="1:23">
      <c r="A130" s="77" t="s">
        <v>204</v>
      </c>
      <c r="B130" s="78">
        <v>0.75856518373623616</v>
      </c>
      <c r="C130" s="78">
        <v>0.62158856696701881</v>
      </c>
      <c r="D130" s="78">
        <v>1.0280938555790375</v>
      </c>
      <c r="E130" s="78">
        <v>0.87276230159230739</v>
      </c>
      <c r="F130" s="78">
        <v>0.78278336819522121</v>
      </c>
      <c r="G130" s="78">
        <v>0.49150533314086869</v>
      </c>
      <c r="H130" s="78">
        <v>0.60665707873911245</v>
      </c>
      <c r="I130" s="78">
        <v>0.60989705663433247</v>
      </c>
      <c r="J130" s="78">
        <v>0.38501493456111807</v>
      </c>
      <c r="K130" s="78">
        <v>0.36265663036580309</v>
      </c>
      <c r="L130" s="78">
        <v>0.33296854455444247</v>
      </c>
      <c r="M130" s="78">
        <v>0.26334063199118124</v>
      </c>
      <c r="N130" s="78">
        <v>0.25394184798780184</v>
      </c>
      <c r="O130" s="78">
        <v>0.22540003502056905</v>
      </c>
      <c r="P130" s="78">
        <v>0.20434912043367595</v>
      </c>
      <c r="Q130" s="78">
        <v>0.18223588593122342</v>
      </c>
      <c r="R130" s="78">
        <v>0.1649349591409128</v>
      </c>
      <c r="S130" s="78">
        <v>0.13778444355040748</v>
      </c>
      <c r="T130" s="78">
        <v>0.14007191623580717</v>
      </c>
      <c r="U130" s="78">
        <v>0.24129834426160718</v>
      </c>
      <c r="V130" s="78">
        <v>0.23395895856300342</v>
      </c>
      <c r="W130" s="78">
        <v>0.30457682924737745</v>
      </c>
    </row>
    <row r="131" spans="1:23">
      <c r="A131" s="77" t="s">
        <v>205</v>
      </c>
      <c r="B131" s="78">
        <v>0</v>
      </c>
      <c r="C131" s="78">
        <v>0</v>
      </c>
      <c r="D131" s="78">
        <v>0</v>
      </c>
      <c r="E131" s="78">
        <v>0</v>
      </c>
      <c r="F131" s="78">
        <v>3.968920703125E-2</v>
      </c>
      <c r="G131" s="78">
        <v>0.1162483828125</v>
      </c>
      <c r="H131" s="78">
        <v>0</v>
      </c>
      <c r="I131" s="78">
        <v>0</v>
      </c>
      <c r="J131" s="78">
        <v>0</v>
      </c>
      <c r="K131" s="78">
        <v>0</v>
      </c>
      <c r="L131" s="78">
        <v>0</v>
      </c>
      <c r="M131" s="78">
        <v>1.512688598632812E-3</v>
      </c>
      <c r="N131" s="78">
        <v>3.2236790161132814E-3</v>
      </c>
      <c r="O131" s="78">
        <v>4.880331787109375E-3</v>
      </c>
      <c r="P131" s="78">
        <v>4.5134201660156246E-3</v>
      </c>
      <c r="Q131" s="78">
        <v>1.1395514892578125E-2</v>
      </c>
      <c r="R131" s="78">
        <v>8.048268499755859E-2</v>
      </c>
      <c r="S131" s="78">
        <v>6.6598194580078124E-2</v>
      </c>
      <c r="T131" s="78">
        <v>5.5386907501220703E-2</v>
      </c>
      <c r="U131" s="78">
        <v>3.5108410247802736E-2</v>
      </c>
      <c r="V131" s="78">
        <v>1.6982122161865235E-2</v>
      </c>
      <c r="W131" s="78">
        <v>0</v>
      </c>
    </row>
    <row r="132" spans="1:23">
      <c r="A132" s="79" t="s">
        <v>206</v>
      </c>
      <c r="B132" s="78">
        <v>6.2439177368767451</v>
      </c>
      <c r="C132" s="78">
        <v>5.6873537377919074</v>
      </c>
      <c r="D132" s="78">
        <v>3.2434221783903712</v>
      </c>
      <c r="E132" s="78">
        <v>3.2020436435968245</v>
      </c>
      <c r="F132" s="78">
        <v>3.1160503743434598</v>
      </c>
      <c r="G132" s="78">
        <v>3.1296882252862419</v>
      </c>
      <c r="H132" s="78">
        <v>2.52033802396046</v>
      </c>
      <c r="I132" s="78">
        <v>2.4776759775058026</v>
      </c>
      <c r="J132" s="78">
        <v>1.7960447281440906</v>
      </c>
      <c r="K132" s="78">
        <v>1.6972986318653596</v>
      </c>
      <c r="L132" s="78">
        <v>1.5331783466332385</v>
      </c>
      <c r="M132" s="78">
        <v>1.0807432185660741</v>
      </c>
      <c r="N132" s="78">
        <v>1.1234550542399342</v>
      </c>
      <c r="O132" s="78">
        <v>1.0664431217720547</v>
      </c>
      <c r="P132" s="78">
        <v>0.79775117392743389</v>
      </c>
      <c r="Q132" s="78">
        <v>0.69579449143167937</v>
      </c>
      <c r="R132" s="78">
        <v>0.58308431136509598</v>
      </c>
      <c r="S132" s="78">
        <v>0.55110563274142521</v>
      </c>
      <c r="T132" s="78">
        <v>0.50467704648928446</v>
      </c>
      <c r="U132" s="78">
        <v>0.56241962605978146</v>
      </c>
      <c r="V132" s="78">
        <v>0.54257426793086005</v>
      </c>
      <c r="W132" s="78">
        <v>0.3682275063024722</v>
      </c>
    </row>
    <row r="133" spans="1:23">
      <c r="A133" s="79" t="s">
        <v>207</v>
      </c>
      <c r="B133" s="78">
        <v>5.4853525531405092</v>
      </c>
      <c r="C133" s="78">
        <v>5.0657651708248883</v>
      </c>
      <c r="D133" s="78">
        <v>2.2153283228113336</v>
      </c>
      <c r="E133" s="78">
        <v>2.3292813420045171</v>
      </c>
      <c r="F133" s="78">
        <v>2.3332670061482386</v>
      </c>
      <c r="G133" s="78">
        <v>2.6381828921453732</v>
      </c>
      <c r="H133" s="78">
        <v>1.9136809452213477</v>
      </c>
      <c r="I133" s="78">
        <v>1.8677789208714701</v>
      </c>
      <c r="J133" s="78">
        <v>1.4110297935829725</v>
      </c>
      <c r="K133" s="78">
        <v>1.3346420014995566</v>
      </c>
      <c r="L133" s="78">
        <v>1.2002098020787959</v>
      </c>
      <c r="M133" s="78">
        <v>0.81740258657489284</v>
      </c>
      <c r="N133" s="78">
        <v>0.86951320625213235</v>
      </c>
      <c r="O133" s="78">
        <v>0.84104308675148565</v>
      </c>
      <c r="P133" s="78">
        <v>0.59340205349375796</v>
      </c>
      <c r="Q133" s="78">
        <v>0.51355860550045596</v>
      </c>
      <c r="R133" s="78">
        <v>0.41814935222418315</v>
      </c>
      <c r="S133" s="78">
        <v>0.41332118919101773</v>
      </c>
      <c r="T133" s="78">
        <v>0.36460513025347729</v>
      </c>
      <c r="U133" s="78">
        <v>0.32112128179817429</v>
      </c>
      <c r="V133" s="78">
        <v>0.30861530936785664</v>
      </c>
      <c r="W133" s="78">
        <v>6.3650677055094751E-2</v>
      </c>
    </row>
    <row r="135" spans="1:23">
      <c r="A135" s="80"/>
    </row>
    <row r="136" spans="1:23" ht="14.45">
      <c r="A136" s="75" t="s">
        <v>113</v>
      </c>
      <c r="B136" s="76">
        <v>2024</v>
      </c>
      <c r="C136" s="76">
        <v>2025</v>
      </c>
      <c r="D136" s="76">
        <v>2026</v>
      </c>
      <c r="E136" s="76">
        <v>2027</v>
      </c>
      <c r="F136" s="76">
        <v>2028</v>
      </c>
      <c r="G136" s="76">
        <v>2029</v>
      </c>
      <c r="H136" s="76">
        <v>2030</v>
      </c>
      <c r="I136" s="76">
        <v>2031</v>
      </c>
      <c r="J136" s="76">
        <v>2032</v>
      </c>
      <c r="K136" s="76">
        <v>2033</v>
      </c>
      <c r="L136" s="76">
        <v>2034</v>
      </c>
      <c r="M136" s="76">
        <v>2035</v>
      </c>
      <c r="N136" s="76">
        <v>2036</v>
      </c>
      <c r="O136" s="76">
        <v>2037</v>
      </c>
      <c r="P136" s="76">
        <v>2038</v>
      </c>
      <c r="Q136" s="76">
        <v>2039</v>
      </c>
      <c r="R136" s="76">
        <v>2040</v>
      </c>
      <c r="S136" s="76">
        <v>2041</v>
      </c>
      <c r="T136" s="76">
        <v>2042</v>
      </c>
      <c r="U136" s="76">
        <v>2043</v>
      </c>
      <c r="V136" s="76">
        <v>2044</v>
      </c>
      <c r="W136" s="76">
        <v>2045</v>
      </c>
    </row>
    <row r="137" spans="1:23">
      <c r="A137" s="77" t="s">
        <v>201</v>
      </c>
      <c r="B137" s="78">
        <v>1.8078166860750802</v>
      </c>
      <c r="C137" s="78">
        <v>1.4398373002430549</v>
      </c>
      <c r="D137" s="78">
        <v>0.13389657747289349</v>
      </c>
      <c r="E137" s="78">
        <v>1.3971482415894125E-2</v>
      </c>
      <c r="F137" s="78">
        <v>1.4266030821700571E-2</v>
      </c>
      <c r="G137" s="78">
        <v>1.3316748102404543E-2</v>
      </c>
      <c r="H137" s="78">
        <v>1.1253702283172852E-2</v>
      </c>
      <c r="I137" s="78">
        <v>1.3221337756429901E-2</v>
      </c>
      <c r="J137" s="78">
        <v>1.397768371969127E-2</v>
      </c>
      <c r="K137" s="78">
        <v>1.5540299375914413E-2</v>
      </c>
      <c r="L137" s="78">
        <v>1.3958704178405508E-2</v>
      </c>
      <c r="M137" s="78">
        <v>1.4694635821198008E-2</v>
      </c>
      <c r="N137" s="78">
        <v>1.4973896537203614E-2</v>
      </c>
      <c r="O137" s="78">
        <v>1.6764530123722303E-2</v>
      </c>
      <c r="P137" s="78">
        <v>2.9023259002366405E-2</v>
      </c>
      <c r="Q137" s="78">
        <v>4.3545617829322807E-2</v>
      </c>
      <c r="R137" s="78">
        <v>3.0399751339601874E-2</v>
      </c>
      <c r="S137" s="78">
        <v>3.7292742893725001E-2</v>
      </c>
      <c r="T137" s="78">
        <v>3.0751184741453514E-2</v>
      </c>
      <c r="U137" s="78">
        <v>2.9842451116364216E-2</v>
      </c>
      <c r="V137" s="78">
        <v>3.0175579558355859E-2</v>
      </c>
      <c r="W137" s="78">
        <v>3.6778375027001091E-2</v>
      </c>
    </row>
    <row r="138" spans="1:23">
      <c r="A138" s="77" t="s">
        <v>202</v>
      </c>
      <c r="B138" s="78">
        <v>2.2330873750000002</v>
      </c>
      <c r="C138" s="78">
        <v>2.2330873750000002</v>
      </c>
      <c r="D138" s="78">
        <v>0</v>
      </c>
      <c r="E138" s="78">
        <v>0</v>
      </c>
      <c r="F138" s="78">
        <v>0</v>
      </c>
      <c r="G138" s="78">
        <v>0</v>
      </c>
      <c r="H138" s="78">
        <v>0</v>
      </c>
      <c r="I138" s="78">
        <v>0</v>
      </c>
      <c r="J138" s="78">
        <v>0</v>
      </c>
      <c r="K138" s="78">
        <v>0</v>
      </c>
      <c r="L138" s="78">
        <v>0</v>
      </c>
      <c r="M138" s="78">
        <v>0</v>
      </c>
      <c r="N138" s="78">
        <v>0</v>
      </c>
      <c r="O138" s="78">
        <v>0</v>
      </c>
      <c r="P138" s="78">
        <v>0</v>
      </c>
      <c r="Q138" s="78">
        <v>0</v>
      </c>
      <c r="R138" s="78">
        <v>0</v>
      </c>
      <c r="S138" s="78">
        <v>0</v>
      </c>
      <c r="T138" s="78">
        <v>0</v>
      </c>
      <c r="U138" s="78">
        <v>0</v>
      </c>
      <c r="V138" s="78">
        <v>0</v>
      </c>
      <c r="W138" s="78">
        <v>0</v>
      </c>
    </row>
    <row r="139" spans="1:23">
      <c r="A139" s="77" t="s">
        <v>203</v>
      </c>
      <c r="B139" s="78">
        <v>1.6302915475616455</v>
      </c>
      <c r="C139" s="78">
        <v>1.6783574335327149</v>
      </c>
      <c r="D139" s="78">
        <v>2.215078043548584</v>
      </c>
      <c r="E139" s="78">
        <v>2.7668502274780273</v>
      </c>
      <c r="F139" s="78">
        <v>2.5209268630371096</v>
      </c>
      <c r="G139" s="78">
        <v>2.5109075989990233</v>
      </c>
      <c r="H139" s="78">
        <v>1.9262514089355469</v>
      </c>
      <c r="I139" s="78">
        <v>1.7278715434570313</v>
      </c>
      <c r="J139" s="78">
        <v>1.2947804649543762</v>
      </c>
      <c r="K139" s="78">
        <v>1.2298396494140624</v>
      </c>
      <c r="L139" s="78">
        <v>1.1415917302246095</v>
      </c>
      <c r="M139" s="78">
        <v>0.87126326702880863</v>
      </c>
      <c r="N139" s="78">
        <v>0.93249156794738775</v>
      </c>
      <c r="O139" s="78">
        <v>0.79127741039276123</v>
      </c>
      <c r="P139" s="78">
        <v>0.48759449162673951</v>
      </c>
      <c r="Q139" s="78">
        <v>0.37441140148162844</v>
      </c>
      <c r="R139" s="78">
        <v>0.24970302084350585</v>
      </c>
      <c r="S139" s="78">
        <v>0.23220970379638672</v>
      </c>
      <c r="T139" s="78">
        <v>0.24373517504882813</v>
      </c>
      <c r="U139" s="78">
        <v>0.20376059802246094</v>
      </c>
      <c r="V139" s="78">
        <v>0.22507901501464844</v>
      </c>
      <c r="W139" s="78">
        <v>0</v>
      </c>
    </row>
    <row r="140" spans="1:23">
      <c r="A140" s="77" t="s">
        <v>204</v>
      </c>
      <c r="B140" s="78">
        <v>0.95454536985312999</v>
      </c>
      <c r="C140" s="78">
        <v>0.80847136867454372</v>
      </c>
      <c r="D140" s="78">
        <v>1.0619093786635674</v>
      </c>
      <c r="E140" s="78">
        <v>1.0472138678622773</v>
      </c>
      <c r="F140" s="78">
        <v>0.84800839598899869</v>
      </c>
      <c r="G140" s="78">
        <v>0.51031964055170997</v>
      </c>
      <c r="H140" s="78">
        <v>0.65754227796151121</v>
      </c>
      <c r="I140" s="78">
        <v>0.53369103997611866</v>
      </c>
      <c r="J140" s="78">
        <v>0.34773471611361312</v>
      </c>
      <c r="K140" s="78">
        <v>0.32462274734564128</v>
      </c>
      <c r="L140" s="78">
        <v>0.32906109797485372</v>
      </c>
      <c r="M140" s="78">
        <v>0.33805262672818998</v>
      </c>
      <c r="N140" s="78">
        <v>0.32134203489336438</v>
      </c>
      <c r="O140" s="78">
        <v>0.22478725541446623</v>
      </c>
      <c r="P140" s="78">
        <v>0.14820136567889469</v>
      </c>
      <c r="Q140" s="78">
        <v>9.8651291992995147E-2</v>
      </c>
      <c r="R140" s="78">
        <v>8.8698963594902036E-2</v>
      </c>
      <c r="S140" s="78">
        <v>8.5459640523492808E-2</v>
      </c>
      <c r="T140" s="78">
        <v>9.2409202833499057E-2</v>
      </c>
      <c r="U140" s="78">
        <v>0.19110528628049375</v>
      </c>
      <c r="V140" s="78">
        <v>0.20034978777268467</v>
      </c>
      <c r="W140" s="78">
        <v>0.26524088552980563</v>
      </c>
    </row>
    <row r="141" spans="1:23">
      <c r="A141" s="77" t="s">
        <v>205</v>
      </c>
      <c r="B141" s="78">
        <v>0</v>
      </c>
      <c r="C141" s="78">
        <v>0</v>
      </c>
      <c r="D141" s="78">
        <v>0</v>
      </c>
      <c r="E141" s="78">
        <v>0</v>
      </c>
      <c r="F141" s="78">
        <v>0</v>
      </c>
      <c r="G141" s="78">
        <v>0</v>
      </c>
      <c r="H141" s="78">
        <v>0</v>
      </c>
      <c r="I141" s="78">
        <v>0</v>
      </c>
      <c r="J141" s="78">
        <v>0</v>
      </c>
      <c r="K141" s="78">
        <v>0</v>
      </c>
      <c r="L141" s="78">
        <v>0</v>
      </c>
      <c r="M141" s="78">
        <v>0</v>
      </c>
      <c r="N141" s="78">
        <v>0</v>
      </c>
      <c r="O141" s="78">
        <v>0</v>
      </c>
      <c r="P141" s="78">
        <v>0</v>
      </c>
      <c r="Q141" s="78">
        <v>0</v>
      </c>
      <c r="R141" s="78">
        <v>2.0014771728515623E-2</v>
      </c>
      <c r="S141" s="78">
        <v>1.7639977050781248E-2</v>
      </c>
      <c r="T141" s="78">
        <v>2.5751548706054686E-2</v>
      </c>
      <c r="U141" s="78">
        <v>1.6006764404296873E-2</v>
      </c>
      <c r="V141" s="78">
        <v>8.2150873413085936E-3</v>
      </c>
      <c r="W141" s="78">
        <v>0</v>
      </c>
    </row>
    <row r="142" spans="1:23">
      <c r="A142" s="79" t="s">
        <v>206</v>
      </c>
      <c r="B142" s="78">
        <v>6.6257409784898558</v>
      </c>
      <c r="C142" s="78">
        <v>6.1597534774503142</v>
      </c>
      <c r="D142" s="78">
        <v>3.4108839996850451</v>
      </c>
      <c r="E142" s="78">
        <v>3.8280355777561987</v>
      </c>
      <c r="F142" s="78">
        <v>3.3832012898478085</v>
      </c>
      <c r="G142" s="78">
        <v>3.0345439876531377</v>
      </c>
      <c r="H142" s="78">
        <v>2.5950473891802313</v>
      </c>
      <c r="I142" s="78">
        <v>2.2747839211895799</v>
      </c>
      <c r="J142" s="78">
        <v>1.6564928647876804</v>
      </c>
      <c r="K142" s="78">
        <v>1.5700026961356182</v>
      </c>
      <c r="L142" s="78">
        <v>1.4846115323778686</v>
      </c>
      <c r="M142" s="78">
        <v>1.2240105295781967</v>
      </c>
      <c r="N142" s="78">
        <v>1.2688074993779557</v>
      </c>
      <c r="O142" s="78">
        <v>1.0328291959309497</v>
      </c>
      <c r="P142" s="78">
        <v>0.66481911630800061</v>
      </c>
      <c r="Q142" s="78">
        <v>0.51660831130394635</v>
      </c>
      <c r="R142" s="78">
        <v>0.38881650750652536</v>
      </c>
      <c r="S142" s="78">
        <v>0.37260206426438575</v>
      </c>
      <c r="T142" s="78">
        <v>0.39264711132983537</v>
      </c>
      <c r="U142" s="78">
        <v>0.44071509982361579</v>
      </c>
      <c r="V142" s="78">
        <v>0.46381946968699761</v>
      </c>
      <c r="W142" s="78">
        <v>0.30201926055680672</v>
      </c>
    </row>
    <row r="143" spans="1:23">
      <c r="A143" s="79" t="s">
        <v>207</v>
      </c>
      <c r="B143" s="78">
        <v>5.6711956086367259</v>
      </c>
      <c r="C143" s="78">
        <v>5.35128210877577</v>
      </c>
      <c r="D143" s="78">
        <v>2.3489746210214779</v>
      </c>
      <c r="E143" s="78">
        <v>2.7808217098939214</v>
      </c>
      <c r="F143" s="78">
        <v>2.53519289385881</v>
      </c>
      <c r="G143" s="78">
        <v>2.5242243471014278</v>
      </c>
      <c r="H143" s="78">
        <v>1.93750511121872</v>
      </c>
      <c r="I143" s="78">
        <v>1.7410928812134614</v>
      </c>
      <c r="J143" s="78">
        <v>1.3087581486740674</v>
      </c>
      <c r="K143" s="78">
        <v>1.2453799487899768</v>
      </c>
      <c r="L143" s="78">
        <v>1.1555504344030147</v>
      </c>
      <c r="M143" s="78">
        <v>0.88595790285000664</v>
      </c>
      <c r="N143" s="78">
        <v>0.94746546448459124</v>
      </c>
      <c r="O143" s="78">
        <v>0.80804194051648348</v>
      </c>
      <c r="P143" s="78">
        <v>0.51661775062910587</v>
      </c>
      <c r="Q143" s="78">
        <v>0.41795701931095119</v>
      </c>
      <c r="R143" s="78">
        <v>0.30011754391162332</v>
      </c>
      <c r="S143" s="78">
        <v>0.28714242374089294</v>
      </c>
      <c r="T143" s="78">
        <v>0.3002379084963363</v>
      </c>
      <c r="U143" s="78">
        <v>0.24960981354312203</v>
      </c>
      <c r="V143" s="78">
        <v>0.26346968191431297</v>
      </c>
      <c r="W143" s="78">
        <v>3.6778375027001098E-2</v>
      </c>
    </row>
    <row r="145" spans="1:23">
      <c r="A145" s="80"/>
    </row>
    <row r="146" spans="1:23" ht="14.45">
      <c r="A146" s="75" t="s">
        <v>114</v>
      </c>
      <c r="B146" s="76">
        <v>2024</v>
      </c>
      <c r="C146" s="76">
        <v>2025</v>
      </c>
      <c r="D146" s="76">
        <v>2026</v>
      </c>
      <c r="E146" s="76">
        <v>2027</v>
      </c>
      <c r="F146" s="76">
        <v>2028</v>
      </c>
      <c r="G146" s="76">
        <v>2029</v>
      </c>
      <c r="H146" s="76">
        <v>2030</v>
      </c>
      <c r="I146" s="76">
        <v>2031</v>
      </c>
      <c r="J146" s="76">
        <v>2032</v>
      </c>
      <c r="K146" s="76">
        <v>2033</v>
      </c>
      <c r="L146" s="76">
        <v>2034</v>
      </c>
      <c r="M146" s="76">
        <v>2035</v>
      </c>
      <c r="N146" s="76">
        <v>2036</v>
      </c>
      <c r="O146" s="76">
        <v>2037</v>
      </c>
      <c r="P146" s="76">
        <v>2038</v>
      </c>
      <c r="Q146" s="76">
        <v>2039</v>
      </c>
      <c r="R146" s="76">
        <v>2040</v>
      </c>
      <c r="S146" s="76">
        <v>2041</v>
      </c>
      <c r="T146" s="76">
        <v>2042</v>
      </c>
      <c r="U146" s="76">
        <v>2043</v>
      </c>
      <c r="V146" s="76">
        <v>2044</v>
      </c>
      <c r="W146" s="76">
        <v>2045</v>
      </c>
    </row>
    <row r="147" spans="1:23">
      <c r="A147" s="77" t="s">
        <v>201</v>
      </c>
      <c r="B147" s="78">
        <v>1.8078166860750802</v>
      </c>
      <c r="C147" s="78">
        <v>1.4398981645423188</v>
      </c>
      <c r="D147" s="78">
        <v>0.13389657747289349</v>
      </c>
      <c r="E147" s="78">
        <v>1.3971482415894125E-2</v>
      </c>
      <c r="F147" s="78">
        <v>1.7351086435342288E-2</v>
      </c>
      <c r="G147" s="78">
        <v>1.3316748102404543E-2</v>
      </c>
      <c r="H147" s="78">
        <v>1.5879595957135194E-2</v>
      </c>
      <c r="I147" s="78">
        <v>1.5207096607656893E-2</v>
      </c>
      <c r="J147" s="78">
        <v>1.397768371969127E-2</v>
      </c>
      <c r="K147" s="78">
        <v>1.469976527438246E-2</v>
      </c>
      <c r="L147" s="78">
        <v>1.3958704178405508E-2</v>
      </c>
      <c r="M147" s="78">
        <v>1.9496191627435273E-2</v>
      </c>
      <c r="N147" s="78">
        <v>1.9533637952856113E-2</v>
      </c>
      <c r="O147" s="78">
        <v>1.7605064225254256E-2</v>
      </c>
      <c r="P147" s="78">
        <v>4.4581541571268278E-2</v>
      </c>
      <c r="Q147" s="78">
        <v>4.7652883518435933E-2</v>
      </c>
      <c r="R147" s="78">
        <v>4.2831588913994377E-2</v>
      </c>
      <c r="S147" s="78">
        <v>4.8676459691857417E-2</v>
      </c>
      <c r="T147" s="78">
        <v>4.7390814749979762E-2</v>
      </c>
      <c r="U147" s="78">
        <v>5.0340073453344299E-2</v>
      </c>
      <c r="V147" s="78">
        <v>4.9611980879504997E-2</v>
      </c>
      <c r="W147" s="78">
        <v>4.7243347675120777E-2</v>
      </c>
    </row>
    <row r="148" spans="1:23">
      <c r="A148" s="77" t="s">
        <v>202</v>
      </c>
      <c r="B148" s="78">
        <v>2.2330873750000002</v>
      </c>
      <c r="C148" s="78">
        <v>2.233084125</v>
      </c>
      <c r="D148" s="78">
        <v>0</v>
      </c>
      <c r="E148" s="78">
        <v>0</v>
      </c>
      <c r="F148" s="78">
        <v>0</v>
      </c>
      <c r="G148" s="78">
        <v>0</v>
      </c>
      <c r="H148" s="78">
        <v>0</v>
      </c>
      <c r="I148" s="78">
        <v>0</v>
      </c>
      <c r="J148" s="78">
        <v>0</v>
      </c>
      <c r="K148" s="78">
        <v>0</v>
      </c>
      <c r="L148" s="78">
        <v>0</v>
      </c>
      <c r="M148" s="78">
        <v>0</v>
      </c>
      <c r="N148" s="78">
        <v>0</v>
      </c>
      <c r="O148" s="78">
        <v>0</v>
      </c>
      <c r="P148" s="78">
        <v>0</v>
      </c>
      <c r="Q148" s="78">
        <v>0</v>
      </c>
      <c r="R148" s="78">
        <v>0</v>
      </c>
      <c r="S148" s="78">
        <v>0</v>
      </c>
      <c r="T148" s="78">
        <v>0</v>
      </c>
      <c r="U148" s="78">
        <v>0</v>
      </c>
      <c r="V148" s="78">
        <v>0</v>
      </c>
      <c r="W148" s="78">
        <v>0</v>
      </c>
    </row>
    <row r="149" spans="1:23">
      <c r="A149" s="77" t="s">
        <v>203</v>
      </c>
      <c r="B149" s="78">
        <v>1.4014424001464845</v>
      </c>
      <c r="C149" s="78">
        <v>1.4237609832496643</v>
      </c>
      <c r="D149" s="78">
        <v>1.9035074169387818</v>
      </c>
      <c r="E149" s="78">
        <v>2.4824257556457519</v>
      </c>
      <c r="F149" s="78">
        <v>1.981184889579773</v>
      </c>
      <c r="G149" s="78">
        <v>2.1833923721008301</v>
      </c>
      <c r="H149" s="78">
        <v>1.7847910539550782</v>
      </c>
      <c r="I149" s="78">
        <v>1.6998330853271484</v>
      </c>
      <c r="J149" s="78">
        <v>1.2767260859470368</v>
      </c>
      <c r="K149" s="78">
        <v>1.1909781597900391</v>
      </c>
      <c r="L149" s="78">
        <v>1.0840496007385254</v>
      </c>
      <c r="M149" s="78">
        <v>0.77665475021362307</v>
      </c>
      <c r="N149" s="78">
        <v>0.80825396728515631</v>
      </c>
      <c r="O149" s="78">
        <v>0.78068377801513666</v>
      </c>
      <c r="P149" s="78">
        <v>0.41327530269813539</v>
      </c>
      <c r="Q149" s="78">
        <v>0.36723028294849397</v>
      </c>
      <c r="R149" s="78">
        <v>0.27522770281982423</v>
      </c>
      <c r="S149" s="78">
        <v>0.28675953570556639</v>
      </c>
      <c r="T149" s="78">
        <v>0.25973363159179685</v>
      </c>
      <c r="U149" s="78">
        <v>0.21159840942382813</v>
      </c>
      <c r="V149" s="78">
        <v>0.23188036901855469</v>
      </c>
      <c r="W149" s="78">
        <v>0</v>
      </c>
    </row>
    <row r="150" spans="1:23">
      <c r="A150" s="77" t="s">
        <v>204</v>
      </c>
      <c r="B150" s="78">
        <v>0.73591827535470755</v>
      </c>
      <c r="C150" s="78">
        <v>0.60092262856718115</v>
      </c>
      <c r="D150" s="78">
        <v>1.0408690315781726</v>
      </c>
      <c r="E150" s="78">
        <v>0.98565007289523487</v>
      </c>
      <c r="F150" s="78">
        <v>0.76927635508378878</v>
      </c>
      <c r="G150" s="78">
        <v>0.49795108755893869</v>
      </c>
      <c r="H150" s="78">
        <v>0.59190081233091874</v>
      </c>
      <c r="I150" s="78">
        <v>0.56842295511363994</v>
      </c>
      <c r="J150" s="78">
        <v>0.33702372540711184</v>
      </c>
      <c r="K150" s="78">
        <v>0.32739763474757627</v>
      </c>
      <c r="L150" s="78">
        <v>0.31113434026248749</v>
      </c>
      <c r="M150" s="78">
        <v>0.29221023319932815</v>
      </c>
      <c r="N150" s="78">
        <v>0.2956923905305906</v>
      </c>
      <c r="O150" s="78">
        <v>0.26024616046274313</v>
      </c>
      <c r="P150" s="78">
        <v>0.15777336939700187</v>
      </c>
      <c r="Q150" s="78">
        <v>0.13493797713191466</v>
      </c>
      <c r="R150" s="78">
        <v>0.14556829655561185</v>
      </c>
      <c r="S150" s="78">
        <v>0.12371212179579859</v>
      </c>
      <c r="T150" s="78">
        <v>0.11192202660939264</v>
      </c>
      <c r="U150" s="78">
        <v>0.18793339500817408</v>
      </c>
      <c r="V150" s="78">
        <v>0.2131202821579081</v>
      </c>
      <c r="W150" s="78">
        <v>0.29933119376012873</v>
      </c>
    </row>
    <row r="151" spans="1:23">
      <c r="A151" s="77" t="s">
        <v>205</v>
      </c>
      <c r="B151" s="78">
        <v>0</v>
      </c>
      <c r="C151" s="78">
        <v>1.9848005859375E-2</v>
      </c>
      <c r="D151" s="78">
        <v>2.4478068359375001E-2</v>
      </c>
      <c r="E151" s="78">
        <v>0.1357742421875</v>
      </c>
      <c r="F151" s="78">
        <v>0.29141387109375</v>
      </c>
      <c r="G151" s="78">
        <v>0.3895425703125</v>
      </c>
      <c r="H151" s="78">
        <v>2.2907060302734376E-2</v>
      </c>
      <c r="I151" s="78">
        <v>1.8275204101562501E-2</v>
      </c>
      <c r="J151" s="78">
        <v>9.1616509399414063E-3</v>
      </c>
      <c r="K151" s="78">
        <v>1.3389866577148437E-2</v>
      </c>
      <c r="L151" s="78">
        <v>1.511846240234375E-2</v>
      </c>
      <c r="M151" s="78">
        <v>3.4413735107421878E-2</v>
      </c>
      <c r="N151" s="78">
        <v>4.4168288757324217E-2</v>
      </c>
      <c r="O151" s="78">
        <v>4.783898767089844E-2</v>
      </c>
      <c r="P151" s="78">
        <v>3.3068187133789062E-2</v>
      </c>
      <c r="Q151" s="78">
        <v>4.4038652709960935E-2</v>
      </c>
      <c r="R151" s="78">
        <v>5.4413150146484374E-2</v>
      </c>
      <c r="S151" s="78">
        <v>4.4686601318359373E-2</v>
      </c>
      <c r="T151" s="78">
        <v>4.4729482604980469E-2</v>
      </c>
      <c r="U151" s="78">
        <v>2.8786388305664063E-2</v>
      </c>
      <c r="V151" s="78">
        <v>1.3543299102783204E-2</v>
      </c>
      <c r="W151" s="78">
        <v>0</v>
      </c>
    </row>
    <row r="152" spans="1:23">
      <c r="A152" s="79" t="s">
        <v>206</v>
      </c>
      <c r="B152" s="78">
        <v>6.1782647365762724</v>
      </c>
      <c r="C152" s="78">
        <v>5.7175139072185388</v>
      </c>
      <c r="D152" s="78">
        <v>3.1027510943492227</v>
      </c>
      <c r="E152" s="78">
        <v>3.6178215531443807</v>
      </c>
      <c r="F152" s="78">
        <v>3.059226202192654</v>
      </c>
      <c r="G152" s="78">
        <v>3.0842027780746735</v>
      </c>
      <c r="H152" s="78">
        <v>2.4154785225458664</v>
      </c>
      <c r="I152" s="78">
        <v>2.3017383411500076</v>
      </c>
      <c r="J152" s="78">
        <v>1.6368891460137813</v>
      </c>
      <c r="K152" s="78">
        <v>1.5464654263891462</v>
      </c>
      <c r="L152" s="78">
        <v>1.4242611075817622</v>
      </c>
      <c r="M152" s="78">
        <v>1.1227749101478084</v>
      </c>
      <c r="N152" s="78">
        <v>1.1676482845259273</v>
      </c>
      <c r="O152" s="78">
        <v>1.1063739903740324</v>
      </c>
      <c r="P152" s="78">
        <v>0.64869840080019459</v>
      </c>
      <c r="Q152" s="78">
        <v>0.59385979630880548</v>
      </c>
      <c r="R152" s="78">
        <v>0.5180407384359148</v>
      </c>
      <c r="S152" s="78">
        <v>0.50383471851158179</v>
      </c>
      <c r="T152" s="78">
        <v>0.4637759555561497</v>
      </c>
      <c r="U152" s="78">
        <v>0.47865826619101054</v>
      </c>
      <c r="V152" s="78">
        <v>0.50815593115875102</v>
      </c>
      <c r="W152" s="78">
        <v>0.34657454143524952</v>
      </c>
    </row>
    <row r="153" spans="1:23">
      <c r="A153" s="79" t="s">
        <v>207</v>
      </c>
      <c r="B153" s="78">
        <v>5.4423464612215646</v>
      </c>
      <c r="C153" s="78">
        <v>5.1165912786513577</v>
      </c>
      <c r="D153" s="78">
        <v>2.0618820627710504</v>
      </c>
      <c r="E153" s="78">
        <v>2.6321714802491458</v>
      </c>
      <c r="F153" s="78">
        <v>2.2899498471088653</v>
      </c>
      <c r="G153" s="78">
        <v>2.5862516905157347</v>
      </c>
      <c r="H153" s="78">
        <v>1.8235777102149475</v>
      </c>
      <c r="I153" s="78">
        <v>1.7333153860363677</v>
      </c>
      <c r="J153" s="78">
        <v>1.2998654206066695</v>
      </c>
      <c r="K153" s="78">
        <v>1.21906779164157</v>
      </c>
      <c r="L153" s="78">
        <v>1.1131267673192746</v>
      </c>
      <c r="M153" s="78">
        <v>0.83056467694848024</v>
      </c>
      <c r="N153" s="78">
        <v>0.87195589399533668</v>
      </c>
      <c r="O153" s="78">
        <v>0.84612782991128932</v>
      </c>
      <c r="P153" s="78">
        <v>0.49092503140319271</v>
      </c>
      <c r="Q153" s="78">
        <v>0.45892181917689079</v>
      </c>
      <c r="R153" s="78">
        <v>0.37247244188030293</v>
      </c>
      <c r="S153" s="78">
        <v>0.38012259671578319</v>
      </c>
      <c r="T153" s="78">
        <v>0.35185392894675704</v>
      </c>
      <c r="U153" s="78">
        <v>0.29072487118283646</v>
      </c>
      <c r="V153" s="78">
        <v>0.29503564900084289</v>
      </c>
      <c r="W153" s="78">
        <v>4.7243347675120784E-2</v>
      </c>
    </row>
    <row r="155" spans="1:23">
      <c r="A155" s="80"/>
    </row>
    <row r="156" spans="1:23" ht="14.45">
      <c r="A156" s="75" t="s">
        <v>115</v>
      </c>
      <c r="B156" s="76">
        <v>2024</v>
      </c>
      <c r="C156" s="76">
        <v>2025</v>
      </c>
      <c r="D156" s="76">
        <v>2026</v>
      </c>
      <c r="E156" s="76">
        <v>2027</v>
      </c>
      <c r="F156" s="76">
        <v>2028</v>
      </c>
      <c r="G156" s="76">
        <v>2029</v>
      </c>
      <c r="H156" s="76">
        <v>2030</v>
      </c>
      <c r="I156" s="76">
        <v>2031</v>
      </c>
      <c r="J156" s="76">
        <v>2032</v>
      </c>
      <c r="K156" s="76">
        <v>2033</v>
      </c>
      <c r="L156" s="76">
        <v>2034</v>
      </c>
      <c r="M156" s="76">
        <v>2035</v>
      </c>
      <c r="N156" s="76">
        <v>2036</v>
      </c>
      <c r="O156" s="76">
        <v>2037</v>
      </c>
      <c r="P156" s="76">
        <v>2038</v>
      </c>
      <c r="Q156" s="76">
        <v>2039</v>
      </c>
      <c r="R156" s="76">
        <v>2040</v>
      </c>
      <c r="S156" s="76">
        <v>2041</v>
      </c>
      <c r="T156" s="76">
        <v>2042</v>
      </c>
      <c r="U156" s="76">
        <v>2043</v>
      </c>
      <c r="V156" s="76">
        <v>2044</v>
      </c>
      <c r="W156" s="76">
        <v>2045</v>
      </c>
    </row>
    <row r="157" spans="1:23">
      <c r="A157" s="77" t="s">
        <v>201</v>
      </c>
      <c r="B157" s="78">
        <v>1.8078166860750802</v>
      </c>
      <c r="C157" s="78">
        <v>1.4382978061102443</v>
      </c>
      <c r="D157" s="78">
        <v>0.13389657747289349</v>
      </c>
      <c r="E157" s="78">
        <v>1.3971482415894125E-2</v>
      </c>
      <c r="F157" s="78">
        <v>1.4266030821700571E-2</v>
      </c>
      <c r="G157" s="78">
        <v>1.3316748102404543E-2</v>
      </c>
      <c r="H157" s="78">
        <v>1.1253702283172852E-2</v>
      </c>
      <c r="I157" s="78">
        <v>1.102626296874459E-2</v>
      </c>
      <c r="J157" s="78">
        <v>1.3976879302509921E-2</v>
      </c>
      <c r="K157" s="78">
        <v>1.5540299375914413E-2</v>
      </c>
      <c r="L157" s="78">
        <v>1.3876255651092011E-2</v>
      </c>
      <c r="M157" s="78">
        <v>1.6375704024261913E-2</v>
      </c>
      <c r="N157" s="78">
        <v>1.5814430638735565E-2</v>
      </c>
      <c r="O157" s="78">
        <v>3.0224787309722927E-2</v>
      </c>
      <c r="P157" s="78">
        <v>4.6151301016565074E-2</v>
      </c>
      <c r="Q157" s="78">
        <v>4.7611196832504761E-2</v>
      </c>
      <c r="R157" s="78">
        <v>5.1532925345207967E-2</v>
      </c>
      <c r="S157" s="78">
        <v>5.307977348383789E-2</v>
      </c>
      <c r="T157" s="78">
        <v>4.470702312484804E-2</v>
      </c>
      <c r="U157" s="78">
        <v>4.1745416852959523E-2</v>
      </c>
      <c r="V157" s="78">
        <v>4.2451840027359293E-2</v>
      </c>
      <c r="W157" s="78">
        <v>4.2567905666142651E-2</v>
      </c>
    </row>
    <row r="158" spans="1:23">
      <c r="A158" s="77" t="s">
        <v>202</v>
      </c>
      <c r="B158" s="78">
        <v>2.2330842500000001</v>
      </c>
      <c r="C158" s="78">
        <v>2.2330874999999999</v>
      </c>
      <c r="D158" s="78">
        <v>0</v>
      </c>
      <c r="E158" s="78">
        <v>0</v>
      </c>
      <c r="F158" s="78">
        <v>0</v>
      </c>
      <c r="G158" s="78">
        <v>0</v>
      </c>
      <c r="H158" s="78">
        <v>0</v>
      </c>
      <c r="I158" s="78">
        <v>0</v>
      </c>
      <c r="J158" s="78">
        <v>0</v>
      </c>
      <c r="K158" s="78">
        <v>0</v>
      </c>
      <c r="L158" s="78">
        <v>0</v>
      </c>
      <c r="M158" s="78">
        <v>0</v>
      </c>
      <c r="N158" s="78">
        <v>0</v>
      </c>
      <c r="O158" s="78">
        <v>0</v>
      </c>
      <c r="P158" s="78">
        <v>0</v>
      </c>
      <c r="Q158" s="78">
        <v>0</v>
      </c>
      <c r="R158" s="78">
        <v>0</v>
      </c>
      <c r="S158" s="78">
        <v>0</v>
      </c>
      <c r="T158" s="78">
        <v>0</v>
      </c>
      <c r="U158" s="78">
        <v>0</v>
      </c>
      <c r="V158" s="78">
        <v>0</v>
      </c>
      <c r="W158" s="78">
        <v>0</v>
      </c>
    </row>
    <row r="159" spans="1:23">
      <c r="A159" s="77" t="s">
        <v>203</v>
      </c>
      <c r="B159" s="78">
        <v>1.7317255877990723</v>
      </c>
      <c r="C159" s="78">
        <v>1.4917764643630982</v>
      </c>
      <c r="D159" s="78">
        <v>2.0711825371704102</v>
      </c>
      <c r="E159" s="78">
        <v>2.6557744125976561</v>
      </c>
      <c r="F159" s="78">
        <v>2.4950967067260743</v>
      </c>
      <c r="G159" s="78">
        <v>2.6752568653564452</v>
      </c>
      <c r="H159" s="78">
        <v>2.0027777397460937</v>
      </c>
      <c r="I159" s="78">
        <v>1.7632718996620178</v>
      </c>
      <c r="J159" s="78">
        <v>1.5802002243537903</v>
      </c>
      <c r="K159" s="78">
        <v>1.4082823760986327</v>
      </c>
      <c r="L159" s="78">
        <v>1.2888234448337554</v>
      </c>
      <c r="M159" s="78">
        <v>0.8962279252128601</v>
      </c>
      <c r="N159" s="78">
        <v>0.9625151176681519</v>
      </c>
      <c r="O159" s="78">
        <v>0.73995875587463378</v>
      </c>
      <c r="P159" s="78">
        <v>0.44530313500499724</v>
      </c>
      <c r="Q159" s="78">
        <v>0.40814650076293946</v>
      </c>
      <c r="R159" s="78">
        <v>0.32531396480560304</v>
      </c>
      <c r="S159" s="78">
        <v>0.29005018298339846</v>
      </c>
      <c r="T159" s="78">
        <v>0.29355386816406248</v>
      </c>
      <c r="U159" s="78">
        <v>0.27275980871582034</v>
      </c>
      <c r="V159" s="78">
        <v>0.29529118615722655</v>
      </c>
      <c r="W159" s="78">
        <v>0</v>
      </c>
    </row>
    <row r="160" spans="1:23">
      <c r="A160" s="77" t="s">
        <v>204</v>
      </c>
      <c r="B160" s="78">
        <v>1.0209870753407599</v>
      </c>
      <c r="C160" s="78">
        <v>0.6347510373800338</v>
      </c>
      <c r="D160" s="78">
        <v>1.0435432417008774</v>
      </c>
      <c r="E160" s="78">
        <v>1.0232467744645299</v>
      </c>
      <c r="F160" s="78">
        <v>0.89999683032506494</v>
      </c>
      <c r="G160" s="78">
        <v>0.55734393837205864</v>
      </c>
      <c r="H160" s="78">
        <v>0.67518687435182501</v>
      </c>
      <c r="I160" s="78">
        <v>0.54168013132238491</v>
      </c>
      <c r="J160" s="78">
        <v>0.47613669356893751</v>
      </c>
      <c r="K160" s="78">
        <v>0.42143325433942558</v>
      </c>
      <c r="L160" s="78">
        <v>0.40178598093442874</v>
      </c>
      <c r="M160" s="78">
        <v>0.34419842668065936</v>
      </c>
      <c r="N160" s="78">
        <v>0.37592399301591062</v>
      </c>
      <c r="O160" s="78">
        <v>0.22667460817134719</v>
      </c>
      <c r="P160" s="78">
        <v>0.14553314681772278</v>
      </c>
      <c r="Q160" s="78">
        <v>0.13769442409320123</v>
      </c>
      <c r="R160" s="78">
        <v>0.13095320112896999</v>
      </c>
      <c r="S160" s="78">
        <v>0.1100824383571464</v>
      </c>
      <c r="T160" s="78">
        <v>0.17869188914674969</v>
      </c>
      <c r="U160" s="78">
        <v>0.28292531327191994</v>
      </c>
      <c r="V160" s="78">
        <v>0.28139371801205498</v>
      </c>
      <c r="W160" s="78">
        <v>0.44920910408909559</v>
      </c>
    </row>
    <row r="161" spans="1:23">
      <c r="A161" s="77" t="s">
        <v>205</v>
      </c>
      <c r="B161" s="78">
        <v>0</v>
      </c>
      <c r="C161" s="78">
        <v>0</v>
      </c>
      <c r="D161" s="78">
        <v>0</v>
      </c>
      <c r="E161" s="78">
        <v>0</v>
      </c>
      <c r="F161" s="78">
        <v>0</v>
      </c>
      <c r="G161" s="78">
        <v>0</v>
      </c>
      <c r="H161" s="78">
        <v>0</v>
      </c>
      <c r="I161" s="78">
        <v>0</v>
      </c>
      <c r="J161" s="78">
        <v>0</v>
      </c>
      <c r="K161" s="78">
        <v>0</v>
      </c>
      <c r="L161" s="78">
        <v>0</v>
      </c>
      <c r="M161" s="78">
        <v>4.3676445312500001E-3</v>
      </c>
      <c r="N161" s="78">
        <v>4.0168723144531253E-3</v>
      </c>
      <c r="O161" s="78">
        <v>6.7947409667968748E-3</v>
      </c>
      <c r="P161" s="78">
        <v>5.7472509765624999E-3</v>
      </c>
      <c r="Q161" s="78">
        <v>9.6394373779296882E-3</v>
      </c>
      <c r="R161" s="78">
        <v>3.9721954101562498E-2</v>
      </c>
      <c r="S161" s="78">
        <v>3.5723350830078125E-2</v>
      </c>
      <c r="T161" s="78">
        <v>3.9001143676757812E-2</v>
      </c>
      <c r="U161" s="78">
        <v>2.4029281005859375E-2</v>
      </c>
      <c r="V161" s="78">
        <v>1.1682602813720704E-2</v>
      </c>
      <c r="W161" s="78">
        <v>0</v>
      </c>
    </row>
    <row r="162" spans="1:23">
      <c r="A162" s="79" t="s">
        <v>206</v>
      </c>
      <c r="B162" s="78">
        <v>6.7936135992149129</v>
      </c>
      <c r="C162" s="78">
        <v>5.7979128078533764</v>
      </c>
      <c r="D162" s="78">
        <v>3.248622356344181</v>
      </c>
      <c r="E162" s="78">
        <v>3.6929926694780804</v>
      </c>
      <c r="F162" s="78">
        <v>3.4093595678728397</v>
      </c>
      <c r="G162" s="78">
        <v>3.2459175518309085</v>
      </c>
      <c r="H162" s="78">
        <v>2.6892183163810914</v>
      </c>
      <c r="I162" s="78">
        <v>2.3159782939531475</v>
      </c>
      <c r="J162" s="78">
        <v>2.0703137972252375</v>
      </c>
      <c r="K162" s="78">
        <v>1.8452559298139728</v>
      </c>
      <c r="L162" s="78">
        <v>1.7044856814192761</v>
      </c>
      <c r="M162" s="78">
        <v>1.2611697004490314</v>
      </c>
      <c r="N162" s="78">
        <v>1.3582704136372512</v>
      </c>
      <c r="O162" s="78">
        <v>1.0036528923225008</v>
      </c>
      <c r="P162" s="78">
        <v>0.64273483381584751</v>
      </c>
      <c r="Q162" s="78">
        <v>0.60309155906657519</v>
      </c>
      <c r="R162" s="78">
        <v>0.54752204538134353</v>
      </c>
      <c r="S162" s="78">
        <v>0.48893574565446091</v>
      </c>
      <c r="T162" s="78">
        <v>0.55595392411241795</v>
      </c>
      <c r="U162" s="78">
        <v>0.62145981984655907</v>
      </c>
      <c r="V162" s="78">
        <v>0.63081934701036158</v>
      </c>
      <c r="W162" s="78">
        <v>0.49177700975523825</v>
      </c>
    </row>
    <row r="163" spans="1:23">
      <c r="A163" s="79" t="s">
        <v>207</v>
      </c>
      <c r="B163" s="78">
        <v>5.7726265238741528</v>
      </c>
      <c r="C163" s="78">
        <v>5.1631617704733426</v>
      </c>
      <c r="D163" s="78">
        <v>2.2050791146433033</v>
      </c>
      <c r="E163" s="78">
        <v>2.6697458950135502</v>
      </c>
      <c r="F163" s="78">
        <v>2.5093627375477747</v>
      </c>
      <c r="G163" s="78">
        <v>2.6885736134588498</v>
      </c>
      <c r="H163" s="78">
        <v>2.0140314420292666</v>
      </c>
      <c r="I163" s="78">
        <v>1.7742981626307626</v>
      </c>
      <c r="J163" s="78">
        <v>1.5941771036562999</v>
      </c>
      <c r="K163" s="78">
        <v>1.4238226754745473</v>
      </c>
      <c r="L163" s="78">
        <v>1.3026997004848475</v>
      </c>
      <c r="M163" s="78">
        <v>0.91697127376837206</v>
      </c>
      <c r="N163" s="78">
        <v>0.98234642062134059</v>
      </c>
      <c r="O163" s="78">
        <v>0.77697828415115355</v>
      </c>
      <c r="P163" s="78">
        <v>0.49720168699812473</v>
      </c>
      <c r="Q163" s="78">
        <v>0.46539713497337398</v>
      </c>
      <c r="R163" s="78">
        <v>0.4165688442523735</v>
      </c>
      <c r="S163" s="78">
        <v>0.37885330729731448</v>
      </c>
      <c r="T163" s="78">
        <v>0.37726203496566824</v>
      </c>
      <c r="U163" s="78">
        <v>0.33853450657463913</v>
      </c>
      <c r="V163" s="78">
        <v>0.34942562899830659</v>
      </c>
      <c r="W163" s="78">
        <v>4.2567905666142658E-2</v>
      </c>
    </row>
    <row r="165" spans="1:23">
      <c r="A165" s="80"/>
    </row>
    <row r="166" spans="1:23" ht="14.45">
      <c r="A166" s="75" t="s">
        <v>116</v>
      </c>
      <c r="B166" s="76">
        <v>2024</v>
      </c>
      <c r="C166" s="76">
        <v>2025</v>
      </c>
      <c r="D166" s="76">
        <v>2026</v>
      </c>
      <c r="E166" s="76">
        <v>2027</v>
      </c>
      <c r="F166" s="76">
        <v>2028</v>
      </c>
      <c r="G166" s="76">
        <v>2029</v>
      </c>
      <c r="H166" s="76">
        <v>2030</v>
      </c>
      <c r="I166" s="76">
        <v>2031</v>
      </c>
      <c r="J166" s="76">
        <v>2032</v>
      </c>
      <c r="K166" s="76">
        <v>2033</v>
      </c>
      <c r="L166" s="76">
        <v>2034</v>
      </c>
      <c r="M166" s="76">
        <v>2035</v>
      </c>
      <c r="N166" s="76">
        <v>2036</v>
      </c>
      <c r="O166" s="76">
        <v>2037</v>
      </c>
      <c r="P166" s="76">
        <v>2038</v>
      </c>
      <c r="Q166" s="76">
        <v>2039</v>
      </c>
      <c r="R166" s="76">
        <v>2040</v>
      </c>
      <c r="S166" s="76">
        <v>2041</v>
      </c>
      <c r="T166" s="76">
        <v>2042</v>
      </c>
      <c r="U166" s="76">
        <v>2043</v>
      </c>
      <c r="V166" s="76">
        <v>2044</v>
      </c>
      <c r="W166" s="76">
        <v>2045</v>
      </c>
    </row>
    <row r="167" spans="1:23">
      <c r="A167" s="77" t="s">
        <v>201</v>
      </c>
      <c r="B167" s="78">
        <v>1.8078166860750802</v>
      </c>
      <c r="C167" s="78">
        <v>1.4395899924474744</v>
      </c>
      <c r="D167" s="78">
        <v>0.13389657747289349</v>
      </c>
      <c r="E167" s="78">
        <v>1.3971482415894125E-2</v>
      </c>
      <c r="F167" s="78">
        <v>1.4266030821700571E-2</v>
      </c>
      <c r="G167" s="78">
        <v>1.247621400087259E-2</v>
      </c>
      <c r="H167" s="78">
        <v>1.3498227558637851E-2</v>
      </c>
      <c r="I167" s="78">
        <v>1.3272396137733476E-2</v>
      </c>
      <c r="J167" s="78">
        <v>1.397768371969127E-2</v>
      </c>
      <c r="K167" s="78">
        <v>1.4230877555665976E-2</v>
      </c>
      <c r="L167" s="78">
        <v>1.3958704178405508E-2</v>
      </c>
      <c r="M167" s="78">
        <v>1.9929651119975352E-2</v>
      </c>
      <c r="N167" s="78">
        <v>1.5814430638735565E-2</v>
      </c>
      <c r="O167" s="78">
        <v>2.166065904699941E-2</v>
      </c>
      <c r="P167" s="78">
        <v>2.9491646194836716E-2</v>
      </c>
      <c r="Q167" s="78">
        <v>4.6424753934605226E-2</v>
      </c>
      <c r="R167" s="78">
        <v>5.3836734755680071E-2</v>
      </c>
      <c r="S167" s="78">
        <v>6.1626123656434217E-2</v>
      </c>
      <c r="T167" s="78">
        <v>5.4763095936687184E-2</v>
      </c>
      <c r="U167" s="78">
        <v>5.546326065133219E-2</v>
      </c>
      <c r="V167" s="78">
        <v>5.3551254154310855E-2</v>
      </c>
      <c r="W167" s="78">
        <v>6.9565305385582171E-2</v>
      </c>
    </row>
    <row r="168" spans="1:23">
      <c r="A168" s="77" t="s">
        <v>202</v>
      </c>
      <c r="B168" s="78">
        <v>2.2330873750000002</v>
      </c>
      <c r="C168" s="78">
        <v>2.2167865</v>
      </c>
      <c r="D168" s="78">
        <v>0</v>
      </c>
      <c r="E168" s="78">
        <v>0</v>
      </c>
      <c r="F168" s="78">
        <v>0</v>
      </c>
      <c r="G168" s="78">
        <v>0</v>
      </c>
      <c r="H168" s="78">
        <v>0</v>
      </c>
      <c r="I168" s="78">
        <v>0</v>
      </c>
      <c r="J168" s="78">
        <v>0</v>
      </c>
      <c r="K168" s="78">
        <v>0</v>
      </c>
      <c r="L168" s="78">
        <v>0</v>
      </c>
      <c r="M168" s="78">
        <v>0</v>
      </c>
      <c r="N168" s="78">
        <v>0</v>
      </c>
      <c r="O168" s="78">
        <v>0</v>
      </c>
      <c r="P168" s="78">
        <v>0</v>
      </c>
      <c r="Q168" s="78">
        <v>0</v>
      </c>
      <c r="R168" s="78">
        <v>0</v>
      </c>
      <c r="S168" s="78">
        <v>0</v>
      </c>
      <c r="T168" s="78">
        <v>0</v>
      </c>
      <c r="U168" s="78">
        <v>0</v>
      </c>
      <c r="V168" s="78">
        <v>0</v>
      </c>
      <c r="W168" s="78">
        <v>0</v>
      </c>
    </row>
    <row r="169" spans="1:23">
      <c r="A169" s="77" t="s">
        <v>203</v>
      </c>
      <c r="B169" s="78">
        <v>1.4175567897644044</v>
      </c>
      <c r="C169" s="78">
        <v>1.5612801460266112</v>
      </c>
      <c r="D169" s="78">
        <v>2.0085842567405701</v>
      </c>
      <c r="E169" s="78">
        <v>2.7609699128112792</v>
      </c>
      <c r="F169" s="78">
        <v>2.6208177221679687</v>
      </c>
      <c r="G169" s="78">
        <v>2.6682414878540039</v>
      </c>
      <c r="H169" s="78">
        <v>1.9269975922851563</v>
      </c>
      <c r="I169" s="78">
        <v>1.730999669921875</v>
      </c>
      <c r="J169" s="78">
        <v>1.5839357158699037</v>
      </c>
      <c r="K169" s="78">
        <v>1.4322199996109009</v>
      </c>
      <c r="L169" s="78">
        <v>1.2414776905059814</v>
      </c>
      <c r="M169" s="78">
        <v>0.86896175195312497</v>
      </c>
      <c r="N169" s="78">
        <v>0.90487116476440432</v>
      </c>
      <c r="O169" s="78">
        <v>0.82214402054119107</v>
      </c>
      <c r="P169" s="78">
        <v>0.52188470834350587</v>
      </c>
      <c r="Q169" s="78">
        <v>0.42574110699844359</v>
      </c>
      <c r="R169" s="78">
        <v>0.32612446589660643</v>
      </c>
      <c r="S169" s="78">
        <v>0.31425903210449219</v>
      </c>
      <c r="T169" s="78">
        <v>0.31737739965820311</v>
      </c>
      <c r="U169" s="78">
        <v>0.2622219150390625</v>
      </c>
      <c r="V169" s="78">
        <v>0.2674907059326172</v>
      </c>
      <c r="W169" s="78">
        <v>0</v>
      </c>
    </row>
    <row r="170" spans="1:23">
      <c r="A170" s="77" t="s">
        <v>204</v>
      </c>
      <c r="B170" s="78">
        <v>0.7739965057529512</v>
      </c>
      <c r="C170" s="78">
        <v>0.67373415901767242</v>
      </c>
      <c r="D170" s="78">
        <v>0.98041611886263369</v>
      </c>
      <c r="E170" s="78">
        <v>1.032388897640925</v>
      </c>
      <c r="F170" s="78">
        <v>0.90713708937150739</v>
      </c>
      <c r="G170" s="78">
        <v>0.49905155284315372</v>
      </c>
      <c r="H170" s="78">
        <v>0.61029681528074875</v>
      </c>
      <c r="I170" s="78">
        <v>0.50394855110148995</v>
      </c>
      <c r="J170" s="78">
        <v>0.46885607642567373</v>
      </c>
      <c r="K170" s="78">
        <v>0.41032867688909247</v>
      </c>
      <c r="L170" s="78">
        <v>0.39422774860223564</v>
      </c>
      <c r="M170" s="78">
        <v>0.31407454433315812</v>
      </c>
      <c r="N170" s="78">
        <v>0.33838506647617378</v>
      </c>
      <c r="O170" s="78">
        <v>0.2595903130193381</v>
      </c>
      <c r="P170" s="78">
        <v>0.18535070968476905</v>
      </c>
      <c r="Q170" s="78">
        <v>0.15392466126591126</v>
      </c>
      <c r="R170" s="78">
        <v>0.15606873506346031</v>
      </c>
      <c r="S170" s="78">
        <v>0.12847415860871969</v>
      </c>
      <c r="T170" s="78">
        <v>0.19809689279517842</v>
      </c>
      <c r="U170" s="78">
        <v>0.26181222805655496</v>
      </c>
      <c r="V170" s="78">
        <v>0.25207401951787684</v>
      </c>
      <c r="W170" s="78">
        <v>0.34014679843533119</v>
      </c>
    </row>
    <row r="171" spans="1:23">
      <c r="A171" s="77" t="s">
        <v>205</v>
      </c>
      <c r="B171" s="78">
        <v>0</v>
      </c>
      <c r="C171" s="78">
        <v>0</v>
      </c>
      <c r="D171" s="78">
        <v>0</v>
      </c>
      <c r="E171" s="78">
        <v>0</v>
      </c>
      <c r="F171" s="78">
        <v>0</v>
      </c>
      <c r="G171" s="78">
        <v>0</v>
      </c>
      <c r="H171" s="78">
        <v>0</v>
      </c>
      <c r="I171" s="78">
        <v>0</v>
      </c>
      <c r="J171" s="78">
        <v>0</v>
      </c>
      <c r="K171" s="78">
        <v>0</v>
      </c>
      <c r="L171" s="78">
        <v>0</v>
      </c>
      <c r="M171" s="78">
        <v>0</v>
      </c>
      <c r="N171" s="78">
        <v>0</v>
      </c>
      <c r="O171" s="78">
        <v>0</v>
      </c>
      <c r="P171" s="78">
        <v>0</v>
      </c>
      <c r="Q171" s="78">
        <v>4.7926225585937501E-3</v>
      </c>
      <c r="R171" s="78">
        <v>2.9986463012695311E-2</v>
      </c>
      <c r="S171" s="78">
        <v>2.4997192382812498E-2</v>
      </c>
      <c r="T171" s="78">
        <v>3.2847597412109374E-2</v>
      </c>
      <c r="U171" s="78">
        <v>2.0409366088867186E-2</v>
      </c>
      <c r="V171" s="78">
        <v>1.007494204711914E-2</v>
      </c>
      <c r="W171" s="78">
        <v>0</v>
      </c>
    </row>
    <row r="172" spans="1:23">
      <c r="A172" s="79" t="s">
        <v>206</v>
      </c>
      <c r="B172" s="78">
        <v>6.2324573565924357</v>
      </c>
      <c r="C172" s="78">
        <v>5.8913907974917583</v>
      </c>
      <c r="D172" s="78">
        <v>3.122896953076097</v>
      </c>
      <c r="E172" s="78">
        <v>3.8073302928680981</v>
      </c>
      <c r="F172" s="78">
        <v>3.5422208423611767</v>
      </c>
      <c r="G172" s="78">
        <v>3.1797692546980301</v>
      </c>
      <c r="H172" s="78">
        <v>2.5507926351245431</v>
      </c>
      <c r="I172" s="78">
        <v>2.2482206171610986</v>
      </c>
      <c r="J172" s="78">
        <v>2.0667694760152688</v>
      </c>
      <c r="K172" s="78">
        <v>1.8567795540556591</v>
      </c>
      <c r="L172" s="78">
        <v>1.6496641432866226</v>
      </c>
      <c r="M172" s="78">
        <v>1.2029659474062584</v>
      </c>
      <c r="N172" s="78">
        <v>1.2590706618793137</v>
      </c>
      <c r="O172" s="78">
        <v>1.1033949926075286</v>
      </c>
      <c r="P172" s="78">
        <v>0.73672706422311163</v>
      </c>
      <c r="Q172" s="78">
        <v>0.6308831447575538</v>
      </c>
      <c r="R172" s="78">
        <v>0.56601639872844212</v>
      </c>
      <c r="S172" s="78">
        <v>0.5293565067524586</v>
      </c>
      <c r="T172" s="78">
        <v>0.60308498580217806</v>
      </c>
      <c r="U172" s="78">
        <v>0.59990676983581681</v>
      </c>
      <c r="V172" s="78">
        <v>0.58319092165192399</v>
      </c>
      <c r="W172" s="78">
        <v>0.40971210382091339</v>
      </c>
    </row>
    <row r="173" spans="1:23">
      <c r="A173" s="79" t="s">
        <v>207</v>
      </c>
      <c r="B173" s="78">
        <v>5.4584608508394847</v>
      </c>
      <c r="C173" s="78">
        <v>5.2176566384740859</v>
      </c>
      <c r="D173" s="78">
        <v>2.1424808342134636</v>
      </c>
      <c r="E173" s="78">
        <v>2.7749413952271729</v>
      </c>
      <c r="F173" s="78">
        <v>2.6350837529896696</v>
      </c>
      <c r="G173" s="78">
        <v>2.6807177018548765</v>
      </c>
      <c r="H173" s="78">
        <v>1.9404958198437945</v>
      </c>
      <c r="I173" s="78">
        <v>1.7442720660596085</v>
      </c>
      <c r="J173" s="78">
        <v>1.5979133995895951</v>
      </c>
      <c r="K173" s="78">
        <v>1.4464508771665665</v>
      </c>
      <c r="L173" s="78">
        <v>1.2554363946843869</v>
      </c>
      <c r="M173" s="78">
        <v>0.88889140307310033</v>
      </c>
      <c r="N173" s="78">
        <v>0.92068559540313988</v>
      </c>
      <c r="O173" s="78">
        <v>0.8438046795881905</v>
      </c>
      <c r="P173" s="78">
        <v>0.55137635453834255</v>
      </c>
      <c r="Q173" s="78">
        <v>0.47695848349164255</v>
      </c>
      <c r="R173" s="78">
        <v>0.40994766366498181</v>
      </c>
      <c r="S173" s="78">
        <v>0.40088234814373891</v>
      </c>
      <c r="T173" s="78">
        <v>0.40498809300699967</v>
      </c>
      <c r="U173" s="78">
        <v>0.33809454177926185</v>
      </c>
      <c r="V173" s="78">
        <v>0.33111690213404715</v>
      </c>
      <c r="W173" s="78">
        <v>6.9565305385582199E-2</v>
      </c>
    </row>
    <row r="175" spans="1:23">
      <c r="A175" s="80"/>
    </row>
    <row r="176" spans="1:23" ht="14.45">
      <c r="A176" s="75" t="s">
        <v>208</v>
      </c>
      <c r="B176" s="76">
        <v>2024</v>
      </c>
      <c r="C176" s="76">
        <v>2025</v>
      </c>
      <c r="D176" s="76">
        <v>2026</v>
      </c>
      <c r="E176" s="76">
        <v>2027</v>
      </c>
      <c r="F176" s="76">
        <v>2028</v>
      </c>
      <c r="G176" s="76">
        <v>2029</v>
      </c>
      <c r="H176" s="76">
        <v>2030</v>
      </c>
      <c r="I176" s="76">
        <v>2031</v>
      </c>
      <c r="J176" s="76">
        <v>2032</v>
      </c>
      <c r="K176" s="76">
        <v>2033</v>
      </c>
      <c r="L176" s="76">
        <v>2034</v>
      </c>
      <c r="M176" s="76">
        <v>2035</v>
      </c>
      <c r="N176" s="76">
        <v>2036</v>
      </c>
      <c r="O176" s="76">
        <v>2037</v>
      </c>
      <c r="P176" s="76">
        <v>2038</v>
      </c>
      <c r="Q176" s="76">
        <v>2039</v>
      </c>
      <c r="R176" s="76">
        <v>2040</v>
      </c>
      <c r="S176" s="76">
        <v>2041</v>
      </c>
      <c r="T176" s="76">
        <v>2042</v>
      </c>
      <c r="U176" s="76">
        <v>2043</v>
      </c>
      <c r="V176" s="76">
        <v>2044</v>
      </c>
      <c r="W176" s="76">
        <v>2045</v>
      </c>
    </row>
    <row r="177" spans="1:23">
      <c r="A177" s="77" t="s">
        <v>201</v>
      </c>
      <c r="B177" s="83" t="s">
        <v>209</v>
      </c>
      <c r="C177" s="78"/>
      <c r="D177" s="78"/>
      <c r="E177" s="78"/>
      <c r="F177" s="78"/>
      <c r="G177" s="78"/>
      <c r="H177" s="78"/>
      <c r="I177" s="78"/>
      <c r="J177" s="78"/>
      <c r="K177" s="78"/>
      <c r="L177" s="78"/>
      <c r="M177" s="78"/>
      <c r="N177" s="78"/>
      <c r="O177" s="78"/>
      <c r="P177" s="78"/>
      <c r="Q177" s="78"/>
      <c r="R177" s="78"/>
      <c r="S177" s="78"/>
      <c r="T177" s="78"/>
      <c r="U177" s="78"/>
      <c r="V177" s="78"/>
      <c r="W177" s="78"/>
    </row>
    <row r="178" spans="1:23">
      <c r="A178" s="77" t="s">
        <v>202</v>
      </c>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c r="A179" s="77" t="s">
        <v>203</v>
      </c>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c r="A180" s="77" t="s">
        <v>204</v>
      </c>
      <c r="B180" s="78"/>
      <c r="C180" s="78"/>
      <c r="D180" s="78"/>
      <c r="E180" s="78"/>
      <c r="F180" s="78"/>
      <c r="G180" s="78"/>
      <c r="H180" s="78"/>
      <c r="I180" s="78"/>
      <c r="J180" s="78"/>
      <c r="K180" s="78"/>
      <c r="L180" s="78"/>
      <c r="M180" s="78"/>
      <c r="N180" s="78"/>
      <c r="O180" s="78"/>
      <c r="P180" s="78"/>
      <c r="Q180" s="78"/>
      <c r="R180" s="78"/>
      <c r="S180" s="78"/>
      <c r="T180" s="78"/>
      <c r="U180" s="78"/>
      <c r="V180" s="78"/>
      <c r="W180" s="78"/>
    </row>
    <row r="181" spans="1:23">
      <c r="A181" s="77" t="s">
        <v>205</v>
      </c>
      <c r="B181" s="78"/>
      <c r="C181" s="78"/>
      <c r="D181" s="78"/>
      <c r="E181" s="78"/>
      <c r="F181" s="78"/>
      <c r="G181" s="78"/>
      <c r="H181" s="78"/>
      <c r="I181" s="78"/>
      <c r="J181" s="78"/>
      <c r="K181" s="78"/>
      <c r="L181" s="78"/>
      <c r="M181" s="78"/>
      <c r="N181" s="78"/>
      <c r="O181" s="78"/>
      <c r="P181" s="78"/>
      <c r="Q181" s="78"/>
      <c r="R181" s="78"/>
      <c r="S181" s="78"/>
      <c r="T181" s="78"/>
      <c r="U181" s="78"/>
      <c r="V181" s="78"/>
      <c r="W181" s="78"/>
    </row>
    <row r="182" spans="1:23">
      <c r="A182" s="79" t="s">
        <v>206</v>
      </c>
      <c r="B182" s="78"/>
      <c r="C182" s="78"/>
      <c r="D182" s="78"/>
      <c r="E182" s="78"/>
      <c r="F182" s="78"/>
      <c r="G182" s="78"/>
      <c r="H182" s="78"/>
      <c r="I182" s="78"/>
      <c r="J182" s="78"/>
      <c r="K182" s="78"/>
      <c r="L182" s="78"/>
      <c r="M182" s="78"/>
      <c r="N182" s="78"/>
      <c r="O182" s="78"/>
      <c r="P182" s="78"/>
      <c r="Q182" s="78"/>
      <c r="R182" s="78"/>
      <c r="S182" s="78"/>
      <c r="T182" s="78"/>
      <c r="U182" s="78"/>
      <c r="V182" s="78"/>
      <c r="W182" s="78"/>
    </row>
    <row r="183" spans="1:23">
      <c r="A183" s="79" t="s">
        <v>207</v>
      </c>
      <c r="B183" s="78"/>
      <c r="C183" s="78"/>
      <c r="D183" s="78"/>
      <c r="E183" s="78"/>
      <c r="F183" s="78"/>
      <c r="G183" s="78"/>
      <c r="H183" s="78"/>
      <c r="I183" s="78"/>
      <c r="J183" s="78"/>
      <c r="K183" s="78"/>
      <c r="L183" s="78"/>
      <c r="M183" s="78"/>
      <c r="N183" s="78"/>
      <c r="O183" s="78"/>
      <c r="P183" s="78"/>
      <c r="Q183" s="78"/>
      <c r="R183" s="78"/>
      <c r="S183" s="78"/>
      <c r="T183" s="78"/>
      <c r="U183" s="78"/>
      <c r="V183" s="78"/>
      <c r="W183" s="78"/>
    </row>
    <row r="185" spans="1:23">
      <c r="A185" s="80"/>
    </row>
    <row r="186" spans="1:23" ht="14.45">
      <c r="A186" s="75" t="s">
        <v>117</v>
      </c>
      <c r="B186" s="76">
        <v>2024</v>
      </c>
      <c r="C186" s="76">
        <v>2025</v>
      </c>
      <c r="D186" s="76">
        <v>2026</v>
      </c>
      <c r="E186" s="76">
        <v>2027</v>
      </c>
      <c r="F186" s="76">
        <v>2028</v>
      </c>
      <c r="G186" s="76">
        <v>2029</v>
      </c>
      <c r="H186" s="76">
        <v>2030</v>
      </c>
      <c r="I186" s="76">
        <v>2031</v>
      </c>
      <c r="J186" s="76">
        <v>2032</v>
      </c>
      <c r="K186" s="76">
        <v>2033</v>
      </c>
      <c r="L186" s="76">
        <v>2034</v>
      </c>
      <c r="M186" s="76">
        <v>2035</v>
      </c>
      <c r="N186" s="76">
        <v>2036</v>
      </c>
      <c r="O186" s="76">
        <v>2037</v>
      </c>
      <c r="P186" s="76">
        <v>2038</v>
      </c>
      <c r="Q186" s="76">
        <v>2039</v>
      </c>
      <c r="R186" s="76">
        <v>2040</v>
      </c>
      <c r="S186" s="76">
        <v>2041</v>
      </c>
      <c r="T186" s="76">
        <v>2042</v>
      </c>
      <c r="U186" s="76">
        <v>2043</v>
      </c>
      <c r="V186" s="76">
        <v>2044</v>
      </c>
      <c r="W186" s="76">
        <v>2045</v>
      </c>
    </row>
    <row r="187" spans="1:23">
      <c r="A187" s="77" t="s">
        <v>201</v>
      </c>
      <c r="B187" s="78">
        <v>1.8078166860750802</v>
      </c>
      <c r="C187" s="78">
        <v>1.4398055017520111</v>
      </c>
      <c r="D187" s="78">
        <v>0.13389657747289349</v>
      </c>
      <c r="E187" s="78">
        <v>1.3971482415894125E-2</v>
      </c>
      <c r="F187" s="78">
        <v>1.4266030821700571E-2</v>
      </c>
      <c r="G187" s="78">
        <v>1.7534520954619857E-2</v>
      </c>
      <c r="H187" s="78">
        <v>1.5244650188701914E-2</v>
      </c>
      <c r="I187" s="78">
        <v>1.6822247762113104E-2</v>
      </c>
      <c r="J187" s="78">
        <v>2.1676494304986853E-2</v>
      </c>
      <c r="K187" s="78">
        <v>2.2427272384178965E-2</v>
      </c>
      <c r="L187" s="78">
        <v>1.9113780166971874E-2</v>
      </c>
      <c r="M187" s="78">
        <v>2.8674981173878785E-2</v>
      </c>
      <c r="N187" s="78">
        <v>2.7644820069635957E-2</v>
      </c>
      <c r="O187" s="78">
        <v>3.248879923859152E-2</v>
      </c>
      <c r="P187" s="78">
        <v>4.1234319341934292E-2</v>
      </c>
      <c r="Q187" s="78">
        <v>4.2057500612480543E-2</v>
      </c>
      <c r="R187" s="78">
        <v>5.2243469393589377E-2</v>
      </c>
      <c r="S187" s="78">
        <v>4.736703787160898E-2</v>
      </c>
      <c r="T187" s="78">
        <v>5.2986197655935152E-2</v>
      </c>
      <c r="U187" s="78">
        <v>4.7352082297907577E-2</v>
      </c>
      <c r="V187" s="78">
        <v>5.428269987766398E-2</v>
      </c>
      <c r="W187" s="78">
        <v>6.4961352072636244E-2</v>
      </c>
    </row>
    <row r="188" spans="1:23">
      <c r="A188" s="77" t="s">
        <v>202</v>
      </c>
      <c r="B188" s="78">
        <v>2.2330873750000002</v>
      </c>
      <c r="C188" s="78">
        <v>2.233084125</v>
      </c>
      <c r="D188" s="78">
        <v>0</v>
      </c>
      <c r="E188" s="78">
        <v>0</v>
      </c>
      <c r="F188" s="78">
        <v>0</v>
      </c>
      <c r="G188" s="78">
        <v>0</v>
      </c>
      <c r="H188" s="78">
        <v>0</v>
      </c>
      <c r="I188" s="78">
        <v>0</v>
      </c>
      <c r="J188" s="78">
        <v>0</v>
      </c>
      <c r="K188" s="78">
        <v>0</v>
      </c>
      <c r="L188" s="78">
        <v>0</v>
      </c>
      <c r="M188" s="78">
        <v>0</v>
      </c>
      <c r="N188" s="78">
        <v>0</v>
      </c>
      <c r="O188" s="78">
        <v>0</v>
      </c>
      <c r="P188" s="78">
        <v>0</v>
      </c>
      <c r="Q188" s="78">
        <v>0</v>
      </c>
      <c r="R188" s="78">
        <v>0</v>
      </c>
      <c r="S188" s="78">
        <v>0</v>
      </c>
      <c r="T188" s="78">
        <v>0</v>
      </c>
      <c r="U188" s="78">
        <v>0</v>
      </c>
      <c r="V188" s="78">
        <v>0</v>
      </c>
      <c r="W188" s="78">
        <v>0</v>
      </c>
    </row>
    <row r="189" spans="1:23">
      <c r="A189" s="77" t="s">
        <v>203</v>
      </c>
      <c r="B189" s="78">
        <v>1.4079569547729491</v>
      </c>
      <c r="C189" s="78">
        <v>1.2282705017127991</v>
      </c>
      <c r="D189" s="78">
        <v>2.1615230314941405</v>
      </c>
      <c r="E189" s="78">
        <v>2.4113050457878114</v>
      </c>
      <c r="F189" s="78">
        <v>2.2438240932617188</v>
      </c>
      <c r="G189" s="78">
        <v>2.2671550842895507</v>
      </c>
      <c r="H189" s="78">
        <v>1.5439155915184022</v>
      </c>
      <c r="I189" s="78">
        <v>1.3932566715793611</v>
      </c>
      <c r="J189" s="78">
        <v>1.3181859469108581</v>
      </c>
      <c r="K189" s="78">
        <v>1.1660507511901856</v>
      </c>
      <c r="L189" s="78">
        <v>1.1528846362304688</v>
      </c>
      <c r="M189" s="78">
        <v>0.85020510115051273</v>
      </c>
      <c r="N189" s="78">
        <v>0.86971864099693297</v>
      </c>
      <c r="O189" s="78">
        <v>0.69637550744628907</v>
      </c>
      <c r="P189" s="78">
        <v>0.48189861090087893</v>
      </c>
      <c r="Q189" s="78">
        <v>0.35891090473937987</v>
      </c>
      <c r="R189" s="78">
        <v>0.35369454408264162</v>
      </c>
      <c r="S189" s="78">
        <v>0.33634222851562501</v>
      </c>
      <c r="T189" s="78">
        <v>0.2769936579589844</v>
      </c>
      <c r="U189" s="78">
        <v>0.26689873944091796</v>
      </c>
      <c r="V189" s="78">
        <v>0.25831150769042971</v>
      </c>
      <c r="W189" s="78">
        <v>0</v>
      </c>
    </row>
    <row r="190" spans="1:23">
      <c r="A190" s="77" t="s">
        <v>204</v>
      </c>
      <c r="B190" s="78">
        <v>0.70405265199105371</v>
      </c>
      <c r="C190" s="78">
        <v>0.43963690467651623</v>
      </c>
      <c r="D190" s="78">
        <v>0.97903644272686996</v>
      </c>
      <c r="E190" s="78">
        <v>0.85150578738224991</v>
      </c>
      <c r="F190" s="78">
        <v>0.76501473161638245</v>
      </c>
      <c r="G190" s="78">
        <v>0.52060901504459367</v>
      </c>
      <c r="H190" s="78">
        <v>0.50355466328923937</v>
      </c>
      <c r="I190" s="78">
        <v>0.40987936238094996</v>
      </c>
      <c r="J190" s="78">
        <v>0.37731616349105246</v>
      </c>
      <c r="K190" s="78">
        <v>0.32312508249656935</v>
      </c>
      <c r="L190" s="78">
        <v>0.32887293021313496</v>
      </c>
      <c r="M190" s="78">
        <v>0.30488985008235187</v>
      </c>
      <c r="N190" s="78">
        <v>0.29730810430665439</v>
      </c>
      <c r="O190" s="78">
        <v>0.22985688630411372</v>
      </c>
      <c r="P190" s="78">
        <v>0.18801730277647968</v>
      </c>
      <c r="Q190" s="78">
        <v>0.16027664792496155</v>
      </c>
      <c r="R190" s="78">
        <v>0.16913806996113498</v>
      </c>
      <c r="S190" s="78">
        <v>0.1760605963271375</v>
      </c>
      <c r="T190" s="78">
        <v>0.20456375210940278</v>
      </c>
      <c r="U190" s="78">
        <v>0.30052288277522499</v>
      </c>
      <c r="V190" s="78">
        <v>0.29236721027286439</v>
      </c>
      <c r="W190" s="78">
        <v>0.42357430239936622</v>
      </c>
    </row>
    <row r="191" spans="1:23">
      <c r="A191" s="77" t="s">
        <v>205</v>
      </c>
      <c r="B191" s="78">
        <v>0</v>
      </c>
      <c r="C191" s="78">
        <v>0</v>
      </c>
      <c r="D191" s="78">
        <v>0</v>
      </c>
      <c r="E191" s="78">
        <v>5.8520914062499998E-2</v>
      </c>
      <c r="F191" s="78">
        <v>2.8636671874999998E-2</v>
      </c>
      <c r="G191" s="78">
        <v>4.9095296875E-2</v>
      </c>
      <c r="H191" s="78">
        <v>0</v>
      </c>
      <c r="I191" s="78">
        <v>0</v>
      </c>
      <c r="J191" s="78">
        <v>0</v>
      </c>
      <c r="K191" s="78">
        <v>0</v>
      </c>
      <c r="L191" s="78">
        <v>4.2938301391601558E-3</v>
      </c>
      <c r="M191" s="78">
        <v>1.2623569458007812E-2</v>
      </c>
      <c r="N191" s="78">
        <v>2.0768611816406251E-2</v>
      </c>
      <c r="O191" s="78">
        <v>2.5123319580078126E-2</v>
      </c>
      <c r="P191" s="78">
        <v>3.4766212402343753E-2</v>
      </c>
      <c r="Q191" s="78">
        <v>5.0466619384765626E-2</v>
      </c>
      <c r="R191" s="78">
        <v>5.3487285156250002E-2</v>
      </c>
      <c r="S191" s="78">
        <v>4.5161096801757811E-2</v>
      </c>
      <c r="T191" s="78">
        <v>4.1479815429687497E-2</v>
      </c>
      <c r="U191" s="78">
        <v>3.0712746215820312E-2</v>
      </c>
      <c r="V191" s="78">
        <v>2.0404584594726563E-2</v>
      </c>
      <c r="W191" s="78">
        <v>1.25404814453125E-2</v>
      </c>
    </row>
    <row r="192" spans="1:23">
      <c r="A192" s="79" t="s">
        <v>206</v>
      </c>
      <c r="B192" s="78">
        <v>6.1529136678390834</v>
      </c>
      <c r="C192" s="78">
        <v>5.3407970331413255</v>
      </c>
      <c r="D192" s="78">
        <v>3.2744560516939041</v>
      </c>
      <c r="E192" s="78">
        <v>3.3353032296484555</v>
      </c>
      <c r="F192" s="78">
        <v>3.0517415275748019</v>
      </c>
      <c r="G192" s="78">
        <v>2.854393917163764</v>
      </c>
      <c r="H192" s="78">
        <v>2.0627149049963434</v>
      </c>
      <c r="I192" s="78">
        <v>1.8199582817224242</v>
      </c>
      <c r="J192" s="78">
        <v>1.7171786047068973</v>
      </c>
      <c r="K192" s="78">
        <v>1.5116031060709338</v>
      </c>
      <c r="L192" s="78">
        <v>1.5051651767497358</v>
      </c>
      <c r="M192" s="78">
        <v>1.1963935018647514</v>
      </c>
      <c r="N192" s="78">
        <v>1.2154401771896297</v>
      </c>
      <c r="O192" s="78">
        <v>0.98384451256907235</v>
      </c>
      <c r="P192" s="78">
        <v>0.74591644542163671</v>
      </c>
      <c r="Q192" s="78">
        <v>0.61171167266158755</v>
      </c>
      <c r="R192" s="78">
        <v>0.62856336859361595</v>
      </c>
      <c r="S192" s="78">
        <v>0.6049309595161293</v>
      </c>
      <c r="T192" s="78">
        <v>0.57602342315400978</v>
      </c>
      <c r="U192" s="78">
        <v>0.64548645072987088</v>
      </c>
      <c r="V192" s="78">
        <v>0.62536600243568474</v>
      </c>
      <c r="W192" s="78">
        <v>0.50107613591731492</v>
      </c>
    </row>
    <row r="193" spans="1:23">
      <c r="A193" s="79" t="s">
        <v>207</v>
      </c>
      <c r="B193" s="78">
        <v>5.4488610158480295</v>
      </c>
      <c r="C193" s="78">
        <v>4.9011601284648094</v>
      </c>
      <c r="D193" s="78">
        <v>2.295419608967034</v>
      </c>
      <c r="E193" s="78">
        <v>2.4837974422662055</v>
      </c>
      <c r="F193" s="78">
        <v>2.2867267959584194</v>
      </c>
      <c r="G193" s="78">
        <v>2.3337849021191701</v>
      </c>
      <c r="H193" s="78">
        <v>1.559160241707104</v>
      </c>
      <c r="I193" s="78">
        <v>1.4100789193414742</v>
      </c>
      <c r="J193" s="78">
        <v>1.3398624412158449</v>
      </c>
      <c r="K193" s="78">
        <v>1.1884780235743646</v>
      </c>
      <c r="L193" s="78">
        <v>1.1762922465366008</v>
      </c>
      <c r="M193" s="78">
        <v>0.89150365178239954</v>
      </c>
      <c r="N193" s="78">
        <v>0.91813207288297538</v>
      </c>
      <c r="O193" s="78">
        <v>0.75398762626495863</v>
      </c>
      <c r="P193" s="78">
        <v>0.55789914264515705</v>
      </c>
      <c r="Q193" s="78">
        <v>0.451435024736626</v>
      </c>
      <c r="R193" s="78">
        <v>0.45942529863248094</v>
      </c>
      <c r="S193" s="78">
        <v>0.4288703631889918</v>
      </c>
      <c r="T193" s="78">
        <v>0.37145967104460698</v>
      </c>
      <c r="U193" s="78">
        <v>0.34496356795464589</v>
      </c>
      <c r="V193" s="78">
        <v>0.33299879216282036</v>
      </c>
      <c r="W193" s="78">
        <v>7.7501833517948704E-2</v>
      </c>
    </row>
    <row r="195" spans="1:23">
      <c r="A195" s="80"/>
    </row>
    <row r="196" spans="1:23" ht="14.45">
      <c r="A196" s="75" t="s">
        <v>118</v>
      </c>
      <c r="B196" s="76">
        <v>2024</v>
      </c>
      <c r="C196" s="76">
        <v>2025</v>
      </c>
      <c r="D196" s="76">
        <v>2026</v>
      </c>
      <c r="E196" s="76">
        <v>2027</v>
      </c>
      <c r="F196" s="76">
        <v>2028</v>
      </c>
      <c r="G196" s="76">
        <v>2029</v>
      </c>
      <c r="H196" s="76">
        <v>2030</v>
      </c>
      <c r="I196" s="76">
        <v>2031</v>
      </c>
      <c r="J196" s="76">
        <v>2032</v>
      </c>
      <c r="K196" s="76">
        <v>2033</v>
      </c>
      <c r="L196" s="76">
        <v>2034</v>
      </c>
      <c r="M196" s="76">
        <v>2035</v>
      </c>
      <c r="N196" s="76">
        <v>2036</v>
      </c>
      <c r="O196" s="76">
        <v>2037</v>
      </c>
      <c r="P196" s="76">
        <v>2038</v>
      </c>
      <c r="Q196" s="76">
        <v>2039</v>
      </c>
      <c r="R196" s="76">
        <v>2040</v>
      </c>
      <c r="S196" s="76">
        <v>2041</v>
      </c>
      <c r="T196" s="76">
        <v>2042</v>
      </c>
      <c r="U196" s="76">
        <v>2043</v>
      </c>
      <c r="V196" s="76">
        <v>2044</v>
      </c>
      <c r="W196" s="76">
        <v>2045</v>
      </c>
    </row>
    <row r="197" spans="1:23">
      <c r="A197" s="77" t="s">
        <v>201</v>
      </c>
      <c r="B197" s="78">
        <v>1.8076589111702341</v>
      </c>
      <c r="C197" s="78">
        <v>1.4398319004419255</v>
      </c>
      <c r="D197" s="78">
        <v>0.13410636194707848</v>
      </c>
      <c r="E197" s="78">
        <v>1.38716782350785E-2</v>
      </c>
      <c r="F197" s="78">
        <v>1.4598432936131975E-2</v>
      </c>
      <c r="G197" s="78">
        <v>1.2104292893125012E-2</v>
      </c>
      <c r="H197" s="78">
        <v>1.0397121234921522E-2</v>
      </c>
      <c r="I197" s="78">
        <v>1.0397121234921522E-2</v>
      </c>
      <c r="J197" s="78">
        <v>1.1226467822180487E-2</v>
      </c>
      <c r="K197" s="78">
        <v>1.0397121234921522E-2</v>
      </c>
      <c r="L197" s="78">
        <v>1.619598875839957E-2</v>
      </c>
      <c r="M197" s="78">
        <v>2.0337143461398241E-2</v>
      </c>
      <c r="N197" s="78">
        <v>1.1226467822180487E-2</v>
      </c>
      <c r="O197" s="78">
        <v>2.0337143461398241E-2</v>
      </c>
      <c r="P197" s="78">
        <v>1.3990276847144297E-2</v>
      </c>
      <c r="Q197" s="78">
        <v>1.2329161953533046E-2</v>
      </c>
      <c r="R197" s="78">
        <v>1.5910701969824921E-2</v>
      </c>
      <c r="S197" s="78">
        <v>1.0387970636669141E-2</v>
      </c>
      <c r="T197" s="78">
        <v>1.0387970636669141E-2</v>
      </c>
      <c r="U197" s="78">
        <v>4.479484101924219E-4</v>
      </c>
      <c r="V197" s="78">
        <v>3.1839114289382809E-3</v>
      </c>
      <c r="W197" s="78">
        <v>1.097477932829953E-2</v>
      </c>
    </row>
    <row r="198" spans="1:23">
      <c r="A198" s="77" t="s">
        <v>202</v>
      </c>
      <c r="B198" s="78">
        <v>2.278481625</v>
      </c>
      <c r="C198" s="78">
        <v>2.2692753749999999</v>
      </c>
      <c r="D198" s="78">
        <v>0</v>
      </c>
      <c r="E198" s="78">
        <v>0</v>
      </c>
      <c r="F198" s="78">
        <v>0</v>
      </c>
      <c r="G198" s="78">
        <v>0</v>
      </c>
      <c r="H198" s="78">
        <v>0</v>
      </c>
      <c r="I198" s="78">
        <v>0</v>
      </c>
      <c r="J198" s="78">
        <v>0</v>
      </c>
      <c r="K198" s="78">
        <v>0</v>
      </c>
      <c r="L198" s="78">
        <v>0</v>
      </c>
      <c r="M198" s="78">
        <v>0</v>
      </c>
      <c r="N198" s="78">
        <v>0</v>
      </c>
      <c r="O198" s="78">
        <v>0</v>
      </c>
      <c r="P198" s="78">
        <v>0</v>
      </c>
      <c r="Q198" s="78">
        <v>0</v>
      </c>
      <c r="R198" s="78">
        <v>0</v>
      </c>
      <c r="S198" s="78">
        <v>0</v>
      </c>
      <c r="T198" s="78">
        <v>0</v>
      </c>
      <c r="U198" s="78">
        <v>0</v>
      </c>
      <c r="V198" s="78">
        <v>0</v>
      </c>
      <c r="W198" s="78">
        <v>0</v>
      </c>
    </row>
    <row r="199" spans="1:23">
      <c r="A199" s="77" t="s">
        <v>203</v>
      </c>
      <c r="B199" s="78">
        <v>1.6507196795654298</v>
      </c>
      <c r="C199" s="78">
        <v>1.6836388886718749</v>
      </c>
      <c r="D199" s="78">
        <v>2.7345377514648437</v>
      </c>
      <c r="E199" s="78">
        <v>3.1914527587890626</v>
      </c>
      <c r="F199" s="78">
        <v>3.2331917333984377</v>
      </c>
      <c r="G199" s="78">
        <v>3.5464793498535157</v>
      </c>
      <c r="H199" s="78">
        <v>3.071790610473633</v>
      </c>
      <c r="I199" s="78">
        <v>2.7953387734374999</v>
      </c>
      <c r="J199" s="78">
        <v>2.4203039216308593</v>
      </c>
      <c r="K199" s="78">
        <v>2.3828015332031249</v>
      </c>
      <c r="L199" s="78">
        <v>2.242801634765625</v>
      </c>
      <c r="M199" s="78">
        <v>2.3587825356445311</v>
      </c>
      <c r="N199" s="78">
        <v>2.4708048666992188</v>
      </c>
      <c r="O199" s="78">
        <v>2.5544758837890624</v>
      </c>
      <c r="P199" s="78">
        <v>2.4331352978515626</v>
      </c>
      <c r="Q199" s="78">
        <v>2.4497427700195313</v>
      </c>
      <c r="R199" s="78">
        <v>2.3503499814453126</v>
      </c>
      <c r="S199" s="78">
        <v>2.4582738232421875</v>
      </c>
      <c r="T199" s="78">
        <v>2.7733349589843752</v>
      </c>
      <c r="U199" s="78">
        <v>2.8804832041015627</v>
      </c>
      <c r="V199" s="78">
        <v>2.947710900390625</v>
      </c>
      <c r="W199" s="78">
        <v>2.4977793544921876</v>
      </c>
    </row>
    <row r="200" spans="1:23">
      <c r="A200" s="77" t="s">
        <v>204</v>
      </c>
      <c r="B200" s="78">
        <v>1.2127111776491524</v>
      </c>
      <c r="C200" s="78">
        <v>0.99725054013809122</v>
      </c>
      <c r="D200" s="78">
        <v>1.57457723245416</v>
      </c>
      <c r="E200" s="78">
        <v>1.48890327637678</v>
      </c>
      <c r="F200" s="78">
        <v>1.5016446122856473</v>
      </c>
      <c r="G200" s="78">
        <v>0.95966148570663246</v>
      </c>
      <c r="H200" s="78">
        <v>0.8935054941483962</v>
      </c>
      <c r="I200" s="78">
        <v>0.71694187270721121</v>
      </c>
      <c r="J200" s="78">
        <v>0.73181218383242752</v>
      </c>
      <c r="K200" s="78">
        <v>0.7861617171356986</v>
      </c>
      <c r="L200" s="78">
        <v>0.72641920546104244</v>
      </c>
      <c r="M200" s="78">
        <v>0.89121779566168247</v>
      </c>
      <c r="N200" s="78">
        <v>0.99884108459434739</v>
      </c>
      <c r="O200" s="78">
        <v>0.9165397571574887</v>
      </c>
      <c r="P200" s="78">
        <v>1.1191591040446573</v>
      </c>
      <c r="Q200" s="78">
        <v>1.18130721259881</v>
      </c>
      <c r="R200" s="78">
        <v>1.2760981225327774</v>
      </c>
      <c r="S200" s="78">
        <v>1.3941743865370748</v>
      </c>
      <c r="T200" s="78">
        <v>1.3769757929022974</v>
      </c>
      <c r="U200" s="78">
        <v>1.4632970460799899</v>
      </c>
      <c r="V200" s="78">
        <v>1.4811119869816325</v>
      </c>
      <c r="W200" s="78">
        <v>1.2625345085586199</v>
      </c>
    </row>
    <row r="201" spans="1:23">
      <c r="A201" s="77" t="s">
        <v>205</v>
      </c>
      <c r="B201" s="78">
        <v>0</v>
      </c>
      <c r="C201" s="78">
        <v>0</v>
      </c>
      <c r="D201" s="78">
        <v>0</v>
      </c>
      <c r="E201" s="78">
        <v>0</v>
      </c>
      <c r="F201" s="78">
        <v>0</v>
      </c>
      <c r="G201" s="78">
        <v>0</v>
      </c>
      <c r="H201" s="78">
        <v>0</v>
      </c>
      <c r="I201" s="78">
        <v>0</v>
      </c>
      <c r="J201" s="78">
        <v>0</v>
      </c>
      <c r="K201" s="78">
        <v>0</v>
      </c>
      <c r="L201" s="78">
        <v>0</v>
      </c>
      <c r="M201" s="78">
        <v>0</v>
      </c>
      <c r="N201" s="78">
        <v>0</v>
      </c>
      <c r="O201" s="78">
        <v>0</v>
      </c>
      <c r="P201" s="78">
        <v>0</v>
      </c>
      <c r="Q201" s="78">
        <v>0</v>
      </c>
      <c r="R201" s="78">
        <v>0</v>
      </c>
      <c r="S201" s="78">
        <v>0</v>
      </c>
      <c r="T201" s="78">
        <v>0</v>
      </c>
      <c r="U201" s="78">
        <v>0</v>
      </c>
      <c r="V201" s="78">
        <v>5.7774259765625002E-2</v>
      </c>
      <c r="W201" s="78">
        <v>5.0093300781250003E-2</v>
      </c>
    </row>
    <row r="202" spans="1:23">
      <c r="A202" s="79" t="s">
        <v>206</v>
      </c>
      <c r="B202" s="78">
        <v>6.9495713933848169</v>
      </c>
      <c r="C202" s="78">
        <v>6.3899967042518915</v>
      </c>
      <c r="D202" s="78">
        <v>4.4432213458660819</v>
      </c>
      <c r="E202" s="78">
        <v>4.6942277134009212</v>
      </c>
      <c r="F202" s="78">
        <v>4.7494347786202171</v>
      </c>
      <c r="G202" s="78">
        <v>4.5182451284532732</v>
      </c>
      <c r="H202" s="78">
        <v>3.9756932258569506</v>
      </c>
      <c r="I202" s="78">
        <v>3.5226777673796326</v>
      </c>
      <c r="J202" s="78">
        <v>3.1633425732854672</v>
      </c>
      <c r="K202" s="78">
        <v>3.1793603715737451</v>
      </c>
      <c r="L202" s="78">
        <v>2.9854168289850671</v>
      </c>
      <c r="M202" s="78">
        <v>3.2703374747676119</v>
      </c>
      <c r="N202" s="78">
        <v>3.4808724191157463</v>
      </c>
      <c r="O202" s="78">
        <v>3.4913527844079493</v>
      </c>
      <c r="P202" s="78">
        <v>3.5662846787433642</v>
      </c>
      <c r="Q202" s="78">
        <v>3.6433791445718744</v>
      </c>
      <c r="R202" s="78">
        <v>3.6423588059479148</v>
      </c>
      <c r="S202" s="78">
        <v>3.8628361804159312</v>
      </c>
      <c r="T202" s="78">
        <v>4.1606987225233416</v>
      </c>
      <c r="U202" s="78">
        <v>4.344228198591745</v>
      </c>
      <c r="V202" s="78">
        <v>4.4897810585668214</v>
      </c>
      <c r="W202" s="78">
        <v>3.8213819431603575</v>
      </c>
    </row>
    <row r="203" spans="1:23">
      <c r="A203" s="79" t="s">
        <v>207</v>
      </c>
      <c r="B203" s="78">
        <v>5.7368602157356641</v>
      </c>
      <c r="C203" s="78">
        <v>5.3927461641138006</v>
      </c>
      <c r="D203" s="78">
        <v>2.8686441134119218</v>
      </c>
      <c r="E203" s="78">
        <v>3.2053244370241414</v>
      </c>
      <c r="F203" s="78">
        <v>3.2477901663345699</v>
      </c>
      <c r="G203" s="78">
        <v>3.5585836427466409</v>
      </c>
      <c r="H203" s="78">
        <v>3.0821877317085544</v>
      </c>
      <c r="I203" s="78">
        <v>2.8057358946724213</v>
      </c>
      <c r="J203" s="78">
        <v>2.4315303894530396</v>
      </c>
      <c r="K203" s="78">
        <v>2.3931986544380464</v>
      </c>
      <c r="L203" s="78">
        <v>2.2589976235240248</v>
      </c>
      <c r="M203" s="78">
        <v>2.3791196791059295</v>
      </c>
      <c r="N203" s="78">
        <v>2.4820313345213991</v>
      </c>
      <c r="O203" s="78">
        <v>2.5748130272504604</v>
      </c>
      <c r="P203" s="78">
        <v>2.4471255746987071</v>
      </c>
      <c r="Q203" s="78">
        <v>2.4620719319730644</v>
      </c>
      <c r="R203" s="78">
        <v>2.3662606834151374</v>
      </c>
      <c r="S203" s="78">
        <v>2.4686617938788564</v>
      </c>
      <c r="T203" s="78">
        <v>2.7837229296210442</v>
      </c>
      <c r="U203" s="78">
        <v>2.8809311525117551</v>
      </c>
      <c r="V203" s="78">
        <v>3.0086690715851887</v>
      </c>
      <c r="W203" s="78">
        <v>2.5588474346017378</v>
      </c>
    </row>
    <row r="206" spans="1:23" ht="14.45">
      <c r="A206" s="75" t="s">
        <v>119</v>
      </c>
      <c r="B206" s="76">
        <v>2024</v>
      </c>
      <c r="C206" s="76">
        <v>2025</v>
      </c>
      <c r="D206" s="76">
        <v>2026</v>
      </c>
      <c r="E206" s="76">
        <v>2027</v>
      </c>
      <c r="F206" s="76">
        <v>2028</v>
      </c>
      <c r="G206" s="76">
        <v>2029</v>
      </c>
      <c r="H206" s="76">
        <v>2030</v>
      </c>
      <c r="I206" s="76">
        <v>2031</v>
      </c>
      <c r="J206" s="76">
        <v>2032</v>
      </c>
      <c r="K206" s="76">
        <v>2033</v>
      </c>
      <c r="L206" s="76">
        <v>2034</v>
      </c>
      <c r="M206" s="76">
        <v>2035</v>
      </c>
      <c r="N206" s="76">
        <v>2036</v>
      </c>
      <c r="O206" s="76">
        <v>2037</v>
      </c>
      <c r="P206" s="76">
        <v>2038</v>
      </c>
      <c r="Q206" s="76">
        <v>2039</v>
      </c>
      <c r="R206" s="76">
        <v>2040</v>
      </c>
      <c r="S206" s="76">
        <v>2041</v>
      </c>
      <c r="T206" s="76">
        <v>2042</v>
      </c>
      <c r="U206" s="76">
        <v>2043</v>
      </c>
      <c r="V206" s="76">
        <v>2044</v>
      </c>
      <c r="W206" s="76">
        <v>2045</v>
      </c>
    </row>
    <row r="207" spans="1:23">
      <c r="A207" s="77" t="s">
        <v>201</v>
      </c>
      <c r="B207" s="78">
        <v>1.8078166860750802</v>
      </c>
      <c r="C207" s="78">
        <v>1.4354973030669695</v>
      </c>
      <c r="D207" s="78">
        <v>0.13473711157442544</v>
      </c>
      <c r="E207" s="78">
        <v>1.7736542450190296E-2</v>
      </c>
      <c r="F207" s="78">
        <v>1.9462344716086408E-2</v>
      </c>
      <c r="G207" s="78">
        <v>1.4157282203936496E-2</v>
      </c>
      <c r="H207" s="78">
        <v>1.6553267591769002E-2</v>
      </c>
      <c r="I207" s="78">
        <v>1.6021068007105819E-2</v>
      </c>
      <c r="J207" s="78">
        <v>3.293794345490967E-2</v>
      </c>
      <c r="K207" s="78">
        <v>3.2969985602213946E-2</v>
      </c>
      <c r="L207" s="78">
        <v>3.1786579731988555E-2</v>
      </c>
      <c r="M207" s="78">
        <v>3.5382175880080816E-2</v>
      </c>
      <c r="N207" s="78">
        <v>6.2276031584440561E-2</v>
      </c>
      <c r="O207" s="78">
        <v>6.2489555892889723E-2</v>
      </c>
      <c r="P207" s="78">
        <v>6.0704293555129289E-2</v>
      </c>
      <c r="Q207" s="78">
        <v>6.005299977155789E-2</v>
      </c>
      <c r="R207" s="78">
        <v>6.8702006748237496E-2</v>
      </c>
      <c r="S207" s="78">
        <v>6.5276341142398192E-2</v>
      </c>
      <c r="T207" s="78">
        <v>5.7566223556300929E-2</v>
      </c>
      <c r="U207" s="78">
        <v>6.0271195344691719E-2</v>
      </c>
      <c r="V207" s="78">
        <v>8.0266597925644459E-2</v>
      </c>
      <c r="W207" s="78">
        <v>8.2906271737363577E-2</v>
      </c>
    </row>
    <row r="208" spans="1:23">
      <c r="A208" s="77" t="s">
        <v>202</v>
      </c>
      <c r="B208" s="78">
        <v>2.2330843749999998</v>
      </c>
      <c r="C208" s="78">
        <v>2.2330873750000002</v>
      </c>
      <c r="D208" s="78">
        <v>0</v>
      </c>
      <c r="E208" s="78">
        <v>0</v>
      </c>
      <c r="F208" s="78">
        <v>0</v>
      </c>
      <c r="G208" s="78">
        <v>0</v>
      </c>
      <c r="H208" s="78">
        <v>0</v>
      </c>
      <c r="I208" s="78">
        <v>0</v>
      </c>
      <c r="J208" s="78">
        <v>0</v>
      </c>
      <c r="K208" s="78">
        <v>0</v>
      </c>
      <c r="L208" s="78">
        <v>0</v>
      </c>
      <c r="M208" s="78">
        <v>0</v>
      </c>
      <c r="N208" s="78">
        <v>0</v>
      </c>
      <c r="O208" s="78">
        <v>0</v>
      </c>
      <c r="P208" s="78">
        <v>0</v>
      </c>
      <c r="Q208" s="78">
        <v>0</v>
      </c>
      <c r="R208" s="78">
        <v>0</v>
      </c>
      <c r="S208" s="78">
        <v>0</v>
      </c>
      <c r="T208" s="78">
        <v>0</v>
      </c>
      <c r="U208" s="78">
        <v>0</v>
      </c>
      <c r="V208" s="78">
        <v>0</v>
      </c>
      <c r="W208" s="78">
        <v>0</v>
      </c>
    </row>
    <row r="209" spans="1:23">
      <c r="A209" s="77" t="s">
        <v>203</v>
      </c>
      <c r="B209" s="78">
        <v>1.4329271128997803</v>
      </c>
      <c r="C209" s="78">
        <v>0.92282164342498785</v>
      </c>
      <c r="D209" s="78">
        <v>1.7763293684768677</v>
      </c>
      <c r="E209" s="78">
        <v>1.9022812827644349</v>
      </c>
      <c r="F209" s="78">
        <v>1.689668362548828</v>
      </c>
      <c r="G209" s="78">
        <v>2.0788270031738283</v>
      </c>
      <c r="H209" s="78">
        <v>1.5873133367309571</v>
      </c>
      <c r="I209" s="78">
        <v>1.5709564654521941</v>
      </c>
      <c r="J209" s="78">
        <v>1.3133768162841797</v>
      </c>
      <c r="K209" s="78">
        <v>1.2833564395847321</v>
      </c>
      <c r="L209" s="78">
        <v>1.2200075826473236</v>
      </c>
      <c r="M209" s="78">
        <v>0.97201025158691401</v>
      </c>
      <c r="N209" s="78">
        <v>0.60383235250473022</v>
      </c>
      <c r="O209" s="78">
        <v>0.64404050127029422</v>
      </c>
      <c r="P209" s="78">
        <v>0.44837746353912356</v>
      </c>
      <c r="Q209" s="78">
        <v>0.41352741640853879</v>
      </c>
      <c r="R209" s="78">
        <v>0.27806219998264314</v>
      </c>
      <c r="S209" s="78">
        <v>0.25648271386718752</v>
      </c>
      <c r="T209" s="78">
        <v>0.270466763671875</v>
      </c>
      <c r="U209" s="78">
        <v>0.2319619453125</v>
      </c>
      <c r="V209" s="78">
        <v>0.20042393707275391</v>
      </c>
      <c r="W209" s="78">
        <v>0</v>
      </c>
    </row>
    <row r="210" spans="1:23">
      <c r="A210" s="77" t="s">
        <v>204</v>
      </c>
      <c r="B210" s="78">
        <v>0.72345578901528629</v>
      </c>
      <c r="C210" s="78">
        <v>0.28685756788921374</v>
      </c>
      <c r="D210" s="78">
        <v>0.56751047695009249</v>
      </c>
      <c r="E210" s="78">
        <v>0.42296629472770059</v>
      </c>
      <c r="F210" s="78">
        <v>0.40905467576830995</v>
      </c>
      <c r="G210" s="78">
        <v>0.3168126411743219</v>
      </c>
      <c r="H210" s="78">
        <v>0.37971122297589249</v>
      </c>
      <c r="I210" s="78">
        <v>0.37914310686971125</v>
      </c>
      <c r="J210" s="78">
        <v>0.31138741837528872</v>
      </c>
      <c r="K210" s="78">
        <v>0.30974861265150683</v>
      </c>
      <c r="L210" s="78">
        <v>0.2969668733608431</v>
      </c>
      <c r="M210" s="78">
        <v>0.37485622376197186</v>
      </c>
      <c r="N210" s="78">
        <v>0.15692744240741907</v>
      </c>
      <c r="O210" s="78">
        <v>0.16670456403922063</v>
      </c>
      <c r="P210" s="78">
        <v>0.11537593619626593</v>
      </c>
      <c r="Q210" s="78">
        <v>8.5719981911896406E-2</v>
      </c>
      <c r="R210" s="78">
        <v>9.689814048377203E-2</v>
      </c>
      <c r="S210" s="78">
        <v>7.1771783139627648E-2</v>
      </c>
      <c r="T210" s="78">
        <v>0.10701561243626</v>
      </c>
      <c r="U210" s="78">
        <v>0.20110930812608624</v>
      </c>
      <c r="V210" s="78">
        <v>0.11930685858580671</v>
      </c>
      <c r="W210" s="78">
        <v>0.17696324460681281</v>
      </c>
    </row>
    <row r="211" spans="1:23">
      <c r="A211" s="77" t="s">
        <v>205</v>
      </c>
      <c r="B211" s="78">
        <v>1.5100416992187501E-2</v>
      </c>
      <c r="C211" s="78">
        <v>4.1782960205078122E-3</v>
      </c>
      <c r="D211" s="78">
        <v>6.9915484375000003E-2</v>
      </c>
      <c r="E211" s="78">
        <v>4.8675667968750003E-2</v>
      </c>
      <c r="F211" s="78">
        <v>1.9916599609374998E-2</v>
      </c>
      <c r="G211" s="78">
        <v>4.5082698974609377E-2</v>
      </c>
      <c r="H211" s="78">
        <v>0.13240912499999999</v>
      </c>
      <c r="I211" s="78">
        <v>0.103759234375</v>
      </c>
      <c r="J211" s="78">
        <v>9.5205546875000005E-2</v>
      </c>
      <c r="K211" s="78">
        <v>6.8577203125E-2</v>
      </c>
      <c r="L211" s="78">
        <v>7.1602562499999994E-2</v>
      </c>
      <c r="M211" s="78">
        <v>8.8737345214843749E-2</v>
      </c>
      <c r="N211" s="78">
        <v>2.0246924560546876E-2</v>
      </c>
      <c r="O211" s="78">
        <v>2.7894828308105468E-2</v>
      </c>
      <c r="P211" s="78">
        <v>8.9950409240722659E-3</v>
      </c>
      <c r="Q211" s="78">
        <v>5.2519018554687503E-3</v>
      </c>
      <c r="R211" s="78">
        <v>7.4203694335937501E-2</v>
      </c>
      <c r="S211" s="78">
        <v>8.4149742553710938E-2</v>
      </c>
      <c r="T211" s="78">
        <v>7.7290879394531248E-2</v>
      </c>
      <c r="U211" s="78">
        <v>7.8350991210937498E-2</v>
      </c>
      <c r="V211" s="78">
        <v>7.4212138183593748E-2</v>
      </c>
      <c r="W211" s="78">
        <v>9.0252104492187499E-2</v>
      </c>
    </row>
    <row r="212" spans="1:23">
      <c r="A212" s="79" t="s">
        <v>206</v>
      </c>
      <c r="B212" s="78">
        <v>6.2123843799823346</v>
      </c>
      <c r="C212" s="78">
        <v>4.8824421854016791</v>
      </c>
      <c r="D212" s="78">
        <v>2.5484924413763856</v>
      </c>
      <c r="E212" s="78">
        <v>2.3916597879110757</v>
      </c>
      <c r="F212" s="78">
        <v>2.1381019826425991</v>
      </c>
      <c r="G212" s="78">
        <v>2.4548796255266963</v>
      </c>
      <c r="H212" s="78">
        <v>2.1159869522986186</v>
      </c>
      <c r="I212" s="78">
        <v>2.0698798747040112</v>
      </c>
      <c r="J212" s="78">
        <v>1.7529077249893781</v>
      </c>
      <c r="K212" s="78">
        <v>1.6946522409634528</v>
      </c>
      <c r="L212" s="78">
        <v>1.6203635982401552</v>
      </c>
      <c r="M212" s="78">
        <v>1.4709859964438103</v>
      </c>
      <c r="N212" s="78">
        <v>0.84328275105713679</v>
      </c>
      <c r="O212" s="78">
        <v>0.90112944951050999</v>
      </c>
      <c r="P212" s="78">
        <v>0.63345273421459103</v>
      </c>
      <c r="Q212" s="78">
        <v>0.56455229994746181</v>
      </c>
      <c r="R212" s="78">
        <v>0.51786604155059024</v>
      </c>
      <c r="S212" s="78">
        <v>0.47768058070292424</v>
      </c>
      <c r="T212" s="78">
        <v>0.51233947905896715</v>
      </c>
      <c r="U212" s="78">
        <v>0.57169343999421551</v>
      </c>
      <c r="V212" s="78">
        <v>0.47420953176779879</v>
      </c>
      <c r="W212" s="78">
        <v>0.35012162083636389</v>
      </c>
    </row>
    <row r="213" spans="1:23">
      <c r="A213" s="79" t="s">
        <v>207</v>
      </c>
      <c r="B213" s="78">
        <v>5.4889285909670482</v>
      </c>
      <c r="C213" s="78">
        <v>4.5955846175124657</v>
      </c>
      <c r="D213" s="78">
        <v>1.9809819644262932</v>
      </c>
      <c r="E213" s="78">
        <v>1.9686934931833751</v>
      </c>
      <c r="F213" s="78">
        <v>1.7290473068742891</v>
      </c>
      <c r="G213" s="78">
        <v>2.1380669843523745</v>
      </c>
      <c r="H213" s="78">
        <v>1.736275729322726</v>
      </c>
      <c r="I213" s="78">
        <v>1.6907367678342999</v>
      </c>
      <c r="J213" s="78">
        <v>1.4415203066140894</v>
      </c>
      <c r="K213" s="78">
        <v>1.384903628311946</v>
      </c>
      <c r="L213" s="78">
        <v>1.3233967248793121</v>
      </c>
      <c r="M213" s="78">
        <v>1.0961297726818384</v>
      </c>
      <c r="N213" s="78">
        <v>0.68635530864971772</v>
      </c>
      <c r="O213" s="78">
        <v>0.73442488547128937</v>
      </c>
      <c r="P213" s="78">
        <v>0.51807679801832507</v>
      </c>
      <c r="Q213" s="78">
        <v>0.47883231803556542</v>
      </c>
      <c r="R213" s="78">
        <v>0.4209679010668182</v>
      </c>
      <c r="S213" s="78">
        <v>0.40590879756329656</v>
      </c>
      <c r="T213" s="78">
        <v>0.40532386662270714</v>
      </c>
      <c r="U213" s="78">
        <v>0.37058413186812927</v>
      </c>
      <c r="V213" s="78">
        <v>0.35490267318199209</v>
      </c>
      <c r="W213" s="78">
        <v>0.17315837622955108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7">
    <tabColor theme="0"/>
  </sheetPr>
  <dimension ref="A1"/>
  <sheetViews>
    <sheetView workbookViewId="0"/>
  </sheetViews>
  <sheetFormatPr defaultRowHeight="14.4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
  <sheetViews>
    <sheetView workbookViewId="0"/>
  </sheetViews>
  <sheetFormatPr defaultRowHeight="14.4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5">
    <tabColor theme="6"/>
  </sheetPr>
  <dimension ref="A1:AU23"/>
  <sheetViews>
    <sheetView workbookViewId="0"/>
  </sheetViews>
  <sheetFormatPr defaultColWidth="8.85546875" defaultRowHeight="13.15"/>
  <cols>
    <col min="1" max="1" width="39.5703125" style="11" customWidth="1"/>
    <col min="2" max="3" width="11.5703125" style="11" bestFit="1" customWidth="1"/>
    <col min="4" max="4" width="10.85546875" style="11" bestFit="1" customWidth="1"/>
    <col min="5" max="5" width="11.85546875" style="11" bestFit="1" customWidth="1"/>
    <col min="6" max="8" width="11.7109375" style="11" bestFit="1" customWidth="1"/>
    <col min="9" max="9" width="10.7109375" style="11" bestFit="1" customWidth="1"/>
    <col min="10" max="23" width="11.7109375" style="11" bestFit="1" customWidth="1"/>
    <col min="24" max="16384" width="8.85546875" style="11"/>
  </cols>
  <sheetData>
    <row r="1" spans="1:47" ht="17.45">
      <c r="A1" s="97" t="s">
        <v>210</v>
      </c>
    </row>
    <row r="3" spans="1:47" s="102" customFormat="1" ht="14.45">
      <c r="A3" s="102" t="s">
        <v>123</v>
      </c>
      <c r="B3" s="99">
        <v>2024</v>
      </c>
      <c r="C3" s="99">
        <v>2025</v>
      </c>
      <c r="D3" s="99">
        <v>2026</v>
      </c>
      <c r="E3" s="99">
        <v>2027</v>
      </c>
      <c r="F3" s="99">
        <v>2028</v>
      </c>
      <c r="G3" s="99">
        <v>2029</v>
      </c>
      <c r="H3" s="99">
        <v>2030</v>
      </c>
      <c r="I3" s="99">
        <v>2031</v>
      </c>
      <c r="J3" s="99">
        <v>2032</v>
      </c>
      <c r="K3" s="99">
        <v>2033</v>
      </c>
      <c r="L3" s="99">
        <v>2034</v>
      </c>
      <c r="M3" s="99">
        <v>2035</v>
      </c>
      <c r="N3" s="99">
        <v>2036</v>
      </c>
      <c r="O3" s="99">
        <v>2037</v>
      </c>
      <c r="P3" s="99">
        <v>2038</v>
      </c>
      <c r="Q3" s="99">
        <v>2039</v>
      </c>
      <c r="R3" s="99">
        <v>2040</v>
      </c>
      <c r="S3" s="99">
        <v>2041</v>
      </c>
      <c r="T3" s="99">
        <v>2042</v>
      </c>
      <c r="U3" s="99">
        <v>2043</v>
      </c>
      <c r="V3" s="99">
        <v>2044</v>
      </c>
      <c r="W3" s="99">
        <v>2045</v>
      </c>
      <c r="Z3"/>
      <c r="AA3"/>
      <c r="AB3"/>
      <c r="AC3"/>
      <c r="AD3"/>
      <c r="AE3"/>
      <c r="AF3"/>
      <c r="AG3"/>
      <c r="AH3"/>
      <c r="AI3"/>
      <c r="AJ3"/>
      <c r="AK3"/>
      <c r="AL3"/>
      <c r="AM3"/>
      <c r="AN3"/>
      <c r="AO3"/>
      <c r="AP3"/>
      <c r="AQ3"/>
      <c r="AR3"/>
      <c r="AS3"/>
      <c r="AT3"/>
      <c r="AU3"/>
    </row>
    <row r="4" spans="1:47" ht="14.45">
      <c r="A4" s="11" t="s">
        <v>100</v>
      </c>
      <c r="B4" s="105">
        <f>(INDEX('Portfolio Costs Annual'!$B$30:$W$49, MATCH($A4, 'Portfolio Costs Annual'!$A$30:$A$49, 0), MATCH(B$3, 'Portfolio Costs Annual'!$B$29:$W$29, 0)))*1000000</f>
        <v>1205997.1585826874</v>
      </c>
      <c r="C4" s="105">
        <f>(INDEX('Portfolio Costs Annual'!$B$30:$W$49, MATCH($A4, 'Portfolio Costs Annual'!$A$30:$A$49, 0), MATCH(C$3, 'Portfolio Costs Annual'!$B$29:$W$29, 0)))*1000000</f>
        <v>1325897.6203708649</v>
      </c>
      <c r="D4" s="105">
        <f>(INDEX('Portfolio Costs Annual'!$B$30:$W$49, MATCH($A4, 'Portfolio Costs Annual'!$A$30:$A$49, 0), MATCH(D$3, 'Portfolio Costs Annual'!$B$29:$W$29, 0)))*1000000</f>
        <v>1209971.1456222534</v>
      </c>
      <c r="E4" s="105">
        <f>(INDEX('Portfolio Costs Annual'!$B$30:$W$49, MATCH($A4, 'Portfolio Costs Annual'!$A$30:$A$49, 0), MATCH(E$3, 'Portfolio Costs Annual'!$B$29:$W$29, 0)))*1000000</f>
        <v>1266488.3457336426</v>
      </c>
      <c r="F4" s="105">
        <f>(INDEX('Portfolio Costs Annual'!$B$30:$W$49, MATCH($A4, 'Portfolio Costs Annual'!$A$30:$A$49, 0), MATCH(F$3, 'Portfolio Costs Annual'!$B$29:$W$29, 0)))*1000000</f>
        <v>1274957.8426971436</v>
      </c>
      <c r="G4" s="105">
        <f>(INDEX('Portfolio Costs Annual'!$B$30:$W$49, MATCH($A4, 'Portfolio Costs Annual'!$A$30:$A$49, 0), MATCH(G$3, 'Portfolio Costs Annual'!$B$29:$W$29, 0)))*1000000</f>
        <v>1298681.8577270508</v>
      </c>
      <c r="H4" s="105">
        <f>(INDEX('Portfolio Costs Annual'!$B$30:$W$49, MATCH($A4, 'Portfolio Costs Annual'!$A$30:$A$49, 0), MATCH(H$3, 'Portfolio Costs Annual'!$B$29:$W$29, 0)))*1000000</f>
        <v>1322226.7484207153</v>
      </c>
      <c r="I4" s="105">
        <f>(INDEX('Portfolio Costs Annual'!$B$30:$W$49, MATCH($A4, 'Portfolio Costs Annual'!$A$30:$A$49, 0), MATCH(I$3, 'Portfolio Costs Annual'!$B$29:$W$29, 0)))*1000000</f>
        <v>1346146.1868256964</v>
      </c>
      <c r="J4" s="105">
        <f>(INDEX('Portfolio Costs Annual'!$B$30:$W$49, MATCH($A4, 'Portfolio Costs Annual'!$A$30:$A$49, 0), MATCH(J$3, 'Portfolio Costs Annual'!$B$29:$W$29, 0)))*1000000</f>
        <v>1383069.4107041359</v>
      </c>
      <c r="K4" s="105">
        <f>(INDEX('Portfolio Costs Annual'!$B$30:$W$49, MATCH($A4, 'Portfolio Costs Annual'!$A$30:$A$49, 0), MATCH(K$3, 'Portfolio Costs Annual'!$B$29:$W$29, 0)))*1000000</f>
        <v>1385134.0251541138</v>
      </c>
      <c r="L4" s="105">
        <f>(INDEX('Portfolio Costs Annual'!$B$30:$W$49, MATCH($A4, 'Portfolio Costs Annual'!$A$30:$A$49, 0), MATCH(L$3, 'Portfolio Costs Annual'!$B$29:$W$29, 0)))*1000000</f>
        <v>1402005.0544509888</v>
      </c>
      <c r="M4" s="105">
        <f>(INDEX('Portfolio Costs Annual'!$B$30:$W$49, MATCH($A4, 'Portfolio Costs Annual'!$A$30:$A$49, 0), MATCH(M$3, 'Portfolio Costs Annual'!$B$29:$W$29, 0)))*1000000</f>
        <v>1591167.0892410278</v>
      </c>
      <c r="N4" s="105">
        <f>(INDEX('Portfolio Costs Annual'!$B$30:$W$49, MATCH($A4, 'Portfolio Costs Annual'!$A$30:$A$49, 0), MATCH(N$3, 'Portfolio Costs Annual'!$B$29:$W$29, 0)))*1000000</f>
        <v>1655611.0880889893</v>
      </c>
      <c r="O4" s="105">
        <f>(INDEX('Portfolio Costs Annual'!$B$30:$W$49, MATCH($A4, 'Portfolio Costs Annual'!$A$30:$A$49, 0), MATCH(O$3, 'Portfolio Costs Annual'!$B$29:$W$29, 0)))*1000000</f>
        <v>1855312.2738342285</v>
      </c>
      <c r="P4" s="105">
        <f>(INDEX('Portfolio Costs Annual'!$B$30:$W$49, MATCH($A4, 'Portfolio Costs Annual'!$A$30:$A$49, 0), MATCH(P$3, 'Portfolio Costs Annual'!$B$29:$W$29, 0)))*1000000</f>
        <v>2011610.0214996338</v>
      </c>
      <c r="Q4" s="105">
        <f>(INDEX('Portfolio Costs Annual'!$B$30:$W$49, MATCH($A4, 'Portfolio Costs Annual'!$A$30:$A$49, 0), MATCH(Q$3, 'Portfolio Costs Annual'!$B$29:$W$29, 0)))*1000000</f>
        <v>2133633.2529373169</v>
      </c>
      <c r="R4" s="105">
        <f>(INDEX('Portfolio Costs Annual'!$B$30:$W$49, MATCH($A4, 'Portfolio Costs Annual'!$A$30:$A$49, 0), MATCH(R$3, 'Portfolio Costs Annual'!$B$29:$W$29, 0)))*1000000</f>
        <v>2342603.8668441772</v>
      </c>
      <c r="S4" s="105">
        <f>(INDEX('Portfolio Costs Annual'!$B$30:$W$49, MATCH($A4, 'Portfolio Costs Annual'!$A$30:$A$49, 0), MATCH(S$3, 'Portfolio Costs Annual'!$B$29:$W$29, 0)))*1000000</f>
        <v>2390207.2591438293</v>
      </c>
      <c r="T4" s="105">
        <f>(INDEX('Portfolio Costs Annual'!$B$30:$W$49, MATCH($A4, 'Portfolio Costs Annual'!$A$30:$A$49, 0), MATCH(T$3, 'Portfolio Costs Annual'!$B$29:$W$29, 0)))*1000000</f>
        <v>2377186.243522644</v>
      </c>
      <c r="U4" s="105">
        <f>(INDEX('Portfolio Costs Annual'!$B$30:$W$49, MATCH($A4, 'Portfolio Costs Annual'!$A$30:$A$49, 0), MATCH(U$3, 'Portfolio Costs Annual'!$B$29:$W$29, 0)))*1000000</f>
        <v>2484178.3842506409</v>
      </c>
      <c r="V4" s="105">
        <f>(INDEX('Portfolio Costs Annual'!$B$30:$W$49, MATCH($A4, 'Portfolio Costs Annual'!$A$30:$A$49, 0), MATCH(V$3, 'Portfolio Costs Annual'!$B$29:$W$29, 0)))*1000000</f>
        <v>2516894.6481246948</v>
      </c>
      <c r="W4" s="105">
        <f>(INDEX('Portfolio Costs Annual'!$B$30:$W$49, MATCH($A4, 'Portfolio Costs Annual'!$A$30:$A$49, 0), MATCH(W$3, 'Portfolio Costs Annual'!$B$29:$W$29, 0)))*1000000</f>
        <v>2668253.5866355896</v>
      </c>
      <c r="Z4"/>
      <c r="AA4"/>
      <c r="AB4"/>
      <c r="AC4"/>
      <c r="AD4"/>
      <c r="AE4"/>
      <c r="AF4"/>
      <c r="AG4"/>
      <c r="AH4"/>
      <c r="AI4"/>
      <c r="AJ4"/>
      <c r="AK4"/>
      <c r="AL4"/>
      <c r="AM4"/>
      <c r="AN4"/>
      <c r="AO4"/>
      <c r="AP4"/>
      <c r="AQ4"/>
      <c r="AR4"/>
      <c r="AS4"/>
      <c r="AT4"/>
      <c r="AU4"/>
    </row>
    <row r="5" spans="1:47">
      <c r="A5" s="11" t="s">
        <v>101</v>
      </c>
      <c r="B5" s="105">
        <f>(INDEX('Portfolio Costs Annual'!$B$30:$W$49, MATCH($A5, 'Portfolio Costs Annual'!$A$30:$A$49, 0), MATCH(B$3, 'Portfolio Costs Annual'!$B$29:$W$29, 0)))*1000000</f>
        <v>1267881.542432785</v>
      </c>
      <c r="C5" s="105">
        <f>(INDEX('Portfolio Costs Annual'!$B$30:$W$49, MATCH($A5, 'Portfolio Costs Annual'!$A$30:$A$49, 0), MATCH(C$3, 'Portfolio Costs Annual'!$B$29:$W$29, 0)))*1000000</f>
        <v>1371195.2534885406</v>
      </c>
      <c r="D5" s="105">
        <f>(INDEX('Portfolio Costs Annual'!$B$30:$W$49, MATCH($A5, 'Portfolio Costs Annual'!$A$30:$A$49, 0), MATCH(D$3, 'Portfolio Costs Annual'!$B$29:$W$29, 0)))*1000000</f>
        <v>1282183.4912033081</v>
      </c>
      <c r="E5" s="105">
        <f>(INDEX('Portfolio Costs Annual'!$B$30:$W$49, MATCH($A5, 'Portfolio Costs Annual'!$A$30:$A$49, 0), MATCH(E$3, 'Portfolio Costs Annual'!$B$29:$W$29, 0)))*1000000</f>
        <v>1374775.2738342285</v>
      </c>
      <c r="F5" s="105">
        <f>(INDEX('Portfolio Costs Annual'!$B$30:$W$49, MATCH($A5, 'Portfolio Costs Annual'!$A$30:$A$49, 0), MATCH(F$3, 'Portfolio Costs Annual'!$B$29:$W$29, 0)))*1000000</f>
        <v>1432879.2012786865</v>
      </c>
      <c r="G5" s="105">
        <f>(INDEX('Portfolio Costs Annual'!$B$30:$W$49, MATCH($A5, 'Portfolio Costs Annual'!$A$30:$A$49, 0), MATCH(G$3, 'Portfolio Costs Annual'!$B$29:$W$29, 0)))*1000000</f>
        <v>1449760.3448181152</v>
      </c>
      <c r="H5" s="105">
        <f>(INDEX('Portfolio Costs Annual'!$B$30:$W$49, MATCH($A5, 'Portfolio Costs Annual'!$A$30:$A$49, 0), MATCH(H$3, 'Portfolio Costs Annual'!$B$29:$W$29, 0)))*1000000</f>
        <v>1495569.8547954401</v>
      </c>
      <c r="I5" s="105">
        <f>(INDEX('Portfolio Costs Annual'!$B$30:$W$49, MATCH($A5, 'Portfolio Costs Annual'!$A$30:$A$49, 0), MATCH(I$3, 'Portfolio Costs Annual'!$B$29:$W$29, 0)))*1000000</f>
        <v>1523520.2521329371</v>
      </c>
      <c r="J5" s="105">
        <f>(INDEX('Portfolio Costs Annual'!$B$30:$W$49, MATCH($A5, 'Portfolio Costs Annual'!$A$30:$A$49, 0), MATCH(J$3, 'Portfolio Costs Annual'!$B$29:$W$29, 0)))*1000000</f>
        <v>1543411.5720825195</v>
      </c>
      <c r="K5" s="105">
        <f>(INDEX('Portfolio Costs Annual'!$B$30:$W$49, MATCH($A5, 'Portfolio Costs Annual'!$A$30:$A$49, 0), MATCH(K$3, 'Portfolio Costs Annual'!$B$29:$W$29, 0)))*1000000</f>
        <v>1583579.9443283081</v>
      </c>
      <c r="L5" s="105">
        <f>(INDEX('Portfolio Costs Annual'!$B$30:$W$49, MATCH($A5, 'Portfolio Costs Annual'!$A$30:$A$49, 0), MATCH(L$3, 'Portfolio Costs Annual'!$B$29:$W$29, 0)))*1000000</f>
        <v>1463388.3531265259</v>
      </c>
      <c r="M5" s="105">
        <f>(INDEX('Portfolio Costs Annual'!$B$30:$W$49, MATCH($A5, 'Portfolio Costs Annual'!$A$30:$A$49, 0), MATCH(M$3, 'Portfolio Costs Annual'!$B$29:$W$29, 0)))*1000000</f>
        <v>1594273.484588623</v>
      </c>
      <c r="N5" s="105">
        <f>(INDEX('Portfolio Costs Annual'!$B$30:$W$49, MATCH($A5, 'Portfolio Costs Annual'!$A$30:$A$49, 0), MATCH(N$3, 'Portfolio Costs Annual'!$B$29:$W$29, 0)))*1000000</f>
        <v>1758923.2599563599</v>
      </c>
      <c r="O5" s="105">
        <f>(INDEX('Portfolio Costs Annual'!$B$30:$W$49, MATCH($A5, 'Portfolio Costs Annual'!$A$30:$A$49, 0), MATCH(O$3, 'Portfolio Costs Annual'!$B$29:$W$29, 0)))*1000000</f>
        <v>1941519.5167160034</v>
      </c>
      <c r="P5" s="105">
        <f>(INDEX('Portfolio Costs Annual'!$B$30:$W$49, MATCH($A5, 'Portfolio Costs Annual'!$A$30:$A$49, 0), MATCH(P$3, 'Portfolio Costs Annual'!$B$29:$W$29, 0)))*1000000</f>
        <v>1990772.5969696045</v>
      </c>
      <c r="Q5" s="105">
        <f>(INDEX('Portfolio Costs Annual'!$B$30:$W$49, MATCH($A5, 'Portfolio Costs Annual'!$A$30:$A$49, 0), MATCH(Q$3, 'Portfolio Costs Annual'!$B$29:$W$29, 0)))*1000000</f>
        <v>2164537.2065811157</v>
      </c>
      <c r="R5" s="105">
        <f>(INDEX('Portfolio Costs Annual'!$B$30:$W$49, MATCH($A5, 'Portfolio Costs Annual'!$A$30:$A$49, 0), MATCH(R$3, 'Portfolio Costs Annual'!$B$29:$W$29, 0)))*1000000</f>
        <v>2306232.5606613159</v>
      </c>
      <c r="S5" s="105">
        <f>(INDEX('Portfolio Costs Annual'!$B$30:$W$49, MATCH($A5, 'Portfolio Costs Annual'!$A$30:$A$49, 0), MATCH(S$3, 'Portfolio Costs Annual'!$B$29:$W$29, 0)))*1000000</f>
        <v>2350187.6522407532</v>
      </c>
      <c r="T5" s="105">
        <f>(INDEX('Portfolio Costs Annual'!$B$30:$W$49, MATCH($A5, 'Portfolio Costs Annual'!$A$30:$A$49, 0), MATCH(T$3, 'Portfolio Costs Annual'!$B$29:$W$29, 0)))*1000000</f>
        <v>2387145.6095199585</v>
      </c>
      <c r="U5" s="105">
        <f>(INDEX('Portfolio Costs Annual'!$B$30:$W$49, MATCH($A5, 'Portfolio Costs Annual'!$A$30:$A$49, 0), MATCH(U$3, 'Portfolio Costs Annual'!$B$29:$W$29, 0)))*1000000</f>
        <v>2543682.0184326172</v>
      </c>
      <c r="V5" s="105">
        <f>(INDEX('Portfolio Costs Annual'!$B$30:$W$49, MATCH($A5, 'Portfolio Costs Annual'!$A$30:$A$49, 0), MATCH(V$3, 'Portfolio Costs Annual'!$B$29:$W$29, 0)))*1000000</f>
        <v>2578970.4990615845</v>
      </c>
      <c r="W5" s="105">
        <f>(INDEX('Portfolio Costs Annual'!$B$30:$W$49, MATCH($A5, 'Portfolio Costs Annual'!$A$30:$A$49, 0), MATCH(W$3, 'Portfolio Costs Annual'!$B$29:$W$29, 0)))*1000000</f>
        <v>2637214.8778266907</v>
      </c>
      <c r="X5" s="105"/>
      <c r="Y5" s="105"/>
    </row>
    <row r="6" spans="1:47">
      <c r="A6" s="11" t="s">
        <v>102</v>
      </c>
      <c r="B6" s="105">
        <f>(INDEX('Portfolio Costs Annual'!$B$30:$W$49, MATCH($A6, 'Portfolio Costs Annual'!$A$30:$A$49, 0), MATCH(B$3, 'Portfolio Costs Annual'!$B$29:$W$29, 0)))*1000000</f>
        <v>1254402.9914989471</v>
      </c>
      <c r="C6" s="105">
        <f>(INDEX('Portfolio Costs Annual'!$B$30:$W$49, MATCH($A6, 'Portfolio Costs Annual'!$A$30:$A$49, 0), MATCH(C$3, 'Portfolio Costs Annual'!$B$29:$W$29, 0)))*1000000</f>
        <v>1336131.9766178131</v>
      </c>
      <c r="D6" s="105">
        <f>(INDEX('Portfolio Costs Annual'!$B$30:$W$49, MATCH($A6, 'Portfolio Costs Annual'!$A$30:$A$49, 0), MATCH(D$3, 'Portfolio Costs Annual'!$B$29:$W$29, 0)))*1000000</f>
        <v>1267633.5766983032</v>
      </c>
      <c r="E6" s="105">
        <f>(INDEX('Portfolio Costs Annual'!$B$30:$W$49, MATCH($A6, 'Portfolio Costs Annual'!$A$30:$A$49, 0), MATCH(E$3, 'Portfolio Costs Annual'!$B$29:$W$29, 0)))*1000000</f>
        <v>1334353.9225234985</v>
      </c>
      <c r="F6" s="105">
        <f>(INDEX('Portfolio Costs Annual'!$B$30:$W$49, MATCH($A6, 'Portfolio Costs Annual'!$A$30:$A$49, 0), MATCH(F$3, 'Portfolio Costs Annual'!$B$29:$W$29, 0)))*1000000</f>
        <v>1357746.850112915</v>
      </c>
      <c r="G6" s="105">
        <f>(INDEX('Portfolio Costs Annual'!$B$30:$W$49, MATCH($A6, 'Portfolio Costs Annual'!$A$30:$A$49, 0), MATCH(G$3, 'Portfolio Costs Annual'!$B$29:$W$29, 0)))*1000000</f>
        <v>1383702.7932128906</v>
      </c>
      <c r="H6" s="105">
        <f>(INDEX('Portfolio Costs Annual'!$B$30:$W$49, MATCH($A6, 'Portfolio Costs Annual'!$A$30:$A$49, 0), MATCH(H$3, 'Portfolio Costs Annual'!$B$29:$W$29, 0)))*1000000</f>
        <v>1380106.5967209083</v>
      </c>
      <c r="I6" s="105">
        <f>(INDEX('Portfolio Costs Annual'!$B$30:$W$49, MATCH($A6, 'Portfolio Costs Annual'!$A$30:$A$49, 0), MATCH(I$3, 'Portfolio Costs Annual'!$B$29:$W$29, 0)))*1000000</f>
        <v>1427506.724029541</v>
      </c>
      <c r="J6" s="105">
        <f>(INDEX('Portfolio Costs Annual'!$B$30:$W$49, MATCH($A6, 'Portfolio Costs Annual'!$A$30:$A$49, 0), MATCH(J$3, 'Portfolio Costs Annual'!$B$29:$W$29, 0)))*1000000</f>
        <v>1453833.1195755005</v>
      </c>
      <c r="K6" s="105">
        <f>(INDEX('Portfolio Costs Annual'!$B$30:$W$49, MATCH($A6, 'Portfolio Costs Annual'!$A$30:$A$49, 0), MATCH(K$3, 'Portfolio Costs Annual'!$B$29:$W$29, 0)))*1000000</f>
        <v>1499888.673576355</v>
      </c>
      <c r="L6" s="105">
        <f>(INDEX('Portfolio Costs Annual'!$B$30:$W$49, MATCH($A6, 'Portfolio Costs Annual'!$A$30:$A$49, 0), MATCH(L$3, 'Portfolio Costs Annual'!$B$29:$W$29, 0)))*1000000</f>
        <v>1410377.4728469849</v>
      </c>
      <c r="M6" s="105">
        <f>(INDEX('Portfolio Costs Annual'!$B$30:$W$49, MATCH($A6, 'Portfolio Costs Annual'!$A$30:$A$49, 0), MATCH(M$3, 'Portfolio Costs Annual'!$B$29:$W$29, 0)))*1000000</f>
        <v>1603939.9506225586</v>
      </c>
      <c r="N6" s="105">
        <f>(INDEX('Portfolio Costs Annual'!$B$30:$W$49, MATCH($A6, 'Portfolio Costs Annual'!$A$30:$A$49, 0), MATCH(N$3, 'Portfolio Costs Annual'!$B$29:$W$29, 0)))*1000000</f>
        <v>1699199.9880142212</v>
      </c>
      <c r="O6" s="105">
        <f>(INDEX('Portfolio Costs Annual'!$B$30:$W$49, MATCH($A6, 'Portfolio Costs Annual'!$A$30:$A$49, 0), MATCH(O$3, 'Portfolio Costs Annual'!$B$29:$W$29, 0)))*1000000</f>
        <v>1845521.2388839722</v>
      </c>
      <c r="P6" s="105">
        <f>(INDEX('Portfolio Costs Annual'!$B$30:$W$49, MATCH($A6, 'Portfolio Costs Annual'!$A$30:$A$49, 0), MATCH(P$3, 'Portfolio Costs Annual'!$B$29:$W$29, 0)))*1000000</f>
        <v>2013102.0749969482</v>
      </c>
      <c r="Q6" s="105">
        <f>(INDEX('Portfolio Costs Annual'!$B$30:$W$49, MATCH($A6, 'Portfolio Costs Annual'!$A$30:$A$49, 0), MATCH(Q$3, 'Portfolio Costs Annual'!$B$29:$W$29, 0)))*1000000</f>
        <v>2059395.9777603147</v>
      </c>
      <c r="R6" s="105">
        <f>(INDEX('Portfolio Costs Annual'!$B$30:$W$49, MATCH($A6, 'Portfolio Costs Annual'!$A$30:$A$49, 0), MATCH(R$3, 'Portfolio Costs Annual'!$B$29:$W$29, 0)))*1000000</f>
        <v>2195961.7935714722</v>
      </c>
      <c r="S6" s="105">
        <f>(INDEX('Portfolio Costs Annual'!$B$30:$W$49, MATCH($A6, 'Portfolio Costs Annual'!$A$30:$A$49, 0), MATCH(S$3, 'Portfolio Costs Annual'!$B$29:$W$29, 0)))*1000000</f>
        <v>2317068.5468940735</v>
      </c>
      <c r="T6" s="105">
        <f>(INDEX('Portfolio Costs Annual'!$B$30:$W$49, MATCH($A6, 'Portfolio Costs Annual'!$A$30:$A$49, 0), MATCH(T$3, 'Portfolio Costs Annual'!$B$29:$W$29, 0)))*1000000</f>
        <v>2339773.4723129272</v>
      </c>
      <c r="U6" s="105">
        <f>(INDEX('Portfolio Costs Annual'!$B$30:$W$49, MATCH($A6, 'Portfolio Costs Annual'!$A$30:$A$49, 0), MATCH(U$3, 'Portfolio Costs Annual'!$B$29:$W$29, 0)))*1000000</f>
        <v>2497266.2279052734</v>
      </c>
      <c r="V6" s="105">
        <f>(INDEX('Portfolio Costs Annual'!$B$30:$W$49, MATCH($A6, 'Portfolio Costs Annual'!$A$30:$A$49, 0), MATCH(V$3, 'Portfolio Costs Annual'!$B$29:$W$29, 0)))*1000000</f>
        <v>2502595.8550186157</v>
      </c>
      <c r="W6" s="105">
        <f>(INDEX('Portfolio Costs Annual'!$B$30:$W$49, MATCH($A6, 'Portfolio Costs Annual'!$A$30:$A$49, 0), MATCH(W$3, 'Portfolio Costs Annual'!$B$29:$W$29, 0)))*1000000</f>
        <v>2591230.9666938782</v>
      </c>
    </row>
    <row r="7" spans="1:47">
      <c r="A7" s="11" t="s">
        <v>103</v>
      </c>
      <c r="B7" s="105">
        <f>(INDEX('Portfolio Costs Annual'!$B$30:$W$49, MATCH($A7, 'Portfolio Costs Annual'!$A$30:$A$49, 0), MATCH(B$3, 'Portfolio Costs Annual'!$B$29:$W$29, 0)))*1000000</f>
        <v>1235954.0048809052</v>
      </c>
      <c r="C7" s="105">
        <f>(INDEX('Portfolio Costs Annual'!$B$30:$W$49, MATCH($A7, 'Portfolio Costs Annual'!$A$30:$A$49, 0), MATCH(C$3, 'Portfolio Costs Annual'!$B$29:$W$29, 0)))*1000000</f>
        <v>1298104.657705307</v>
      </c>
      <c r="D7" s="105">
        <f>(INDEX('Portfolio Costs Annual'!$B$30:$W$49, MATCH($A7, 'Portfolio Costs Annual'!$A$30:$A$49, 0), MATCH(D$3, 'Portfolio Costs Annual'!$B$29:$W$29, 0)))*1000000</f>
        <v>1237659.1605377197</v>
      </c>
      <c r="E7" s="105">
        <f>(INDEX('Portfolio Costs Annual'!$B$30:$W$49, MATCH($A7, 'Portfolio Costs Annual'!$A$30:$A$49, 0), MATCH(E$3, 'Portfolio Costs Annual'!$B$29:$W$29, 0)))*1000000</f>
        <v>1290476.102142334</v>
      </c>
      <c r="F7" s="105">
        <f>(INDEX('Portfolio Costs Annual'!$B$30:$W$49, MATCH($A7, 'Portfolio Costs Annual'!$A$30:$A$49, 0), MATCH(F$3, 'Portfolio Costs Annual'!$B$29:$W$29, 0)))*1000000</f>
        <v>1329920.8007049561</v>
      </c>
      <c r="G7" s="105">
        <f>(INDEX('Portfolio Costs Annual'!$B$30:$W$49, MATCH($A7, 'Portfolio Costs Annual'!$A$30:$A$49, 0), MATCH(G$3, 'Portfolio Costs Annual'!$B$29:$W$29, 0)))*1000000</f>
        <v>1345009.0948028564</v>
      </c>
      <c r="H7" s="105">
        <f>(INDEX('Portfolio Costs Annual'!$B$30:$W$49, MATCH($A7, 'Portfolio Costs Annual'!$A$30:$A$49, 0), MATCH(H$3, 'Portfolio Costs Annual'!$B$29:$W$29, 0)))*1000000</f>
        <v>1339777.1039969854</v>
      </c>
      <c r="I7" s="105">
        <f>(INDEX('Portfolio Costs Annual'!$B$30:$W$49, MATCH($A7, 'Portfolio Costs Annual'!$A$30:$A$49, 0), MATCH(I$3, 'Portfolio Costs Annual'!$B$29:$W$29, 0)))*1000000</f>
        <v>1401917.3834133726</v>
      </c>
      <c r="J7" s="105">
        <f>(INDEX('Portfolio Costs Annual'!$B$30:$W$49, MATCH($A7, 'Portfolio Costs Annual'!$A$30:$A$49, 0), MATCH(J$3, 'Portfolio Costs Annual'!$B$29:$W$29, 0)))*1000000</f>
        <v>1453833.8649101257</v>
      </c>
      <c r="K7" s="105">
        <f>(INDEX('Portfolio Costs Annual'!$B$30:$W$49, MATCH($A7, 'Portfolio Costs Annual'!$A$30:$A$49, 0), MATCH(K$3, 'Portfolio Costs Annual'!$B$29:$W$29, 0)))*1000000</f>
        <v>1488274.260383606</v>
      </c>
      <c r="L7" s="105">
        <f>(INDEX('Portfolio Costs Annual'!$B$30:$W$49, MATCH($A7, 'Portfolio Costs Annual'!$A$30:$A$49, 0), MATCH(L$3, 'Portfolio Costs Annual'!$B$29:$W$29, 0)))*1000000</f>
        <v>1473258.1670074463</v>
      </c>
      <c r="M7" s="105">
        <f>(INDEX('Portfolio Costs Annual'!$B$30:$W$49, MATCH($A7, 'Portfolio Costs Annual'!$A$30:$A$49, 0), MATCH(M$3, 'Portfolio Costs Annual'!$B$29:$W$29, 0)))*1000000</f>
        <v>1654565.1865005493</v>
      </c>
      <c r="N7" s="105">
        <f>(INDEX('Portfolio Costs Annual'!$B$30:$W$49, MATCH($A7, 'Portfolio Costs Annual'!$A$30:$A$49, 0), MATCH(N$3, 'Portfolio Costs Annual'!$B$29:$W$29, 0)))*1000000</f>
        <v>1743619.3696899414</v>
      </c>
      <c r="O7" s="105">
        <f>(INDEX('Portfolio Costs Annual'!$B$30:$W$49, MATCH($A7, 'Portfolio Costs Annual'!$A$30:$A$49, 0), MATCH(O$3, 'Portfolio Costs Annual'!$B$29:$W$29, 0)))*1000000</f>
        <v>1944036.8357925415</v>
      </c>
      <c r="P7" s="105">
        <f>(INDEX('Portfolio Costs Annual'!$B$30:$W$49, MATCH($A7, 'Portfolio Costs Annual'!$A$30:$A$49, 0), MATCH(P$3, 'Portfolio Costs Annual'!$B$29:$W$29, 0)))*1000000</f>
        <v>2025778.6188812256</v>
      </c>
      <c r="Q7" s="105">
        <f>(INDEX('Portfolio Costs Annual'!$B$30:$W$49, MATCH($A7, 'Portfolio Costs Annual'!$A$30:$A$49, 0), MATCH(Q$3, 'Portfolio Costs Annual'!$B$29:$W$29, 0)))*1000000</f>
        <v>2102168.041721344</v>
      </c>
      <c r="R7" s="105">
        <f>(INDEX('Portfolio Costs Annual'!$B$30:$W$49, MATCH($A7, 'Portfolio Costs Annual'!$A$30:$A$49, 0), MATCH(R$3, 'Portfolio Costs Annual'!$B$29:$W$29, 0)))*1000000</f>
        <v>2252975.1311721802</v>
      </c>
      <c r="S7" s="105">
        <f>(INDEX('Portfolio Costs Annual'!$B$30:$W$49, MATCH($A7, 'Portfolio Costs Annual'!$A$30:$A$49, 0), MATCH(S$3, 'Portfolio Costs Annual'!$B$29:$W$29, 0)))*1000000</f>
        <v>2365057.0488052368</v>
      </c>
      <c r="T7" s="105">
        <f>(INDEX('Portfolio Costs Annual'!$B$30:$W$49, MATCH($A7, 'Portfolio Costs Annual'!$A$30:$A$49, 0), MATCH(T$3, 'Portfolio Costs Annual'!$B$29:$W$29, 0)))*1000000</f>
        <v>2460304.9337921143</v>
      </c>
      <c r="U7" s="105">
        <f>(INDEX('Portfolio Costs Annual'!$B$30:$W$49, MATCH($A7, 'Portfolio Costs Annual'!$A$30:$A$49, 0), MATCH(U$3, 'Portfolio Costs Annual'!$B$29:$W$29, 0)))*1000000</f>
        <v>2582916.3288421631</v>
      </c>
      <c r="V7" s="105">
        <f>(INDEX('Portfolio Costs Annual'!$B$30:$W$49, MATCH($A7, 'Portfolio Costs Annual'!$A$30:$A$49, 0), MATCH(V$3, 'Portfolio Costs Annual'!$B$29:$W$29, 0)))*1000000</f>
        <v>2669977.2723140717</v>
      </c>
      <c r="W7" s="105">
        <f>(INDEX('Portfolio Costs Annual'!$B$30:$W$49, MATCH($A7, 'Portfolio Costs Annual'!$A$30:$A$49, 0), MATCH(W$3, 'Portfolio Costs Annual'!$B$29:$W$29, 0)))*1000000</f>
        <v>2739587.9293365479</v>
      </c>
    </row>
    <row r="8" spans="1:47">
      <c r="A8" s="11" t="s">
        <v>104</v>
      </c>
      <c r="B8" s="105">
        <f>(INDEX('Portfolio Costs Annual'!$B$30:$W$49, MATCH($A8, 'Portfolio Costs Annual'!$A$30:$A$49, 0), MATCH(B$3, 'Portfolio Costs Annual'!$B$29:$W$29, 0)))*1000000</f>
        <v>1159075.642408371</v>
      </c>
      <c r="C8" s="105">
        <f>(INDEX('Portfolio Costs Annual'!$B$30:$W$49, MATCH($A8, 'Portfolio Costs Annual'!$A$30:$A$49, 0), MATCH(C$3, 'Portfolio Costs Annual'!$B$29:$W$29, 0)))*1000000</f>
        <v>1232930.8928623199</v>
      </c>
      <c r="D8" s="105">
        <f>(INDEX('Portfolio Costs Annual'!$B$30:$W$49, MATCH($A8, 'Portfolio Costs Annual'!$A$30:$A$49, 0), MATCH(D$3, 'Portfolio Costs Annual'!$B$29:$W$29, 0)))*1000000</f>
        <v>1158745.6499862671</v>
      </c>
      <c r="E8" s="105">
        <f>(INDEX('Portfolio Costs Annual'!$B$30:$W$49, MATCH($A8, 'Portfolio Costs Annual'!$A$30:$A$49, 0), MATCH(E$3, 'Portfolio Costs Annual'!$B$29:$W$29, 0)))*1000000</f>
        <v>1248385.550567627</v>
      </c>
      <c r="F8" s="105">
        <f>(INDEX('Portfolio Costs Annual'!$B$30:$W$49, MATCH($A8, 'Portfolio Costs Annual'!$A$30:$A$49, 0), MATCH(F$3, 'Portfolio Costs Annual'!$B$29:$W$29, 0)))*1000000</f>
        <v>1299058.1035003662</v>
      </c>
      <c r="G8" s="105">
        <f>(INDEX('Portfolio Costs Annual'!$B$30:$W$49, MATCH($A8, 'Portfolio Costs Annual'!$A$30:$A$49, 0), MATCH(G$3, 'Portfolio Costs Annual'!$B$29:$W$29, 0)))*1000000</f>
        <v>1331865.0488586426</v>
      </c>
      <c r="H8" s="105">
        <f>(INDEX('Portfolio Costs Annual'!$B$30:$W$49, MATCH($A8, 'Portfolio Costs Annual'!$A$30:$A$49, 0), MATCH(H$3, 'Portfolio Costs Annual'!$B$29:$W$29, 0)))*1000000</f>
        <v>1336524.4963077891</v>
      </c>
      <c r="I8" s="105">
        <f>(INDEX('Portfolio Costs Annual'!$B$30:$W$49, MATCH($A8, 'Portfolio Costs Annual'!$A$30:$A$49, 0), MATCH(I$3, 'Portfolio Costs Annual'!$B$29:$W$29, 0)))*1000000</f>
        <v>1392106.4371883771</v>
      </c>
      <c r="J8" s="105">
        <f>(INDEX('Portfolio Costs Annual'!$B$30:$W$49, MATCH($A8, 'Portfolio Costs Annual'!$A$30:$A$49, 0), MATCH(J$3, 'Portfolio Costs Annual'!$B$29:$W$29, 0)))*1000000</f>
        <v>1408766.7110600122</v>
      </c>
      <c r="K8" s="105">
        <f>(INDEX('Portfolio Costs Annual'!$B$30:$W$49, MATCH($A8, 'Portfolio Costs Annual'!$A$30:$A$49, 0), MATCH(K$3, 'Portfolio Costs Annual'!$B$29:$W$29, 0)))*1000000</f>
        <v>1426461.1508215987</v>
      </c>
      <c r="L8" s="105">
        <f>(INDEX('Portfolio Costs Annual'!$B$30:$W$49, MATCH($A8, 'Portfolio Costs Annual'!$A$30:$A$49, 0), MATCH(L$3, 'Portfolio Costs Annual'!$B$29:$W$29, 0)))*1000000</f>
        <v>1412147.6211151236</v>
      </c>
      <c r="M8" s="105">
        <f>(INDEX('Portfolio Costs Annual'!$B$30:$W$49, MATCH($A8, 'Portfolio Costs Annual'!$A$30:$A$49, 0), MATCH(M$3, 'Portfolio Costs Annual'!$B$29:$W$29, 0)))*1000000</f>
        <v>1608322.5157775879</v>
      </c>
      <c r="N8" s="105">
        <f>(INDEX('Portfolio Costs Annual'!$B$30:$W$49, MATCH($A8, 'Portfolio Costs Annual'!$A$30:$A$49, 0), MATCH(N$3, 'Portfolio Costs Annual'!$B$29:$W$29, 0)))*1000000</f>
        <v>1659269.7827835083</v>
      </c>
      <c r="O8" s="105">
        <f>(INDEX('Portfolio Costs Annual'!$B$30:$W$49, MATCH($A8, 'Portfolio Costs Annual'!$A$30:$A$49, 0), MATCH(O$3, 'Portfolio Costs Annual'!$B$29:$W$29, 0)))*1000000</f>
        <v>1890253.2363815308</v>
      </c>
      <c r="P8" s="105">
        <f>(INDEX('Portfolio Costs Annual'!$B$30:$W$49, MATCH($A8, 'Portfolio Costs Annual'!$A$30:$A$49, 0), MATCH(P$3, 'Portfolio Costs Annual'!$B$29:$W$29, 0)))*1000000</f>
        <v>1973188.6465301514</v>
      </c>
      <c r="Q8" s="105">
        <f>(INDEX('Portfolio Costs Annual'!$B$30:$W$49, MATCH($A8, 'Portfolio Costs Annual'!$A$30:$A$49, 0), MATCH(Q$3, 'Portfolio Costs Annual'!$B$29:$W$29, 0)))*1000000</f>
        <v>2083768.665687561</v>
      </c>
      <c r="R8" s="105">
        <f>(INDEX('Portfolio Costs Annual'!$B$30:$W$49, MATCH($A8, 'Portfolio Costs Annual'!$A$30:$A$49, 0), MATCH(R$3, 'Portfolio Costs Annual'!$B$29:$W$29, 0)))*1000000</f>
        <v>2269744.9190597534</v>
      </c>
      <c r="S8" s="105">
        <f>(INDEX('Portfolio Costs Annual'!$B$30:$W$49, MATCH($A8, 'Portfolio Costs Annual'!$A$30:$A$49, 0), MATCH(S$3, 'Portfolio Costs Annual'!$B$29:$W$29, 0)))*1000000</f>
        <v>2397702.0094184875</v>
      </c>
      <c r="T8" s="105">
        <f>(INDEX('Portfolio Costs Annual'!$B$30:$W$49, MATCH($A8, 'Portfolio Costs Annual'!$A$30:$A$49, 0), MATCH(T$3, 'Portfolio Costs Annual'!$B$29:$W$29, 0)))*1000000</f>
        <v>2374584.8374252319</v>
      </c>
      <c r="U8" s="105">
        <f>(INDEX('Portfolio Costs Annual'!$B$30:$W$49, MATCH($A8, 'Portfolio Costs Annual'!$A$30:$A$49, 0), MATCH(U$3, 'Portfolio Costs Annual'!$B$29:$W$29, 0)))*1000000</f>
        <v>2455632.6072387695</v>
      </c>
      <c r="V8" s="105">
        <f>(INDEX('Portfolio Costs Annual'!$B$30:$W$49, MATCH($A8, 'Portfolio Costs Annual'!$A$30:$A$49, 0), MATCH(V$3, 'Portfolio Costs Annual'!$B$29:$W$29, 0)))*1000000</f>
        <v>2434255.0989151001</v>
      </c>
      <c r="W8" s="105">
        <f>(INDEX('Portfolio Costs Annual'!$B$30:$W$49, MATCH($A8, 'Portfolio Costs Annual'!$A$30:$A$49, 0), MATCH(W$3, 'Portfolio Costs Annual'!$B$29:$W$29, 0)))*1000000</f>
        <v>2612380.7053413391</v>
      </c>
    </row>
    <row r="9" spans="1:47">
      <c r="A9" s="11" t="s">
        <v>105</v>
      </c>
      <c r="B9" s="105">
        <f>(INDEX('Portfolio Costs Annual'!$B$30:$W$49, MATCH($A9, 'Portfolio Costs Annual'!$A$30:$A$49, 0), MATCH(B$3, 'Portfolio Costs Annual'!$B$29:$W$29, 0)))*1000000</f>
        <v>1159943.6712169647</v>
      </c>
      <c r="C9" s="105">
        <f>(INDEX('Portfolio Costs Annual'!$B$30:$W$49, MATCH($A9, 'Portfolio Costs Annual'!$A$30:$A$49, 0), MATCH(C$3, 'Portfolio Costs Annual'!$B$29:$W$29, 0)))*1000000</f>
        <v>1238011.2004795074</v>
      </c>
      <c r="D9" s="105">
        <f>(INDEX('Portfolio Costs Annual'!$B$30:$W$49, MATCH($A9, 'Portfolio Costs Annual'!$A$30:$A$49, 0), MATCH(D$3, 'Portfolio Costs Annual'!$B$29:$W$29, 0)))*1000000</f>
        <v>1255331.0302047729</v>
      </c>
      <c r="E9" s="105">
        <f>(INDEX('Portfolio Costs Annual'!$B$30:$W$49, MATCH($A9, 'Portfolio Costs Annual'!$A$30:$A$49, 0), MATCH(E$3, 'Portfolio Costs Annual'!$B$29:$W$29, 0)))*1000000</f>
        <v>1278778.819732666</v>
      </c>
      <c r="F9" s="105">
        <f>(INDEX('Portfolio Costs Annual'!$B$30:$W$49, MATCH($A9, 'Portfolio Costs Annual'!$A$30:$A$49, 0), MATCH(F$3, 'Portfolio Costs Annual'!$B$29:$W$29, 0)))*1000000</f>
        <v>1304286.4244842529</v>
      </c>
      <c r="G9" s="105">
        <f>(INDEX('Portfolio Costs Annual'!$B$30:$W$49, MATCH($A9, 'Portfolio Costs Annual'!$A$30:$A$49, 0), MATCH(G$3, 'Portfolio Costs Annual'!$B$29:$W$29, 0)))*1000000</f>
        <v>1338307.2417907715</v>
      </c>
      <c r="H9" s="105">
        <f>(INDEX('Portfolio Costs Annual'!$B$30:$W$49, MATCH($A9, 'Portfolio Costs Annual'!$A$30:$A$49, 0), MATCH(H$3, 'Portfolio Costs Annual'!$B$29:$W$29, 0)))*1000000</f>
        <v>1321141.5247602107</v>
      </c>
      <c r="I9" s="105">
        <f>(INDEX('Portfolio Costs Annual'!$B$30:$W$49, MATCH($A9, 'Portfolio Costs Annual'!$A$30:$A$49, 0), MATCH(I$3, 'Portfolio Costs Annual'!$B$29:$W$29, 0)))*1000000</f>
        <v>1355458.6940267684</v>
      </c>
      <c r="J9" s="105">
        <f>(INDEX('Portfolio Costs Annual'!$B$30:$W$49, MATCH($A9, 'Portfolio Costs Annual'!$A$30:$A$49, 0), MATCH(J$3, 'Portfolio Costs Annual'!$B$29:$W$29, 0)))*1000000</f>
        <v>1396728.7701729066</v>
      </c>
      <c r="K9" s="105">
        <f>(INDEX('Portfolio Costs Annual'!$B$30:$W$49, MATCH($A9, 'Portfolio Costs Annual'!$A$30:$A$49, 0), MATCH(K$3, 'Portfolio Costs Annual'!$B$29:$W$29, 0)))*1000000</f>
        <v>1418515.8432846069</v>
      </c>
      <c r="L9" s="105">
        <f>(INDEX('Portfolio Costs Annual'!$B$30:$W$49, MATCH($A9, 'Portfolio Costs Annual'!$A$30:$A$49, 0), MATCH(L$3, 'Portfolio Costs Annual'!$B$29:$W$29, 0)))*1000000</f>
        <v>1418970.1933670044</v>
      </c>
      <c r="M9" s="105">
        <f>(INDEX('Portfolio Costs Annual'!$B$30:$W$49, MATCH($A9, 'Portfolio Costs Annual'!$A$30:$A$49, 0), MATCH(M$3, 'Portfolio Costs Annual'!$B$29:$W$29, 0)))*1000000</f>
        <v>1655274.813293457</v>
      </c>
      <c r="N9" s="105">
        <f>(INDEX('Portfolio Costs Annual'!$B$30:$W$49, MATCH($A9, 'Portfolio Costs Annual'!$A$30:$A$49, 0), MATCH(N$3, 'Portfolio Costs Annual'!$B$29:$W$29, 0)))*1000000</f>
        <v>1728166.1027297974</v>
      </c>
      <c r="O9" s="105">
        <f>(INDEX('Portfolio Costs Annual'!$B$30:$W$49, MATCH($A9, 'Portfolio Costs Annual'!$A$30:$A$49, 0), MATCH(O$3, 'Portfolio Costs Annual'!$B$29:$W$29, 0)))*1000000</f>
        <v>2010574.10912323</v>
      </c>
      <c r="P9" s="105">
        <f>(INDEX('Portfolio Costs Annual'!$B$30:$W$49, MATCH($A9, 'Portfolio Costs Annual'!$A$30:$A$49, 0), MATCH(P$3, 'Portfolio Costs Annual'!$B$29:$W$29, 0)))*1000000</f>
        <v>2096243.6207427979</v>
      </c>
      <c r="Q9" s="105">
        <f>(INDEX('Portfolio Costs Annual'!$B$30:$W$49, MATCH($A9, 'Portfolio Costs Annual'!$A$30:$A$49, 0), MATCH(Q$3, 'Portfolio Costs Annual'!$B$29:$W$29, 0)))*1000000</f>
        <v>2167767.3606643677</v>
      </c>
      <c r="R9" s="105">
        <f>(INDEX('Portfolio Costs Annual'!$B$30:$W$49, MATCH($A9, 'Portfolio Costs Annual'!$A$30:$A$49, 0), MATCH(R$3, 'Portfolio Costs Annual'!$B$29:$W$29, 0)))*1000000</f>
        <v>2369698.9631271362</v>
      </c>
      <c r="S9" s="105">
        <f>(INDEX('Portfolio Costs Annual'!$B$30:$W$49, MATCH($A9, 'Portfolio Costs Annual'!$A$30:$A$49, 0), MATCH(S$3, 'Portfolio Costs Annual'!$B$29:$W$29, 0)))*1000000</f>
        <v>2418701.473285675</v>
      </c>
      <c r="T9" s="105">
        <f>(INDEX('Portfolio Costs Annual'!$B$30:$W$49, MATCH($A9, 'Portfolio Costs Annual'!$A$30:$A$49, 0), MATCH(T$3, 'Portfolio Costs Annual'!$B$29:$W$29, 0)))*1000000</f>
        <v>2351294.7815170288</v>
      </c>
      <c r="U9" s="105">
        <f>(INDEX('Portfolio Costs Annual'!$B$30:$W$49, MATCH($A9, 'Portfolio Costs Annual'!$A$30:$A$49, 0), MATCH(U$3, 'Portfolio Costs Annual'!$B$29:$W$29, 0)))*1000000</f>
        <v>2487647.9867553711</v>
      </c>
      <c r="V9" s="105">
        <f>(INDEX('Portfolio Costs Annual'!$B$30:$W$49, MATCH($A9, 'Portfolio Costs Annual'!$A$30:$A$49, 0), MATCH(V$3, 'Portfolio Costs Annual'!$B$29:$W$29, 0)))*1000000</f>
        <v>2574436.6818008423</v>
      </c>
      <c r="W9" s="105">
        <f>(INDEX('Portfolio Costs Annual'!$B$30:$W$49, MATCH($A9, 'Portfolio Costs Annual'!$A$30:$A$49, 0), MATCH(W$3, 'Portfolio Costs Annual'!$B$29:$W$29, 0)))*1000000</f>
        <v>2684185.3763618469</v>
      </c>
    </row>
    <row r="10" spans="1:47">
      <c r="A10" s="11" t="s">
        <v>106</v>
      </c>
      <c r="B10" s="105">
        <f>(INDEX('Portfolio Costs Annual'!$B$30:$W$49, MATCH($A10, 'Portfolio Costs Annual'!$A$30:$A$49, 0), MATCH(B$3, 'Portfolio Costs Annual'!$B$29:$W$29, 0)))*1000000</f>
        <v>1231913.2667675018</v>
      </c>
      <c r="C10" s="105">
        <f>(INDEX('Portfolio Costs Annual'!$B$30:$W$49, MATCH($A10, 'Portfolio Costs Annual'!$A$30:$A$49, 0), MATCH(C$3, 'Portfolio Costs Annual'!$B$29:$W$29, 0)))*1000000</f>
        <v>1283164.5442905426</v>
      </c>
      <c r="D10" s="105">
        <f>(INDEX('Portfolio Costs Annual'!$B$30:$W$49, MATCH($A10, 'Portfolio Costs Annual'!$A$30:$A$49, 0), MATCH(D$3, 'Portfolio Costs Annual'!$B$29:$W$29, 0)))*1000000</f>
        <v>1306368.4569625854</v>
      </c>
      <c r="E10" s="105">
        <f>(INDEX('Portfolio Costs Annual'!$B$30:$W$49, MATCH($A10, 'Portfolio Costs Annual'!$A$30:$A$49, 0), MATCH(E$3, 'Portfolio Costs Annual'!$B$29:$W$29, 0)))*1000000</f>
        <v>1364959.4442443848</v>
      </c>
      <c r="F10" s="105">
        <f>(INDEX('Portfolio Costs Annual'!$B$30:$W$49, MATCH($A10, 'Portfolio Costs Annual'!$A$30:$A$49, 0), MATCH(F$3, 'Portfolio Costs Annual'!$B$29:$W$29, 0)))*1000000</f>
        <v>1394858.3312530518</v>
      </c>
      <c r="G10" s="105">
        <f>(INDEX('Portfolio Costs Annual'!$B$30:$W$49, MATCH($A10, 'Portfolio Costs Annual'!$A$30:$A$49, 0), MATCH(G$3, 'Portfolio Costs Annual'!$B$29:$W$29, 0)))*1000000</f>
        <v>1386468.3836364746</v>
      </c>
      <c r="H10" s="105">
        <f>(INDEX('Portfolio Costs Annual'!$B$30:$W$49, MATCH($A10, 'Portfolio Costs Annual'!$A$30:$A$49, 0), MATCH(H$3, 'Portfolio Costs Annual'!$B$29:$W$29, 0)))*1000000</f>
        <v>1388486.4996035465</v>
      </c>
      <c r="I10" s="105">
        <f>(INDEX('Portfolio Costs Annual'!$B$30:$W$49, MATCH($A10, 'Portfolio Costs Annual'!$A$30:$A$49, 0), MATCH(I$3, 'Portfolio Costs Annual'!$B$29:$W$29, 0)))*1000000</f>
        <v>1431350.9346694946</v>
      </c>
      <c r="J10" s="105">
        <f>(INDEX('Portfolio Costs Annual'!$B$30:$W$49, MATCH($A10, 'Portfolio Costs Annual'!$A$30:$A$49, 0), MATCH(J$3, 'Portfolio Costs Annual'!$B$29:$W$29, 0)))*1000000</f>
        <v>1455304.7233161926</v>
      </c>
      <c r="K10" s="105">
        <f>(INDEX('Portfolio Costs Annual'!$B$30:$W$49, MATCH($A10, 'Portfolio Costs Annual'!$A$30:$A$49, 0), MATCH(K$3, 'Portfolio Costs Annual'!$B$29:$W$29, 0)))*1000000</f>
        <v>1511731.9663391113</v>
      </c>
      <c r="L10" s="105">
        <f>(INDEX('Portfolio Costs Annual'!$B$30:$W$49, MATCH($A10, 'Portfolio Costs Annual'!$A$30:$A$49, 0), MATCH(L$3, 'Portfolio Costs Annual'!$B$29:$W$29, 0)))*1000000</f>
        <v>1489701.3306350708</v>
      </c>
      <c r="M10" s="105">
        <f>(INDEX('Portfolio Costs Annual'!$B$30:$W$49, MATCH($A10, 'Portfolio Costs Annual'!$A$30:$A$49, 0), MATCH(M$3, 'Portfolio Costs Annual'!$B$29:$W$29, 0)))*1000000</f>
        <v>1637628.7147827148</v>
      </c>
      <c r="N10" s="105">
        <f>(INDEX('Portfolio Costs Annual'!$B$30:$W$49, MATCH($A10, 'Portfolio Costs Annual'!$A$30:$A$49, 0), MATCH(N$3, 'Portfolio Costs Annual'!$B$29:$W$29, 0)))*1000000</f>
        <v>1845254.9562454224</v>
      </c>
      <c r="O10" s="105">
        <f>(INDEX('Portfolio Costs Annual'!$B$30:$W$49, MATCH($A10, 'Portfolio Costs Annual'!$A$30:$A$49, 0), MATCH(O$3, 'Portfolio Costs Annual'!$B$29:$W$29, 0)))*1000000</f>
        <v>1996326.3192062378</v>
      </c>
      <c r="P10" s="105">
        <f>(INDEX('Portfolio Costs Annual'!$B$30:$W$49, MATCH($A10, 'Portfolio Costs Annual'!$A$30:$A$49, 0), MATCH(P$3, 'Portfolio Costs Annual'!$B$29:$W$29, 0)))*1000000</f>
        <v>2035304.3079681394</v>
      </c>
      <c r="Q10" s="105">
        <f>(INDEX('Portfolio Costs Annual'!$B$30:$W$49, MATCH($A10, 'Portfolio Costs Annual'!$A$30:$A$49, 0), MATCH(Q$3, 'Portfolio Costs Annual'!$B$29:$W$29, 0)))*1000000</f>
        <v>2121723.2917251587</v>
      </c>
      <c r="R10" s="105">
        <f>(INDEX('Portfolio Costs Annual'!$B$30:$W$49, MATCH($A10, 'Portfolio Costs Annual'!$A$30:$A$49, 0), MATCH(R$3, 'Portfolio Costs Annual'!$B$29:$W$29, 0)))*1000000</f>
        <v>2317118.771446228</v>
      </c>
      <c r="S10" s="105">
        <f>(INDEX('Portfolio Costs Annual'!$B$30:$W$49, MATCH($A10, 'Portfolio Costs Annual'!$A$30:$A$49, 0), MATCH(S$3, 'Portfolio Costs Annual'!$B$29:$W$29, 0)))*1000000</f>
        <v>2388671.5128364563</v>
      </c>
      <c r="T10" s="105">
        <f>(INDEX('Portfolio Costs Annual'!$B$30:$W$49, MATCH($A10, 'Portfolio Costs Annual'!$A$30:$A$49, 0), MATCH(T$3, 'Portfolio Costs Annual'!$B$29:$W$29, 0)))*1000000</f>
        <v>2423099.8967514038</v>
      </c>
      <c r="U10" s="105">
        <f>(INDEX('Portfolio Costs Annual'!$B$30:$W$49, MATCH($A10, 'Portfolio Costs Annual'!$A$30:$A$49, 0), MATCH(U$3, 'Portfolio Costs Annual'!$B$29:$W$29, 0)))*1000000</f>
        <v>2526653.6286010742</v>
      </c>
      <c r="V10" s="105">
        <f>(INDEX('Portfolio Costs Annual'!$B$30:$W$49, MATCH($A10, 'Portfolio Costs Annual'!$A$30:$A$49, 0), MATCH(V$3, 'Portfolio Costs Annual'!$B$29:$W$29, 0)))*1000000</f>
        <v>2527964.243812561</v>
      </c>
      <c r="W10" s="105">
        <f>(INDEX('Portfolio Costs Annual'!$B$30:$W$49, MATCH($A10, 'Portfolio Costs Annual'!$A$30:$A$49, 0), MATCH(W$3, 'Portfolio Costs Annual'!$B$29:$W$29, 0)))*1000000</f>
        <v>2640306.2249946594</v>
      </c>
    </row>
    <row r="11" spans="1:47">
      <c r="A11" s="11" t="s">
        <v>107</v>
      </c>
      <c r="B11" s="105">
        <f>(INDEX('Portfolio Costs Annual'!$B$30:$W$49, MATCH($A11, 'Portfolio Costs Annual'!$A$30:$A$49, 0), MATCH(B$3, 'Portfolio Costs Annual'!$B$29:$W$29, 0)))*1000000</f>
        <v>1235891.4672374725</v>
      </c>
      <c r="C11" s="105">
        <f>(INDEX('Portfolio Costs Annual'!$B$30:$W$49, MATCH($A11, 'Portfolio Costs Annual'!$A$30:$A$49, 0), MATCH(C$3, 'Portfolio Costs Annual'!$B$29:$W$29, 0)))*1000000</f>
        <v>1300042.2900485992</v>
      </c>
      <c r="D11" s="105">
        <f>(INDEX('Portfolio Costs Annual'!$B$30:$W$49, MATCH($A11, 'Portfolio Costs Annual'!$A$30:$A$49, 0), MATCH(D$3, 'Portfolio Costs Annual'!$B$29:$W$29, 0)))*1000000</f>
        <v>1297124.010887146</v>
      </c>
      <c r="E11" s="105">
        <f>(INDEX('Portfolio Costs Annual'!$B$30:$W$49, MATCH($A11, 'Portfolio Costs Annual'!$A$30:$A$49, 0), MATCH(E$3, 'Portfolio Costs Annual'!$B$29:$W$29, 0)))*1000000</f>
        <v>1372863.8823242188</v>
      </c>
      <c r="F11" s="105">
        <f>(INDEX('Portfolio Costs Annual'!$B$30:$W$49, MATCH($A11, 'Portfolio Costs Annual'!$A$30:$A$49, 0), MATCH(F$3, 'Portfolio Costs Annual'!$B$29:$W$29, 0)))*1000000</f>
        <v>1385395.3912811279</v>
      </c>
      <c r="G11" s="105">
        <f>(INDEX('Portfolio Costs Annual'!$B$30:$W$49, MATCH($A11, 'Portfolio Costs Annual'!$A$30:$A$49, 0), MATCH(G$3, 'Portfolio Costs Annual'!$B$29:$W$29, 0)))*1000000</f>
        <v>1385845.2184448242</v>
      </c>
      <c r="H11" s="105">
        <f>(INDEX('Portfolio Costs Annual'!$B$30:$W$49, MATCH($A11, 'Portfolio Costs Annual'!$A$30:$A$49, 0), MATCH(H$3, 'Portfolio Costs Annual'!$B$29:$W$29, 0)))*1000000</f>
        <v>1383827.5897988584</v>
      </c>
      <c r="I11" s="105">
        <f>(INDEX('Portfolio Costs Annual'!$B$30:$W$49, MATCH($A11, 'Portfolio Costs Annual'!$A$30:$A$49, 0), MATCH(I$3, 'Portfolio Costs Annual'!$B$29:$W$29, 0)))*1000000</f>
        <v>1438189.9885406494</v>
      </c>
      <c r="J11" s="105">
        <f>(INDEX('Portfolio Costs Annual'!$B$30:$W$49, MATCH($A11, 'Portfolio Costs Annual'!$A$30:$A$49, 0), MATCH(J$3, 'Portfolio Costs Annual'!$B$29:$W$29, 0)))*1000000</f>
        <v>1472713.6574883461</v>
      </c>
      <c r="K11" s="105">
        <f>(INDEX('Portfolio Costs Annual'!$B$30:$W$49, MATCH($A11, 'Portfolio Costs Annual'!$A$30:$A$49, 0), MATCH(K$3, 'Portfolio Costs Annual'!$B$29:$W$29, 0)))*1000000</f>
        <v>1493270.5597610474</v>
      </c>
      <c r="L11" s="105">
        <f>(INDEX('Portfolio Costs Annual'!$B$30:$W$49, MATCH($A11, 'Portfolio Costs Annual'!$A$30:$A$49, 0), MATCH(L$3, 'Portfolio Costs Annual'!$B$29:$W$29, 0)))*1000000</f>
        <v>1479276.88256073</v>
      </c>
      <c r="M11" s="105">
        <f>(INDEX('Portfolio Costs Annual'!$B$30:$W$49, MATCH($A11, 'Portfolio Costs Annual'!$A$30:$A$49, 0), MATCH(M$3, 'Portfolio Costs Annual'!$B$29:$W$29, 0)))*1000000</f>
        <v>1648956.4044723511</v>
      </c>
      <c r="N11" s="105">
        <f>(INDEX('Portfolio Costs Annual'!$B$30:$W$49, MATCH($A11, 'Portfolio Costs Annual'!$A$30:$A$49, 0), MATCH(N$3, 'Portfolio Costs Annual'!$B$29:$W$29, 0)))*1000000</f>
        <v>1654306.8898086548</v>
      </c>
      <c r="O11" s="105">
        <f>(INDEX('Portfolio Costs Annual'!$B$30:$W$49, MATCH($A11, 'Portfolio Costs Annual'!$A$30:$A$49, 0), MATCH(O$3, 'Portfolio Costs Annual'!$B$29:$W$29, 0)))*1000000</f>
        <v>1834126.5141525269</v>
      </c>
      <c r="P11" s="105">
        <f>(INDEX('Portfolio Costs Annual'!$B$30:$W$49, MATCH($A11, 'Portfolio Costs Annual'!$A$30:$A$49, 0), MATCH(P$3, 'Portfolio Costs Annual'!$B$29:$W$29, 0)))*1000000</f>
        <v>1968888.1964263916</v>
      </c>
      <c r="Q11" s="105">
        <f>(INDEX('Portfolio Costs Annual'!$B$30:$W$49, MATCH($A11, 'Portfolio Costs Annual'!$A$30:$A$49, 0), MATCH(Q$3, 'Portfolio Costs Annual'!$B$29:$W$29, 0)))*1000000</f>
        <v>2077068.7543411257</v>
      </c>
      <c r="R11" s="105">
        <f>(INDEX('Portfolio Costs Annual'!$B$30:$W$49, MATCH($A11, 'Portfolio Costs Annual'!$A$30:$A$49, 0), MATCH(R$3, 'Portfolio Costs Annual'!$B$29:$W$29, 0)))*1000000</f>
        <v>2277528.6314888</v>
      </c>
      <c r="S11" s="105">
        <f>(INDEX('Portfolio Costs Annual'!$B$30:$W$49, MATCH($A11, 'Portfolio Costs Annual'!$A$30:$A$49, 0), MATCH(S$3, 'Portfolio Costs Annual'!$B$29:$W$29, 0)))*1000000</f>
        <v>2371353.3974227905</v>
      </c>
      <c r="T11" s="105">
        <f>(INDEX('Portfolio Costs Annual'!$B$30:$W$49, MATCH($A11, 'Portfolio Costs Annual'!$A$30:$A$49, 0), MATCH(T$3, 'Portfolio Costs Annual'!$B$29:$W$29, 0)))*1000000</f>
        <v>2444296.1503067017</v>
      </c>
      <c r="U11" s="105">
        <f>(INDEX('Portfolio Costs Annual'!$B$30:$W$49, MATCH($A11, 'Portfolio Costs Annual'!$A$30:$A$49, 0), MATCH(U$3, 'Portfolio Costs Annual'!$B$29:$W$29, 0)))*1000000</f>
        <v>2575731.2952270508</v>
      </c>
      <c r="V11" s="105">
        <f>(INDEX('Portfolio Costs Annual'!$B$30:$W$49, MATCH($A11, 'Portfolio Costs Annual'!$A$30:$A$49, 0), MATCH(V$3, 'Portfolio Costs Annual'!$B$29:$W$29, 0)))*1000000</f>
        <v>2583234.9363861084</v>
      </c>
      <c r="W11" s="105">
        <f>(INDEX('Portfolio Costs Annual'!$B$30:$W$49, MATCH($A11, 'Portfolio Costs Annual'!$A$30:$A$49, 0), MATCH(W$3, 'Portfolio Costs Annual'!$B$29:$W$29, 0)))*1000000</f>
        <v>2706959.3632030487</v>
      </c>
      <c r="X11" s="105"/>
      <c r="Y11" s="105"/>
    </row>
    <row r="12" spans="1:47">
      <c r="A12" s="11" t="s">
        <v>108</v>
      </c>
      <c r="B12" s="105">
        <f>(INDEX('Portfolio Costs Annual'!$B$30:$W$49, MATCH($A12, 'Portfolio Costs Annual'!$A$30:$A$49, 0), MATCH(B$3, 'Portfolio Costs Annual'!$B$29:$W$29, 0)))*1000000</f>
        <v>1193171.8506603241</v>
      </c>
      <c r="C12" s="105">
        <f>(INDEX('Portfolio Costs Annual'!$B$30:$W$49, MATCH($A12, 'Portfolio Costs Annual'!$A$30:$A$49, 0), MATCH(C$3, 'Portfolio Costs Annual'!$B$29:$W$29, 0)))*1000000</f>
        <v>1306183.602273941</v>
      </c>
      <c r="D12" s="105">
        <f>(INDEX('Portfolio Costs Annual'!$B$30:$W$49, MATCH($A12, 'Portfolio Costs Annual'!$A$30:$A$49, 0), MATCH(D$3, 'Portfolio Costs Annual'!$B$29:$W$29, 0)))*1000000</f>
        <v>1239258.3346481323</v>
      </c>
      <c r="E12" s="105">
        <f>(INDEX('Portfolio Costs Annual'!$B$30:$W$49, MATCH($A12, 'Portfolio Costs Annual'!$A$30:$A$49, 0), MATCH(E$3, 'Portfolio Costs Annual'!$B$29:$W$29, 0)))*1000000</f>
        <v>1323204.4749450684</v>
      </c>
      <c r="F12" s="105">
        <f>(INDEX('Portfolio Costs Annual'!$B$30:$W$49, MATCH($A12, 'Portfolio Costs Annual'!$A$30:$A$49, 0), MATCH(F$3, 'Portfolio Costs Annual'!$B$29:$W$29, 0)))*1000000</f>
        <v>1336414.3578338623</v>
      </c>
      <c r="G12" s="105">
        <f>(INDEX('Portfolio Costs Annual'!$B$30:$W$49, MATCH($A12, 'Portfolio Costs Annual'!$A$30:$A$49, 0), MATCH(G$3, 'Portfolio Costs Annual'!$B$29:$W$29, 0)))*1000000</f>
        <v>1350893.3023986816</v>
      </c>
      <c r="H12" s="105">
        <f>(INDEX('Portfolio Costs Annual'!$B$30:$W$49, MATCH($A12, 'Portfolio Costs Annual'!$A$30:$A$49, 0), MATCH(H$3, 'Portfolio Costs Annual'!$B$29:$W$29, 0)))*1000000</f>
        <v>1345546.5606454213</v>
      </c>
      <c r="I12" s="105">
        <f>(INDEX('Portfolio Costs Annual'!$B$30:$W$49, MATCH($A12, 'Portfolio Costs Annual'!$A$30:$A$49, 0), MATCH(I$3, 'Portfolio Costs Annual'!$B$29:$W$29, 0)))*1000000</f>
        <v>1412118.3636884689</v>
      </c>
      <c r="J12" s="105">
        <f>(INDEX('Portfolio Costs Annual'!$B$30:$W$49, MATCH($A12, 'Portfolio Costs Annual'!$A$30:$A$49, 0), MATCH(J$3, 'Portfolio Costs Annual'!$B$29:$W$29, 0)))*1000000</f>
        <v>1844313.5692629814</v>
      </c>
      <c r="K12" s="105">
        <f>(INDEX('Portfolio Costs Annual'!$B$30:$W$49, MATCH($A12, 'Portfolio Costs Annual'!$A$30:$A$49, 0), MATCH(K$3, 'Portfolio Costs Annual'!$B$29:$W$29, 0)))*1000000</f>
        <v>1826048.2378463745</v>
      </c>
      <c r="L12" s="105">
        <f>(INDEX('Portfolio Costs Annual'!$B$30:$W$49, MATCH($A12, 'Portfolio Costs Annual'!$A$30:$A$49, 0), MATCH(L$3, 'Portfolio Costs Annual'!$B$29:$W$29, 0)))*1000000</f>
        <v>1779964.2081985474</v>
      </c>
      <c r="M12" s="105">
        <f>(INDEX('Portfolio Costs Annual'!$B$30:$W$49, MATCH($A12, 'Portfolio Costs Annual'!$A$30:$A$49, 0), MATCH(M$3, 'Portfolio Costs Annual'!$B$29:$W$29, 0)))*1000000</f>
        <v>1902848.1546630859</v>
      </c>
      <c r="N12" s="105">
        <f>(INDEX('Portfolio Costs Annual'!$B$30:$W$49, MATCH($A12, 'Portfolio Costs Annual'!$A$30:$A$49, 0), MATCH(N$3, 'Portfolio Costs Annual'!$B$29:$W$29, 0)))*1000000</f>
        <v>1907177.7305374146</v>
      </c>
      <c r="O12" s="105">
        <f>(INDEX('Portfolio Costs Annual'!$B$30:$W$49, MATCH($A12, 'Portfolio Costs Annual'!$A$30:$A$49, 0), MATCH(O$3, 'Portfolio Costs Annual'!$B$29:$W$29, 0)))*1000000</f>
        <v>2120022.8120040894</v>
      </c>
      <c r="P12" s="105">
        <f>(INDEX('Portfolio Costs Annual'!$B$30:$W$49, MATCH($A12, 'Portfolio Costs Annual'!$A$30:$A$49, 0), MATCH(P$3, 'Portfolio Costs Annual'!$B$29:$W$29, 0)))*1000000</f>
        <v>2276264.1191864014</v>
      </c>
      <c r="Q12" s="105">
        <f>(INDEX('Portfolio Costs Annual'!$B$30:$W$49, MATCH($A12, 'Portfolio Costs Annual'!$A$30:$A$49, 0), MATCH(Q$3, 'Portfolio Costs Annual'!$B$29:$W$29, 0)))*1000000</f>
        <v>2385667.2710647583</v>
      </c>
      <c r="R12" s="105">
        <f>(INDEX('Portfolio Costs Annual'!$B$30:$W$49, MATCH($A12, 'Portfolio Costs Annual'!$A$30:$A$49, 0), MATCH(R$3, 'Portfolio Costs Annual'!$B$29:$W$29, 0)))*1000000</f>
        <v>2561631.2625045776</v>
      </c>
      <c r="S12" s="105">
        <f>(INDEX('Portfolio Costs Annual'!$B$30:$W$49, MATCH($A12, 'Portfolio Costs Annual'!$A$30:$A$49, 0), MATCH(S$3, 'Portfolio Costs Annual'!$B$29:$W$29, 0)))*1000000</f>
        <v>2612267.5395698547</v>
      </c>
      <c r="T12" s="105">
        <f>(INDEX('Portfolio Costs Annual'!$B$30:$W$49, MATCH($A12, 'Portfolio Costs Annual'!$A$30:$A$49, 0), MATCH(T$3, 'Portfolio Costs Annual'!$B$29:$W$29, 0)))*1000000</f>
        <v>2612485.8220443726</v>
      </c>
      <c r="U12" s="105">
        <f>(INDEX('Portfolio Costs Annual'!$B$30:$W$49, MATCH($A12, 'Portfolio Costs Annual'!$A$30:$A$49, 0), MATCH(U$3, 'Portfolio Costs Annual'!$B$29:$W$29, 0)))*1000000</f>
        <v>2708552.130065918</v>
      </c>
      <c r="V12" s="105">
        <f>(INDEX('Portfolio Costs Annual'!$B$30:$W$49, MATCH($A12, 'Portfolio Costs Annual'!$A$30:$A$49, 0), MATCH(V$3, 'Portfolio Costs Annual'!$B$29:$W$29, 0)))*1000000</f>
        <v>2719859.3705215454</v>
      </c>
      <c r="W12" s="105">
        <f>(INDEX('Portfolio Costs Annual'!$B$30:$W$49, MATCH($A12, 'Portfolio Costs Annual'!$A$30:$A$49, 0), MATCH(W$3, 'Portfolio Costs Annual'!$B$29:$W$29, 0)))*1000000</f>
        <v>2801299.92445755</v>
      </c>
      <c r="X12" s="105"/>
      <c r="Y12" s="105"/>
    </row>
    <row r="13" spans="1:47">
      <c r="A13" s="11" t="s">
        <v>109</v>
      </c>
      <c r="B13" s="105">
        <f>(INDEX('Portfolio Costs Annual'!$B$30:$W$49, MATCH($A13, 'Portfolio Costs Annual'!$A$30:$A$49, 0), MATCH(B$3, 'Portfolio Costs Annual'!$B$29:$W$29, 0)))*1000000</f>
        <v>1194892.1538829803</v>
      </c>
      <c r="C13" s="105">
        <f>(INDEX('Portfolio Costs Annual'!$B$30:$W$49, MATCH($A13, 'Portfolio Costs Annual'!$A$30:$A$49, 0), MATCH(C$3, 'Portfolio Costs Annual'!$B$29:$W$29, 0)))*1000000</f>
        <v>1266991.7086734772</v>
      </c>
      <c r="D13" s="105">
        <f>(INDEX('Portfolio Costs Annual'!$B$30:$W$49, MATCH($A13, 'Portfolio Costs Annual'!$A$30:$A$49, 0), MATCH(D$3, 'Portfolio Costs Annual'!$B$29:$W$29, 0)))*1000000</f>
        <v>1205997.3861312866</v>
      </c>
      <c r="E13" s="105">
        <f>(INDEX('Portfolio Costs Annual'!$B$30:$W$49, MATCH($A13, 'Portfolio Costs Annual'!$A$30:$A$49, 0), MATCH(E$3, 'Portfolio Costs Annual'!$B$29:$W$29, 0)))*1000000</f>
        <v>1382061.3536682129</v>
      </c>
      <c r="F13" s="105">
        <f>(INDEX('Portfolio Costs Annual'!$B$30:$W$49, MATCH($A13, 'Portfolio Costs Annual'!$A$30:$A$49, 0), MATCH(F$3, 'Portfolio Costs Annual'!$B$29:$W$29, 0)))*1000000</f>
        <v>1462864.7035980225</v>
      </c>
      <c r="G13" s="105">
        <f>(INDEX('Portfolio Costs Annual'!$B$30:$W$49, MATCH($A13, 'Portfolio Costs Annual'!$A$30:$A$49, 0), MATCH(G$3, 'Portfolio Costs Annual'!$B$29:$W$29, 0)))*1000000</f>
        <v>1592531.9563293457</v>
      </c>
      <c r="H13" s="105">
        <f>(INDEX('Portfolio Costs Annual'!$B$30:$W$49, MATCH($A13, 'Portfolio Costs Annual'!$A$30:$A$49, 0), MATCH(H$3, 'Portfolio Costs Annual'!$B$29:$W$29, 0)))*1000000</f>
        <v>1606199.2011489868</v>
      </c>
      <c r="I13" s="105">
        <f>(INDEX('Portfolio Costs Annual'!$B$30:$W$49, MATCH($A13, 'Portfolio Costs Annual'!$A$30:$A$49, 0), MATCH(I$3, 'Portfolio Costs Annual'!$B$29:$W$29, 0)))*1000000</f>
        <v>1601866.3348846436</v>
      </c>
      <c r="J13" s="105">
        <f>(INDEX('Portfolio Costs Annual'!$B$30:$W$49, MATCH($A13, 'Portfolio Costs Annual'!$A$30:$A$49, 0), MATCH(J$3, 'Portfolio Costs Annual'!$B$29:$W$29, 0)))*1000000</f>
        <v>1607993.4879317284</v>
      </c>
      <c r="K13" s="105">
        <f>(INDEX('Portfolio Costs Annual'!$B$30:$W$49, MATCH($A13, 'Portfolio Costs Annual'!$A$30:$A$49, 0), MATCH(K$3, 'Portfolio Costs Annual'!$B$29:$W$29, 0)))*1000000</f>
        <v>1591581.0993270874</v>
      </c>
      <c r="L13" s="105">
        <f>(INDEX('Portfolio Costs Annual'!$B$30:$W$49, MATCH($A13, 'Portfolio Costs Annual'!$A$30:$A$49, 0), MATCH(L$3, 'Portfolio Costs Annual'!$B$29:$W$29, 0)))*1000000</f>
        <v>1556337.7503433228</v>
      </c>
      <c r="M13" s="105">
        <f>(INDEX('Portfolio Costs Annual'!$B$30:$W$49, MATCH($A13, 'Portfolio Costs Annual'!$A$30:$A$49, 0), MATCH(M$3, 'Portfolio Costs Annual'!$B$29:$W$29, 0)))*1000000</f>
        <v>1737930.2645874023</v>
      </c>
      <c r="N13" s="105">
        <f>(INDEX('Portfolio Costs Annual'!$B$30:$W$49, MATCH($A13, 'Portfolio Costs Annual'!$A$30:$A$49, 0), MATCH(N$3, 'Portfolio Costs Annual'!$B$29:$W$29, 0)))*1000000</f>
        <v>1895930.6431350708</v>
      </c>
      <c r="O13" s="105">
        <f>(INDEX('Portfolio Costs Annual'!$B$30:$W$49, MATCH($A13, 'Portfolio Costs Annual'!$A$30:$A$49, 0), MATCH(O$3, 'Portfolio Costs Annual'!$B$29:$W$29, 0)))*1000000</f>
        <v>2091356.1995773318</v>
      </c>
      <c r="P13" s="105">
        <f>(INDEX('Portfolio Costs Annual'!$B$30:$W$49, MATCH($A13, 'Portfolio Costs Annual'!$A$30:$A$49, 0), MATCH(P$3, 'Portfolio Costs Annual'!$B$29:$W$29, 0)))*1000000</f>
        <v>2252940.3730926514</v>
      </c>
      <c r="Q13" s="105">
        <f>(INDEX('Portfolio Costs Annual'!$B$30:$W$49, MATCH($A13, 'Portfolio Costs Annual'!$A$30:$A$49, 0), MATCH(Q$3, 'Portfolio Costs Annual'!$B$29:$W$29, 0)))*1000000</f>
        <v>2397875.5597305298</v>
      </c>
      <c r="R13" s="105">
        <f>(INDEX('Portfolio Costs Annual'!$B$30:$W$49, MATCH($A13, 'Portfolio Costs Annual'!$A$30:$A$49, 0), MATCH(R$3, 'Portfolio Costs Annual'!$B$29:$W$29, 0)))*1000000</f>
        <v>2418440.8660812378</v>
      </c>
      <c r="S13" s="105">
        <f>(INDEX('Portfolio Costs Annual'!$B$30:$W$49, MATCH($A13, 'Portfolio Costs Annual'!$A$30:$A$49, 0), MATCH(S$3, 'Portfolio Costs Annual'!$B$29:$W$29, 0)))*1000000</f>
        <v>2493607.1780586243</v>
      </c>
      <c r="T13" s="105">
        <f>(INDEX('Portfolio Costs Annual'!$B$30:$W$49, MATCH($A13, 'Portfolio Costs Annual'!$A$30:$A$49, 0), MATCH(T$3, 'Portfolio Costs Annual'!$B$29:$W$29, 0)))*1000000</f>
        <v>2612435.9189682007</v>
      </c>
      <c r="U13" s="105">
        <f>(INDEX('Portfolio Costs Annual'!$B$30:$W$49, MATCH($A13, 'Portfolio Costs Annual'!$A$30:$A$49, 0), MATCH(U$3, 'Portfolio Costs Annual'!$B$29:$W$29, 0)))*1000000</f>
        <v>2697395.4149780273</v>
      </c>
      <c r="V13" s="105">
        <f>(INDEX('Portfolio Costs Annual'!$B$30:$W$49, MATCH($A13, 'Portfolio Costs Annual'!$A$30:$A$49, 0), MATCH(V$3, 'Portfolio Costs Annual'!$B$29:$W$29, 0)))*1000000</f>
        <v>2680633.8671035767</v>
      </c>
      <c r="W13" s="105">
        <f>(INDEX('Portfolio Costs Annual'!$B$30:$W$49, MATCH($A13, 'Portfolio Costs Annual'!$A$30:$A$49, 0), MATCH(W$3, 'Portfolio Costs Annual'!$B$29:$W$29, 0)))*1000000</f>
        <v>2737960.656879425</v>
      </c>
    </row>
    <row r="14" spans="1:47">
      <c r="A14" s="11" t="s">
        <v>110</v>
      </c>
      <c r="B14" s="105">
        <f>(INDEX('Portfolio Costs Annual'!$B$30:$W$49, MATCH($A14, 'Portfolio Costs Annual'!$A$30:$A$49, 0), MATCH(B$3, 'Portfolio Costs Annual'!$B$29:$W$29, 0)))*1000000</f>
        <v>1239296.5931224823</v>
      </c>
      <c r="C14" s="105">
        <f>(INDEX('Portfolio Costs Annual'!$B$30:$W$49, MATCH($A14, 'Portfolio Costs Annual'!$A$30:$A$49, 0), MATCH(C$3, 'Portfolio Costs Annual'!$B$29:$W$29, 0)))*1000000</f>
        <v>1302775.736825943</v>
      </c>
      <c r="D14" s="105">
        <f>(INDEX('Portfolio Costs Annual'!$B$30:$W$49, MATCH($A14, 'Portfolio Costs Annual'!$A$30:$A$49, 0), MATCH(D$3, 'Portfolio Costs Annual'!$B$29:$W$29, 0)))*1000000</f>
        <v>1372817.6385269165</v>
      </c>
      <c r="E14" s="105">
        <f>(INDEX('Portfolio Costs Annual'!$B$30:$W$49, MATCH($A14, 'Portfolio Costs Annual'!$A$30:$A$49, 0), MATCH(E$3, 'Portfolio Costs Annual'!$B$29:$W$29, 0)))*1000000</f>
        <v>1403463.9069595337</v>
      </c>
      <c r="F14" s="105">
        <f>(INDEX('Portfolio Costs Annual'!$B$30:$W$49, MATCH($A14, 'Portfolio Costs Annual'!$A$30:$A$49, 0), MATCH(F$3, 'Portfolio Costs Annual'!$B$29:$W$29, 0)))*1000000</f>
        <v>1415035.5152435303</v>
      </c>
      <c r="G14" s="105">
        <f>(INDEX('Portfolio Costs Annual'!$B$30:$W$49, MATCH($A14, 'Portfolio Costs Annual'!$A$30:$A$49, 0), MATCH(G$3, 'Portfolio Costs Annual'!$B$29:$W$29, 0)))*1000000</f>
        <v>1424135.2019958496</v>
      </c>
      <c r="H14" s="105">
        <f>(INDEX('Portfolio Costs Annual'!$B$30:$W$49, MATCH($A14, 'Portfolio Costs Annual'!$A$30:$A$49, 0), MATCH(H$3, 'Portfolio Costs Annual'!$B$29:$W$29, 0)))*1000000</f>
        <v>1427067.0281486344</v>
      </c>
      <c r="I14" s="105">
        <f>(INDEX('Portfolio Costs Annual'!$B$30:$W$49, MATCH($A14, 'Portfolio Costs Annual'!$A$30:$A$49, 0), MATCH(I$3, 'Portfolio Costs Annual'!$B$29:$W$29, 0)))*1000000</f>
        <v>1463228.9343049824</v>
      </c>
      <c r="J14" s="105">
        <f>(INDEX('Portfolio Costs Annual'!$B$30:$W$49, MATCH($A14, 'Portfolio Costs Annual'!$A$30:$A$49, 0), MATCH(J$3, 'Portfolio Costs Annual'!$B$29:$W$29, 0)))*1000000</f>
        <v>1898379.1482124329</v>
      </c>
      <c r="K14" s="105">
        <f>(INDEX('Portfolio Costs Annual'!$B$30:$W$49, MATCH($A14, 'Portfolio Costs Annual'!$A$30:$A$49, 0), MATCH(K$3, 'Portfolio Costs Annual'!$B$29:$W$29, 0)))*1000000</f>
        <v>1886955.2108688354</v>
      </c>
      <c r="L14" s="105">
        <f>(INDEX('Portfolio Costs Annual'!$B$30:$W$49, MATCH($A14, 'Portfolio Costs Annual'!$A$30:$A$49, 0), MATCH(L$3, 'Portfolio Costs Annual'!$B$29:$W$29, 0)))*1000000</f>
        <v>1808346.5524368286</v>
      </c>
      <c r="M14" s="105">
        <f>(INDEX('Portfolio Costs Annual'!$B$30:$W$49, MATCH($A14, 'Portfolio Costs Annual'!$A$30:$A$49, 0), MATCH(M$3, 'Portfolio Costs Annual'!$B$29:$W$29, 0)))*1000000</f>
        <v>1970873.4208068848</v>
      </c>
      <c r="N14" s="105">
        <f>(INDEX('Portfolio Costs Annual'!$B$30:$W$49, MATCH($A14, 'Portfolio Costs Annual'!$A$30:$A$49, 0), MATCH(N$3, 'Portfolio Costs Annual'!$B$29:$W$29, 0)))*1000000</f>
        <v>2116634.3665542603</v>
      </c>
      <c r="O14" s="105">
        <f>(INDEX('Portfolio Costs Annual'!$B$30:$W$49, MATCH($A14, 'Portfolio Costs Annual'!$A$30:$A$49, 0), MATCH(O$3, 'Portfolio Costs Annual'!$B$29:$W$29, 0)))*1000000</f>
        <v>2264724.775932312</v>
      </c>
      <c r="P14" s="105">
        <f>(INDEX('Portfolio Costs Annual'!$B$30:$W$49, MATCH($A14, 'Portfolio Costs Annual'!$A$30:$A$49, 0), MATCH(P$3, 'Portfolio Costs Annual'!$B$29:$W$29, 0)))*1000000</f>
        <v>2385805.6405487061</v>
      </c>
      <c r="Q14" s="105">
        <f>(INDEX('Portfolio Costs Annual'!$B$30:$W$49, MATCH($A14, 'Portfolio Costs Annual'!$A$30:$A$49, 0), MATCH(Q$3, 'Portfolio Costs Annual'!$B$29:$W$29, 0)))*1000000</f>
        <v>2461504.0893936157</v>
      </c>
      <c r="R14" s="105">
        <f>(INDEX('Portfolio Costs Annual'!$B$30:$W$49, MATCH($A14, 'Portfolio Costs Annual'!$A$30:$A$49, 0), MATCH(R$3, 'Portfolio Costs Annual'!$B$29:$W$29, 0)))*1000000</f>
        <v>2597271.9349899292</v>
      </c>
      <c r="S14" s="105">
        <f>(INDEX('Portfolio Costs Annual'!$B$30:$W$49, MATCH($A14, 'Portfolio Costs Annual'!$A$30:$A$49, 0), MATCH(S$3, 'Portfolio Costs Annual'!$B$29:$W$29, 0)))*1000000</f>
        <v>2595907.256061554</v>
      </c>
      <c r="T14" s="105">
        <f>(INDEX('Portfolio Costs Annual'!$B$30:$W$49, MATCH($A14, 'Portfolio Costs Annual'!$A$30:$A$49, 0), MATCH(T$3, 'Portfolio Costs Annual'!$B$29:$W$29, 0)))*1000000</f>
        <v>2588727.9742660522</v>
      </c>
      <c r="U14" s="105">
        <f>(INDEX('Portfolio Costs Annual'!$B$30:$W$49, MATCH($A14, 'Portfolio Costs Annual'!$A$30:$A$49, 0), MATCH(U$3, 'Portfolio Costs Annual'!$B$29:$W$29, 0)))*1000000</f>
        <v>2656734.4466552734</v>
      </c>
      <c r="V14" s="105">
        <f>(INDEX('Portfolio Costs Annual'!$B$30:$W$49, MATCH($A14, 'Portfolio Costs Annual'!$A$30:$A$49, 0), MATCH(V$3, 'Portfolio Costs Annual'!$B$29:$W$29, 0)))*1000000</f>
        <v>2663208.7856826782</v>
      </c>
      <c r="W14" s="105">
        <f>(INDEX('Portfolio Costs Annual'!$B$30:$W$49, MATCH($A14, 'Portfolio Costs Annual'!$A$30:$A$49, 0), MATCH(W$3, 'Portfolio Costs Annual'!$B$29:$W$29, 0)))*1000000</f>
        <v>2752747.1700630188</v>
      </c>
    </row>
    <row r="15" spans="1:47">
      <c r="A15" s="11" t="s">
        <v>111</v>
      </c>
      <c r="B15" s="105">
        <f>(INDEX('Portfolio Costs Annual'!$B$30:$W$49, MATCH($A15, 'Portfolio Costs Annual'!$A$30:$A$49, 0), MATCH(B$3, 'Portfolio Costs Annual'!$B$29:$W$29, 0)))*1000000</f>
        <v>1244861.0695323944</v>
      </c>
      <c r="C15" s="105">
        <f>(INDEX('Portfolio Costs Annual'!$B$30:$W$49, MATCH($A15, 'Portfolio Costs Annual'!$A$30:$A$49, 0), MATCH(C$3, 'Portfolio Costs Annual'!$B$29:$W$29, 0)))*1000000</f>
        <v>1314175.9872837067</v>
      </c>
      <c r="D15" s="105">
        <f>(INDEX('Portfolio Costs Annual'!$B$30:$W$49, MATCH($A15, 'Portfolio Costs Annual'!$A$30:$A$49, 0), MATCH(D$3, 'Portfolio Costs Annual'!$B$29:$W$29, 0)))*1000000</f>
        <v>1426001.7773971558</v>
      </c>
      <c r="E15" s="105">
        <f>(INDEX('Portfolio Costs Annual'!$B$30:$W$49, MATCH($A15, 'Portfolio Costs Annual'!$A$30:$A$49, 0), MATCH(E$3, 'Portfolio Costs Annual'!$B$29:$W$29, 0)))*1000000</f>
        <v>1482584.7516479492</v>
      </c>
      <c r="F15" s="105">
        <f>(INDEX('Portfolio Costs Annual'!$B$30:$W$49, MATCH($A15, 'Portfolio Costs Annual'!$A$30:$A$49, 0), MATCH(F$3, 'Portfolio Costs Annual'!$B$29:$W$29, 0)))*1000000</f>
        <v>1486319.5358428955</v>
      </c>
      <c r="G15" s="105">
        <f>(INDEX('Portfolio Costs Annual'!$B$30:$W$49, MATCH($A15, 'Portfolio Costs Annual'!$A$30:$A$49, 0), MATCH(G$3, 'Portfolio Costs Annual'!$B$29:$W$29, 0)))*1000000</f>
        <v>1491041.2889099121</v>
      </c>
      <c r="H15" s="105">
        <f>(INDEX('Portfolio Costs Annual'!$B$30:$W$49, MATCH($A15, 'Portfolio Costs Annual'!$A$30:$A$49, 0), MATCH(H$3, 'Portfolio Costs Annual'!$B$29:$W$29, 0)))*1000000</f>
        <v>1473939.106303534</v>
      </c>
      <c r="I15" s="105">
        <f>(INDEX('Portfolio Costs Annual'!$B$30:$W$49, MATCH($A15, 'Portfolio Costs Annual'!$A$30:$A$49, 0), MATCH(I$3, 'Portfolio Costs Annual'!$B$29:$W$29, 0)))*1000000</f>
        <v>1528057.863882608</v>
      </c>
      <c r="J15" s="105">
        <f>(INDEX('Portfolio Costs Annual'!$B$30:$W$49, MATCH($A15, 'Portfolio Costs Annual'!$A$30:$A$49, 0), MATCH(J$3, 'Portfolio Costs Annual'!$B$29:$W$29, 0)))*1000000</f>
        <v>1958571.6195640564</v>
      </c>
      <c r="K15" s="105">
        <f>(INDEX('Portfolio Costs Annual'!$B$30:$W$49, MATCH($A15, 'Portfolio Costs Annual'!$A$30:$A$49, 0), MATCH(K$3, 'Portfolio Costs Annual'!$B$29:$W$29, 0)))*1000000</f>
        <v>1937415.099861145</v>
      </c>
      <c r="L15" s="105">
        <f>(INDEX('Portfolio Costs Annual'!$B$30:$W$49, MATCH($A15, 'Portfolio Costs Annual'!$A$30:$A$49, 0), MATCH(L$3, 'Portfolio Costs Annual'!$B$29:$W$29, 0)))*1000000</f>
        <v>1852477.9981060028</v>
      </c>
      <c r="M15" s="105">
        <f>(INDEX('Portfolio Costs Annual'!$B$30:$W$49, MATCH($A15, 'Portfolio Costs Annual'!$A$30:$A$49, 0), MATCH(M$3, 'Portfolio Costs Annual'!$B$29:$W$29, 0)))*1000000</f>
        <v>1971606.0790328979</v>
      </c>
      <c r="N15" s="105">
        <f>(INDEX('Portfolio Costs Annual'!$B$30:$W$49, MATCH($A15, 'Portfolio Costs Annual'!$A$30:$A$49, 0), MATCH(N$3, 'Portfolio Costs Annual'!$B$29:$W$29, 0)))*1000000</f>
        <v>2073869.7694473264</v>
      </c>
      <c r="O15" s="105">
        <f>(INDEX('Portfolio Costs Annual'!$B$30:$W$49, MATCH($A15, 'Portfolio Costs Annual'!$A$30:$A$49, 0), MATCH(O$3, 'Portfolio Costs Annual'!$B$29:$W$29, 0)))*1000000</f>
        <v>2212849.0223922729</v>
      </c>
      <c r="P15" s="105">
        <f>(INDEX('Portfolio Costs Annual'!$B$30:$W$49, MATCH($A15, 'Portfolio Costs Annual'!$A$30:$A$49, 0), MATCH(P$3, 'Portfolio Costs Annual'!$B$29:$W$29, 0)))*1000000</f>
        <v>2351978.6494293213</v>
      </c>
      <c r="Q15" s="105">
        <f>(INDEX('Portfolio Costs Annual'!$B$30:$W$49, MATCH($A15, 'Portfolio Costs Annual'!$A$30:$A$49, 0), MATCH(Q$3, 'Portfolio Costs Annual'!$B$29:$W$29, 0)))*1000000</f>
        <v>2383957.1215896606</v>
      </c>
      <c r="R15" s="105">
        <f>(INDEX('Portfolio Costs Annual'!$B$30:$W$49, MATCH($A15, 'Portfolio Costs Annual'!$A$30:$A$49, 0), MATCH(R$3, 'Portfolio Costs Annual'!$B$29:$W$29, 0)))*1000000</f>
        <v>2551555.3475532532</v>
      </c>
      <c r="S15" s="105">
        <f>(INDEX('Portfolio Costs Annual'!$B$30:$W$49, MATCH($A15, 'Portfolio Costs Annual'!$A$30:$A$49, 0), MATCH(S$3, 'Portfolio Costs Annual'!$B$29:$W$29, 0)))*1000000</f>
        <v>2614440.9219589233</v>
      </c>
      <c r="T15" s="105">
        <f>(INDEX('Portfolio Costs Annual'!$B$30:$W$49, MATCH($A15, 'Portfolio Costs Annual'!$A$30:$A$49, 0), MATCH(T$3, 'Portfolio Costs Annual'!$B$29:$W$29, 0)))*1000000</f>
        <v>2632694.0481338501</v>
      </c>
      <c r="U15" s="105">
        <f>(INDEX('Portfolio Costs Annual'!$B$30:$W$49, MATCH($A15, 'Portfolio Costs Annual'!$A$30:$A$49, 0), MATCH(U$3, 'Portfolio Costs Annual'!$B$29:$W$29, 0)))*1000000</f>
        <v>2689951.4350585938</v>
      </c>
      <c r="V15" s="105">
        <f>(INDEX('Portfolio Costs Annual'!$B$30:$W$49, MATCH($A15, 'Portfolio Costs Annual'!$A$30:$A$49, 0), MATCH(V$3, 'Portfolio Costs Annual'!$B$29:$W$29, 0)))*1000000</f>
        <v>2682360.7470550537</v>
      </c>
      <c r="W15" s="105">
        <f>(INDEX('Portfolio Costs Annual'!$B$30:$W$49, MATCH($A15, 'Portfolio Costs Annual'!$A$30:$A$49, 0), MATCH(W$3, 'Portfolio Costs Annual'!$B$29:$W$29, 0)))*1000000</f>
        <v>2754187.7396678925</v>
      </c>
    </row>
    <row r="16" spans="1:47">
      <c r="A16" s="11" t="s">
        <v>112</v>
      </c>
      <c r="B16" s="105">
        <f>(INDEX('Portfolio Costs Annual'!$B$30:$W$49, MATCH($A16, 'Portfolio Costs Annual'!$A$30:$A$49, 0), MATCH(B$3, 'Portfolio Costs Annual'!$B$29:$W$29, 0)))*1000000</f>
        <v>1242847.9254894257</v>
      </c>
      <c r="C16" s="105">
        <f>(INDEX('Portfolio Costs Annual'!$B$30:$W$49, MATCH($A16, 'Portfolio Costs Annual'!$A$30:$A$49, 0), MATCH(C$3, 'Portfolio Costs Annual'!$B$29:$W$29, 0)))*1000000</f>
        <v>1337521.2959690094</v>
      </c>
      <c r="D16" s="105">
        <f>(INDEX('Portfolio Costs Annual'!$B$30:$W$49, MATCH($A16, 'Portfolio Costs Annual'!$A$30:$A$49, 0), MATCH(D$3, 'Portfolio Costs Annual'!$B$29:$W$29, 0)))*1000000</f>
        <v>1422618.0516586304</v>
      </c>
      <c r="E16" s="105">
        <f>(INDEX('Portfolio Costs Annual'!$B$30:$W$49, MATCH($A16, 'Portfolio Costs Annual'!$A$30:$A$49, 0), MATCH(E$3, 'Portfolio Costs Annual'!$B$29:$W$29, 0)))*1000000</f>
        <v>1454132.7381896973</v>
      </c>
      <c r="F16" s="105">
        <f>(INDEX('Portfolio Costs Annual'!$B$30:$W$49, MATCH($A16, 'Portfolio Costs Annual'!$A$30:$A$49, 0), MATCH(F$3, 'Portfolio Costs Annual'!$B$29:$W$29, 0)))*1000000</f>
        <v>1464632.1013565063</v>
      </c>
      <c r="G16" s="105">
        <f>(INDEX('Portfolio Costs Annual'!$B$30:$W$49, MATCH($A16, 'Portfolio Costs Annual'!$A$30:$A$49, 0), MATCH(G$3, 'Portfolio Costs Annual'!$B$29:$W$29, 0)))*1000000</f>
        <v>1480332.1149749756</v>
      </c>
      <c r="H16" s="105">
        <f>(INDEX('Portfolio Costs Annual'!$B$30:$W$49, MATCH($A16, 'Portfolio Costs Annual'!$A$30:$A$49, 0), MATCH(H$3, 'Portfolio Costs Annual'!$B$29:$W$29, 0)))*1000000</f>
        <v>1459103.9149944666</v>
      </c>
      <c r="I16" s="105">
        <f>(INDEX('Portfolio Costs Annual'!$B$30:$W$49, MATCH($A16, 'Portfolio Costs Annual'!$A$30:$A$49, 0), MATCH(I$3, 'Portfolio Costs Annual'!$B$29:$W$29, 0)))*1000000</f>
        <v>1495542.7599641264</v>
      </c>
      <c r="J16" s="105">
        <f>(INDEX('Portfolio Costs Annual'!$B$30:$W$49, MATCH($A16, 'Portfolio Costs Annual'!$A$30:$A$49, 0), MATCH(J$3, 'Portfolio Costs Annual'!$B$29:$W$29, 0)))*1000000</f>
        <v>1934244.7266731262</v>
      </c>
      <c r="K16" s="105">
        <f>(INDEX('Portfolio Costs Annual'!$B$30:$W$49, MATCH($A16, 'Portfolio Costs Annual'!$A$30:$A$49, 0), MATCH(K$3, 'Portfolio Costs Annual'!$B$29:$W$29, 0)))*1000000</f>
        <v>1921077.6346054077</v>
      </c>
      <c r="L16" s="105">
        <f>(INDEX('Portfolio Costs Annual'!$B$30:$W$49, MATCH($A16, 'Portfolio Costs Annual'!$A$30:$A$49, 0), MATCH(L$3, 'Portfolio Costs Annual'!$B$29:$W$29, 0)))*1000000</f>
        <v>1849990.8517913818</v>
      </c>
      <c r="M16" s="105">
        <f>(INDEX('Portfolio Costs Annual'!$B$30:$W$49, MATCH($A16, 'Portfolio Costs Annual'!$A$30:$A$49, 0), MATCH(M$3, 'Portfolio Costs Annual'!$B$29:$W$29, 0)))*1000000</f>
        <v>2048388.07421875</v>
      </c>
      <c r="N16" s="105">
        <f>(INDEX('Portfolio Costs Annual'!$B$30:$W$49, MATCH($A16, 'Portfolio Costs Annual'!$A$30:$A$49, 0), MATCH(N$3, 'Portfolio Costs Annual'!$B$29:$W$29, 0)))*1000000</f>
        <v>2125951.1084671021</v>
      </c>
      <c r="O16" s="105">
        <f>(INDEX('Portfolio Costs Annual'!$B$30:$W$49, MATCH($A16, 'Portfolio Costs Annual'!$A$30:$A$49, 0), MATCH(O$3, 'Portfolio Costs Annual'!$B$29:$W$29, 0)))*1000000</f>
        <v>2321259.3219223022</v>
      </c>
      <c r="P16" s="105">
        <f>(INDEX('Portfolio Costs Annual'!$B$30:$W$49, MATCH($A16, 'Portfolio Costs Annual'!$A$30:$A$49, 0), MATCH(P$3, 'Portfolio Costs Annual'!$B$29:$W$29, 0)))*1000000</f>
        <v>2394068.2955169678</v>
      </c>
      <c r="Q16" s="105">
        <f>(INDEX('Portfolio Costs Annual'!$B$30:$W$49, MATCH($A16, 'Portfolio Costs Annual'!$A$30:$A$49, 0), MATCH(Q$3, 'Portfolio Costs Annual'!$B$29:$W$29, 0)))*1000000</f>
        <v>2475656.8255577087</v>
      </c>
      <c r="R16" s="105">
        <f>(INDEX('Portfolio Costs Annual'!$B$30:$W$49, MATCH($A16, 'Portfolio Costs Annual'!$A$30:$A$49, 0), MATCH(R$3, 'Portfolio Costs Annual'!$B$29:$W$29, 0)))*1000000</f>
        <v>2570357.7518386841</v>
      </c>
      <c r="S16" s="105">
        <f>(INDEX('Portfolio Costs Annual'!$B$30:$W$49, MATCH($A16, 'Portfolio Costs Annual'!$A$30:$A$49, 0), MATCH(S$3, 'Portfolio Costs Annual'!$B$29:$W$29, 0)))*1000000</f>
        <v>2593413.0455589294</v>
      </c>
      <c r="T16" s="105">
        <f>(INDEX('Portfolio Costs Annual'!$B$30:$W$49, MATCH($A16, 'Portfolio Costs Annual'!$A$30:$A$49, 0), MATCH(T$3, 'Portfolio Costs Annual'!$B$29:$W$29, 0)))*1000000</f>
        <v>2615583.2519607544</v>
      </c>
      <c r="U16" s="105">
        <f>(INDEX('Portfolio Costs Annual'!$B$30:$W$49, MATCH($A16, 'Portfolio Costs Annual'!$A$30:$A$49, 0), MATCH(U$3, 'Portfolio Costs Annual'!$B$29:$W$29, 0)))*1000000</f>
        <v>2700374.1053924561</v>
      </c>
      <c r="V16" s="105">
        <f>(INDEX('Portfolio Costs Annual'!$B$30:$W$49, MATCH($A16, 'Portfolio Costs Annual'!$A$30:$A$49, 0), MATCH(V$3, 'Portfolio Costs Annual'!$B$29:$W$29, 0)))*1000000</f>
        <v>2721613.4228534698</v>
      </c>
      <c r="W16" s="105">
        <f>(INDEX('Portfolio Costs Annual'!$B$30:$W$49, MATCH($A16, 'Portfolio Costs Annual'!$A$30:$A$49, 0), MATCH(W$3, 'Portfolio Costs Annual'!$B$29:$W$29, 0)))*1000000</f>
        <v>2952309.3595237732</v>
      </c>
    </row>
    <row r="17" spans="1:25">
      <c r="A17" s="11" t="s">
        <v>113</v>
      </c>
      <c r="B17" s="105">
        <f>(INDEX('Portfolio Costs Annual'!$B$30:$W$49, MATCH($A17, 'Portfolio Costs Annual'!$A$30:$A$49, 0), MATCH(B$3, 'Portfolio Costs Annual'!$B$29:$W$29, 0)))*1000000</f>
        <v>1230308.0962657928</v>
      </c>
      <c r="C17" s="105">
        <f>(INDEX('Portfolio Costs Annual'!$B$30:$W$49, MATCH($A17, 'Portfolio Costs Annual'!$A$30:$A$49, 0), MATCH(C$3, 'Portfolio Costs Annual'!$B$29:$W$29, 0)))*1000000</f>
        <v>1327675.6511936188</v>
      </c>
      <c r="D17" s="105">
        <f>(INDEX('Portfolio Costs Annual'!$B$30:$W$49, MATCH($A17, 'Portfolio Costs Annual'!$A$30:$A$49, 0), MATCH(D$3, 'Portfolio Costs Annual'!$B$29:$W$29, 0)))*1000000</f>
        <v>1440649.5457382202</v>
      </c>
      <c r="E17" s="105">
        <f>(INDEX('Portfolio Costs Annual'!$B$30:$W$49, MATCH($A17, 'Portfolio Costs Annual'!$A$30:$A$49, 0), MATCH(E$3, 'Portfolio Costs Annual'!$B$29:$W$29, 0)))*1000000</f>
        <v>1496941.3389587402</v>
      </c>
      <c r="F17" s="105">
        <f>(INDEX('Portfolio Costs Annual'!$B$30:$W$49, MATCH($A17, 'Portfolio Costs Annual'!$A$30:$A$49, 0), MATCH(F$3, 'Portfolio Costs Annual'!$B$29:$W$29, 0)))*1000000</f>
        <v>1510322.2061920166</v>
      </c>
      <c r="G17" s="105">
        <f>(INDEX('Portfolio Costs Annual'!$B$30:$W$49, MATCH($A17, 'Portfolio Costs Annual'!$A$30:$A$49, 0), MATCH(G$3, 'Portfolio Costs Annual'!$B$29:$W$29, 0)))*1000000</f>
        <v>1505207.8164367676</v>
      </c>
      <c r="H17" s="105">
        <f>(INDEX('Portfolio Costs Annual'!$B$30:$W$49, MATCH($A17, 'Portfolio Costs Annual'!$A$30:$A$49, 0), MATCH(H$3, 'Portfolio Costs Annual'!$B$29:$W$29, 0)))*1000000</f>
        <v>1494335.0917301299</v>
      </c>
      <c r="I17" s="105">
        <f>(INDEX('Portfolio Costs Annual'!$B$30:$W$49, MATCH($A17, 'Portfolio Costs Annual'!$A$30:$A$49, 0), MATCH(I$3, 'Portfolio Costs Annual'!$B$29:$W$29, 0)))*1000000</f>
        <v>1550488.8508148193</v>
      </c>
      <c r="J17" s="105">
        <f>(INDEX('Portfolio Costs Annual'!$B$30:$W$49, MATCH($A17, 'Portfolio Costs Annual'!$A$30:$A$49, 0), MATCH(J$3, 'Portfolio Costs Annual'!$B$29:$W$29, 0)))*1000000</f>
        <v>1977664.4216499329</v>
      </c>
      <c r="K17" s="105">
        <f>(INDEX('Portfolio Costs Annual'!$B$30:$W$49, MATCH($A17, 'Portfolio Costs Annual'!$A$30:$A$49, 0), MATCH(K$3, 'Portfolio Costs Annual'!$B$29:$W$29, 0)))*1000000</f>
        <v>1957701.8767318726</v>
      </c>
      <c r="L17" s="105">
        <f>(INDEX('Portfolio Costs Annual'!$B$30:$W$49, MATCH($A17, 'Portfolio Costs Annual'!$A$30:$A$49, 0), MATCH(L$3, 'Portfolio Costs Annual'!$B$29:$W$29, 0)))*1000000</f>
        <v>1862140.1389846802</v>
      </c>
      <c r="M17" s="105">
        <f>(INDEX('Portfolio Costs Annual'!$B$30:$W$49, MATCH($A17, 'Portfolio Costs Annual'!$A$30:$A$49, 0), MATCH(M$3, 'Portfolio Costs Annual'!$B$29:$W$29, 0)))*1000000</f>
        <v>1989363.5095214844</v>
      </c>
      <c r="N17" s="105">
        <f>(INDEX('Portfolio Costs Annual'!$B$30:$W$49, MATCH($A17, 'Portfolio Costs Annual'!$A$30:$A$49, 0), MATCH(N$3, 'Portfolio Costs Annual'!$B$29:$W$29, 0)))*1000000</f>
        <v>2121073.1776199341</v>
      </c>
      <c r="O17" s="105">
        <f>(INDEX('Portfolio Costs Annual'!$B$30:$W$49, MATCH($A17, 'Portfolio Costs Annual'!$A$30:$A$49, 0), MATCH(O$3, 'Portfolio Costs Annual'!$B$29:$W$29, 0)))*1000000</f>
        <v>2277128.2380599976</v>
      </c>
      <c r="P17" s="105">
        <f>(INDEX('Portfolio Costs Annual'!$B$30:$W$49, MATCH($A17, 'Portfolio Costs Annual'!$A$30:$A$49, 0), MATCH(P$3, 'Portfolio Costs Annual'!$B$29:$W$29, 0)))*1000000</f>
        <v>2422615.975479126</v>
      </c>
      <c r="Q17" s="105">
        <f>(INDEX('Portfolio Costs Annual'!$B$30:$W$49, MATCH($A17, 'Portfolio Costs Annual'!$A$30:$A$49, 0), MATCH(Q$3, 'Portfolio Costs Annual'!$B$29:$W$29, 0)))*1000000</f>
        <v>2597156.4887161255</v>
      </c>
      <c r="R17" s="105">
        <f>(INDEX('Portfolio Costs Annual'!$B$30:$W$49, MATCH($A17, 'Portfolio Costs Annual'!$A$30:$A$49, 0), MATCH(R$3, 'Portfolio Costs Annual'!$B$29:$W$29, 0)))*1000000</f>
        <v>2681746.5934371948</v>
      </c>
      <c r="S17" s="105">
        <f>(INDEX('Portfolio Costs Annual'!$B$30:$W$49, MATCH($A17, 'Portfolio Costs Annual'!$A$30:$A$49, 0), MATCH(S$3, 'Portfolio Costs Annual'!$B$29:$W$29, 0)))*1000000</f>
        <v>2715600.6625862122</v>
      </c>
      <c r="T17" s="105">
        <f>(INDEX('Portfolio Costs Annual'!$B$30:$W$49, MATCH($A17, 'Portfolio Costs Annual'!$A$30:$A$49, 0), MATCH(T$3, 'Portfolio Costs Annual'!$B$29:$W$29, 0)))*1000000</f>
        <v>2708796.3036727905</v>
      </c>
      <c r="U17" s="105">
        <f>(INDEX('Portfolio Costs Annual'!$B$30:$W$49, MATCH($A17, 'Portfolio Costs Annual'!$A$30:$A$49, 0), MATCH(U$3, 'Portfolio Costs Annual'!$B$29:$W$29, 0)))*1000000</f>
        <v>2786320.2563476563</v>
      </c>
      <c r="V17" s="105">
        <f>(INDEX('Portfolio Costs Annual'!$B$30:$W$49, MATCH($A17, 'Portfolio Costs Annual'!$A$30:$A$49, 0), MATCH(V$3, 'Portfolio Costs Annual'!$B$29:$W$29, 0)))*1000000</f>
        <v>2759867.5299453735</v>
      </c>
      <c r="W17" s="105">
        <f>(INDEX('Portfolio Costs Annual'!$B$30:$W$49, MATCH($A17, 'Portfolio Costs Annual'!$A$30:$A$49, 0), MATCH(W$3, 'Portfolio Costs Annual'!$B$29:$W$29, 0)))*1000000</f>
        <v>2878958.7392158508</v>
      </c>
      <c r="X17" s="105"/>
      <c r="Y17" s="105"/>
    </row>
    <row r="18" spans="1:25">
      <c r="A18" s="11" t="s">
        <v>114</v>
      </c>
      <c r="B18" s="105">
        <f>(INDEX('Portfolio Costs Annual'!$B$30:$W$49, MATCH($A18, 'Portfolio Costs Annual'!$A$30:$A$49, 0), MATCH(B$3, 'Portfolio Costs Annual'!$B$29:$W$29, 0)))*1000000</f>
        <v>1247278.3979473114</v>
      </c>
      <c r="C18" s="105">
        <f>(INDEX('Portfolio Costs Annual'!$B$30:$W$49, MATCH($A18, 'Portfolio Costs Annual'!$A$30:$A$49, 0), MATCH(C$3, 'Portfolio Costs Annual'!$B$29:$W$29, 0)))*1000000</f>
        <v>1310120.3654499054</v>
      </c>
      <c r="D18" s="105">
        <f>(INDEX('Portfolio Costs Annual'!$B$30:$W$49, MATCH($A18, 'Portfolio Costs Annual'!$A$30:$A$49, 0), MATCH(D$3, 'Portfolio Costs Annual'!$B$29:$W$29, 0)))*1000000</f>
        <v>1423116.572517395</v>
      </c>
      <c r="E18" s="105">
        <f>(INDEX('Portfolio Costs Annual'!$B$30:$W$49, MATCH($A18, 'Portfolio Costs Annual'!$A$30:$A$49, 0), MATCH(E$3, 'Portfolio Costs Annual'!$B$29:$W$29, 0)))*1000000</f>
        <v>1485096.2940368652</v>
      </c>
      <c r="F18" s="105">
        <f>(INDEX('Portfolio Costs Annual'!$B$30:$W$49, MATCH($A18, 'Portfolio Costs Annual'!$A$30:$A$49, 0), MATCH(F$3, 'Portfolio Costs Annual'!$B$29:$W$29, 0)))*1000000</f>
        <v>1517757.2498931885</v>
      </c>
      <c r="G18" s="105">
        <f>(INDEX('Portfolio Costs Annual'!$B$30:$W$49, MATCH($A18, 'Portfolio Costs Annual'!$A$30:$A$49, 0), MATCH(G$3, 'Portfolio Costs Annual'!$B$29:$W$29, 0)))*1000000</f>
        <v>1527953.3015136719</v>
      </c>
      <c r="H18" s="105">
        <f>(INDEX('Portfolio Costs Annual'!$B$30:$W$49, MATCH($A18, 'Portfolio Costs Annual'!$A$30:$A$49, 0), MATCH(H$3, 'Portfolio Costs Annual'!$B$29:$W$29, 0)))*1000000</f>
        <v>1517743.3952049764</v>
      </c>
      <c r="I18" s="105">
        <f>(INDEX('Portfolio Costs Annual'!$B$30:$W$49, MATCH($A18, 'Portfolio Costs Annual'!$A$30:$A$49, 0), MATCH(I$3, 'Portfolio Costs Annual'!$B$29:$W$29, 0)))*1000000</f>
        <v>1559153.5713166655</v>
      </c>
      <c r="J18" s="105">
        <f>(INDEX('Portfolio Costs Annual'!$B$30:$W$49, MATCH($A18, 'Portfolio Costs Annual'!$A$30:$A$49, 0), MATCH(J$3, 'Portfolio Costs Annual'!$B$29:$W$29, 0)))*1000000</f>
        <v>2002009.4449052813</v>
      </c>
      <c r="K18" s="105">
        <f>(INDEX('Portfolio Costs Annual'!$B$30:$W$49, MATCH($A18, 'Portfolio Costs Annual'!$A$30:$A$49, 0), MATCH(K$3, 'Portfolio Costs Annual'!$B$29:$W$29, 0)))*1000000</f>
        <v>1976757.0627975464</v>
      </c>
      <c r="L18" s="105">
        <f>(INDEX('Portfolio Costs Annual'!$B$30:$W$49, MATCH($A18, 'Portfolio Costs Annual'!$A$30:$A$49, 0), MATCH(L$3, 'Portfolio Costs Annual'!$B$29:$W$29, 0)))*1000000</f>
        <v>1892332.2820892334</v>
      </c>
      <c r="M18" s="105">
        <f>(INDEX('Portfolio Costs Annual'!$B$30:$W$49, MATCH($A18, 'Portfolio Costs Annual'!$A$30:$A$49, 0), MATCH(M$3, 'Portfolio Costs Annual'!$B$29:$W$29, 0)))*1000000</f>
        <v>2034277.742980957</v>
      </c>
      <c r="N18" s="105">
        <f>(INDEX('Portfolio Costs Annual'!$B$30:$W$49, MATCH($A18, 'Portfolio Costs Annual'!$A$30:$A$49, 0), MATCH(N$3, 'Portfolio Costs Annual'!$B$29:$W$29, 0)))*1000000</f>
        <v>2166692.0005264282</v>
      </c>
      <c r="O18" s="105">
        <f>(INDEX('Portfolio Costs Annual'!$B$30:$W$49, MATCH($A18, 'Portfolio Costs Annual'!$A$30:$A$49, 0), MATCH(O$3, 'Portfolio Costs Annual'!$B$29:$W$29, 0)))*1000000</f>
        <v>2271128.9637680054</v>
      </c>
      <c r="P18" s="105">
        <f>(INDEX('Portfolio Costs Annual'!$B$30:$W$49, MATCH($A18, 'Portfolio Costs Annual'!$A$30:$A$49, 0), MATCH(P$3, 'Portfolio Costs Annual'!$B$29:$W$29, 0)))*1000000</f>
        <v>2522625.7213287354</v>
      </c>
      <c r="Q18" s="105">
        <f>(INDEX('Portfolio Costs Annual'!$B$30:$W$49, MATCH($A18, 'Portfolio Costs Annual'!$A$30:$A$49, 0), MATCH(Q$3, 'Portfolio Costs Annual'!$B$29:$W$29, 0)))*1000000</f>
        <v>2546102.7814292908</v>
      </c>
      <c r="R18" s="105">
        <f>(INDEX('Portfolio Costs Annual'!$B$30:$W$49, MATCH($A18, 'Portfolio Costs Annual'!$A$30:$A$49, 0), MATCH(R$3, 'Portfolio Costs Annual'!$B$29:$W$29, 0)))*1000000</f>
        <v>2676621.1755752563</v>
      </c>
      <c r="S18" s="105">
        <f>(INDEX('Portfolio Costs Annual'!$B$30:$W$49, MATCH($A18, 'Portfolio Costs Annual'!$A$30:$A$49, 0), MATCH(S$3, 'Portfolio Costs Annual'!$B$29:$W$29, 0)))*1000000</f>
        <v>2694986.367275238</v>
      </c>
      <c r="T18" s="105">
        <f>(INDEX('Portfolio Costs Annual'!$B$30:$W$49, MATCH($A18, 'Portfolio Costs Annual'!$A$30:$A$49, 0), MATCH(T$3, 'Portfolio Costs Annual'!$B$29:$W$29, 0)))*1000000</f>
        <v>2777417.4855422974</v>
      </c>
      <c r="U18" s="105">
        <f>(INDEX('Portfolio Costs Annual'!$B$30:$W$49, MATCH($A18, 'Portfolio Costs Annual'!$A$30:$A$49, 0), MATCH(U$3, 'Portfolio Costs Annual'!$B$29:$W$29, 0)))*1000000</f>
        <v>2813589.8879241943</v>
      </c>
      <c r="V18" s="105">
        <f>(INDEX('Portfolio Costs Annual'!$B$30:$W$49, MATCH($A18, 'Portfolio Costs Annual'!$A$30:$A$49, 0), MATCH(V$3, 'Portfolio Costs Annual'!$B$29:$W$29, 0)))*1000000</f>
        <v>2809768.9537982941</v>
      </c>
      <c r="W18" s="105">
        <f>(INDEX('Portfolio Costs Annual'!$B$30:$W$49, MATCH($A18, 'Portfolio Costs Annual'!$A$30:$A$49, 0), MATCH(W$3, 'Portfolio Costs Annual'!$B$29:$W$29, 0)))*1000000</f>
        <v>2912234.4429588318</v>
      </c>
      <c r="X18" s="105"/>
      <c r="Y18" s="105"/>
    </row>
    <row r="19" spans="1:25">
      <c r="A19" s="11" t="s">
        <v>115</v>
      </c>
      <c r="B19" s="105">
        <f>(INDEX('Portfolio Costs Annual'!$B$30:$W$49, MATCH($A19, 'Portfolio Costs Annual'!$A$30:$A$49, 0), MATCH(B$3, 'Portfolio Costs Annual'!$B$29:$W$29, 0)))*1000000</f>
        <v>1213616.2416820526</v>
      </c>
      <c r="C19" s="105">
        <f>(INDEX('Portfolio Costs Annual'!$B$30:$W$49, MATCH($A19, 'Portfolio Costs Annual'!$A$30:$A$49, 0), MATCH(C$3, 'Portfolio Costs Annual'!$B$29:$W$29, 0)))*1000000</f>
        <v>1285701.1357822418</v>
      </c>
      <c r="D19" s="105">
        <f>(INDEX('Portfolio Costs Annual'!$B$30:$W$49, MATCH($A19, 'Portfolio Costs Annual'!$A$30:$A$49, 0), MATCH(D$3, 'Portfolio Costs Annual'!$B$29:$W$29, 0)))*1000000</f>
        <v>1298268.9036178589</v>
      </c>
      <c r="E19" s="105">
        <f>(INDEX('Portfolio Costs Annual'!$B$30:$W$49, MATCH($A19, 'Portfolio Costs Annual'!$A$30:$A$49, 0), MATCH(E$3, 'Portfolio Costs Annual'!$B$29:$W$29, 0)))*1000000</f>
        <v>1361309.8243103027</v>
      </c>
      <c r="F19" s="105">
        <f>(INDEX('Portfolio Costs Annual'!$B$30:$W$49, MATCH($A19, 'Portfolio Costs Annual'!$A$30:$A$49, 0), MATCH(F$3, 'Portfolio Costs Annual'!$B$29:$W$29, 0)))*1000000</f>
        <v>1377564.571182251</v>
      </c>
      <c r="G19" s="105">
        <f>(INDEX('Portfolio Costs Annual'!$B$30:$W$49, MATCH($A19, 'Portfolio Costs Annual'!$A$30:$A$49, 0), MATCH(G$3, 'Portfolio Costs Annual'!$B$29:$W$29, 0)))*1000000</f>
        <v>1407768.1138916016</v>
      </c>
      <c r="H19" s="105">
        <f>(INDEX('Portfolio Costs Annual'!$B$30:$W$49, MATCH($A19, 'Portfolio Costs Annual'!$A$30:$A$49, 0), MATCH(H$3, 'Portfolio Costs Annual'!$B$29:$W$29, 0)))*1000000</f>
        <v>1377077.5121467095</v>
      </c>
      <c r="I19" s="105">
        <f>(INDEX('Portfolio Costs Annual'!$B$30:$W$49, MATCH($A19, 'Portfolio Costs Annual'!$A$30:$A$49, 0), MATCH(I$3, 'Portfolio Costs Annual'!$B$29:$W$29, 0)))*1000000</f>
        <v>1423283.2376950064</v>
      </c>
      <c r="J19" s="105">
        <f>(INDEX('Portfolio Costs Annual'!$B$30:$W$49, MATCH($A19, 'Portfolio Costs Annual'!$A$30:$A$49, 0), MATCH(J$3, 'Portfolio Costs Annual'!$B$29:$W$29, 0)))*1000000</f>
        <v>1451081.3026618958</v>
      </c>
      <c r="K19" s="105">
        <f>(INDEX('Portfolio Costs Annual'!$B$30:$W$49, MATCH($A19, 'Portfolio Costs Annual'!$A$30:$A$49, 0), MATCH(K$3, 'Portfolio Costs Annual'!$B$29:$W$29, 0)))*1000000</f>
        <v>1490682.5065536499</v>
      </c>
      <c r="L19" s="105">
        <f>(INDEX('Portfolio Costs Annual'!$B$30:$W$49, MATCH($A19, 'Portfolio Costs Annual'!$A$30:$A$49, 0), MATCH(L$3, 'Portfolio Costs Annual'!$B$29:$W$29, 0)))*1000000</f>
        <v>1398108.3601760864</v>
      </c>
      <c r="M19" s="105">
        <f>(INDEX('Portfolio Costs Annual'!$B$30:$W$49, MATCH($A19, 'Portfolio Costs Annual'!$A$30:$A$49, 0), MATCH(M$3, 'Portfolio Costs Annual'!$B$29:$W$29, 0)))*1000000</f>
        <v>1624489.6690063477</v>
      </c>
      <c r="N19" s="105">
        <f>(INDEX('Portfolio Costs Annual'!$B$30:$W$49, MATCH($A19, 'Portfolio Costs Annual'!$A$30:$A$49, 0), MATCH(N$3, 'Portfolio Costs Annual'!$B$29:$W$29, 0)))*1000000</f>
        <v>1733072.8977737427</v>
      </c>
      <c r="O19" s="105">
        <f>(INDEX('Portfolio Costs Annual'!$B$30:$W$49, MATCH($A19, 'Portfolio Costs Annual'!$A$30:$A$49, 0), MATCH(O$3, 'Portfolio Costs Annual'!$B$29:$W$29, 0)))*1000000</f>
        <v>1942627.6255722046</v>
      </c>
      <c r="P19" s="105">
        <f>(INDEX('Portfolio Costs Annual'!$B$30:$W$49, MATCH($A19, 'Portfolio Costs Annual'!$A$30:$A$49, 0), MATCH(P$3, 'Portfolio Costs Annual'!$B$29:$W$29, 0)))*1000000</f>
        <v>2092933.4634246826</v>
      </c>
      <c r="Q19" s="105">
        <f>(INDEX('Portfolio Costs Annual'!$B$30:$W$49, MATCH($A19, 'Portfolio Costs Annual'!$A$30:$A$49, 0), MATCH(Q$3, 'Portfolio Costs Annual'!$B$29:$W$29, 0)))*1000000</f>
        <v>2169883.0844192505</v>
      </c>
      <c r="R19" s="105">
        <f>(INDEX('Portfolio Costs Annual'!$B$30:$W$49, MATCH($A19, 'Portfolio Costs Annual'!$A$30:$A$49, 0), MATCH(R$3, 'Portfolio Costs Annual'!$B$29:$W$29, 0)))*1000000</f>
        <v>2231346.5887680054</v>
      </c>
      <c r="S19" s="105">
        <f>(INDEX('Portfolio Costs Annual'!$B$30:$W$49, MATCH($A19, 'Portfolio Costs Annual'!$A$30:$A$49, 0), MATCH(S$3, 'Portfolio Costs Annual'!$B$29:$W$29, 0)))*1000000</f>
        <v>2336129.7400093079</v>
      </c>
      <c r="T19" s="105">
        <f>(INDEX('Portfolio Costs Annual'!$B$30:$W$49, MATCH($A19, 'Portfolio Costs Annual'!$A$30:$A$49, 0), MATCH(T$3, 'Portfolio Costs Annual'!$B$29:$W$29, 0)))*1000000</f>
        <v>2397953.7225570679</v>
      </c>
      <c r="U19" s="105">
        <f>(INDEX('Portfolio Costs Annual'!$B$30:$W$49, MATCH($A19, 'Portfolio Costs Annual'!$A$30:$A$49, 0), MATCH(U$3, 'Portfolio Costs Annual'!$B$29:$W$29, 0)))*1000000</f>
        <v>2467666.0073242188</v>
      </c>
      <c r="V19" s="105">
        <f>(INDEX('Portfolio Costs Annual'!$B$30:$W$49, MATCH($A19, 'Portfolio Costs Annual'!$A$30:$A$49, 0), MATCH(V$3, 'Portfolio Costs Annual'!$B$29:$W$29, 0)))*1000000</f>
        <v>2480531.6515274048</v>
      </c>
      <c r="W19" s="105">
        <f>(INDEX('Portfolio Costs Annual'!$B$30:$W$49, MATCH($A19, 'Portfolio Costs Annual'!$A$30:$A$49, 0), MATCH(W$3, 'Portfolio Costs Annual'!$B$29:$W$29, 0)))*1000000</f>
        <v>2591383.3707466125</v>
      </c>
    </row>
    <row r="20" spans="1:25">
      <c r="A20" s="11" t="s">
        <v>116</v>
      </c>
      <c r="B20" s="105">
        <f>(INDEX('Portfolio Costs Annual'!$B$30:$W$49, MATCH($A20, 'Portfolio Costs Annual'!$A$30:$A$49, 0), MATCH(B$3, 'Portfolio Costs Annual'!$B$29:$W$29, 0)))*1000000</f>
        <v>1283164.9145793915</v>
      </c>
      <c r="C20" s="105">
        <f>(INDEX('Portfolio Costs Annual'!$B$30:$W$49, MATCH($A20, 'Portfolio Costs Annual'!$A$30:$A$49, 0), MATCH(C$3, 'Portfolio Costs Annual'!$B$29:$W$29, 0)))*1000000</f>
        <v>1344552.0516986847</v>
      </c>
      <c r="D20" s="105">
        <f>(INDEX('Portfolio Costs Annual'!$B$30:$W$49, MATCH($A20, 'Portfolio Costs Annual'!$A$30:$A$49, 0), MATCH(D$3, 'Portfolio Costs Annual'!$B$29:$W$29, 0)))*1000000</f>
        <v>1491707.4093704224</v>
      </c>
      <c r="E20" s="105">
        <f>(INDEX('Portfolio Costs Annual'!$B$30:$W$49, MATCH($A20, 'Portfolio Costs Annual'!$A$30:$A$49, 0), MATCH(E$3, 'Portfolio Costs Annual'!$B$29:$W$29, 0)))*1000000</f>
        <v>1505907.5605773926</v>
      </c>
      <c r="F20" s="105">
        <f>(INDEX('Portfolio Costs Annual'!$B$30:$W$49, MATCH($A20, 'Portfolio Costs Annual'!$A$30:$A$49, 0), MATCH(F$3, 'Portfolio Costs Annual'!$B$29:$W$29, 0)))*1000000</f>
        <v>1555181.4792022705</v>
      </c>
      <c r="G20" s="105">
        <f>(INDEX('Portfolio Costs Annual'!$B$30:$W$49, MATCH($A20, 'Portfolio Costs Annual'!$A$30:$A$49, 0), MATCH(G$3, 'Portfolio Costs Annual'!$B$29:$W$29, 0)))*1000000</f>
        <v>1558744.1062316895</v>
      </c>
      <c r="H20" s="105">
        <f>(INDEX('Portfolio Costs Annual'!$B$30:$W$49, MATCH($A20, 'Portfolio Costs Annual'!$A$30:$A$49, 0), MATCH(H$3, 'Portfolio Costs Annual'!$B$29:$W$29, 0)))*1000000</f>
        <v>1529681.6349289124</v>
      </c>
      <c r="I20" s="105">
        <f>(INDEX('Portfolio Costs Annual'!$B$30:$W$49, MATCH($A20, 'Portfolio Costs Annual'!$A$30:$A$49, 0), MATCH(I$3, 'Portfolio Costs Annual'!$B$29:$W$29, 0)))*1000000</f>
        <v>1586441.3263893127</v>
      </c>
      <c r="J20" s="105">
        <f>(INDEX('Portfolio Costs Annual'!$B$30:$W$49, MATCH($A20, 'Portfolio Costs Annual'!$A$30:$A$49, 0), MATCH(J$3, 'Portfolio Costs Annual'!$B$29:$W$29, 0)))*1000000</f>
        <v>1620784.2727546692</v>
      </c>
      <c r="K20" s="105">
        <f>(INDEX('Portfolio Costs Annual'!$B$30:$W$49, MATCH($A20, 'Portfolio Costs Annual'!$A$30:$A$49, 0), MATCH(K$3, 'Portfolio Costs Annual'!$B$29:$W$29, 0)))*1000000</f>
        <v>1641987.2704391479</v>
      </c>
      <c r="L20" s="105">
        <f>(INDEX('Portfolio Costs Annual'!$B$30:$W$49, MATCH($A20, 'Portfolio Costs Annual'!$A$30:$A$49, 0), MATCH(L$3, 'Portfolio Costs Annual'!$B$29:$W$29, 0)))*1000000</f>
        <v>1600553.7836532593</v>
      </c>
      <c r="M20" s="105">
        <f>(INDEX('Portfolio Costs Annual'!$B$30:$W$49, MATCH($A20, 'Portfolio Costs Annual'!$A$30:$A$49, 0), MATCH(M$3, 'Portfolio Costs Annual'!$B$29:$W$29, 0)))*1000000</f>
        <v>1737825.8187866211</v>
      </c>
      <c r="N20" s="105">
        <f>(INDEX('Portfolio Costs Annual'!$B$30:$W$49, MATCH($A20, 'Portfolio Costs Annual'!$A$30:$A$49, 0), MATCH(N$3, 'Portfolio Costs Annual'!$B$29:$W$29, 0)))*1000000</f>
        <v>1872432.2007217407</v>
      </c>
      <c r="O20" s="105">
        <f>(INDEX('Portfolio Costs Annual'!$B$30:$W$49, MATCH($A20, 'Portfolio Costs Annual'!$A$30:$A$49, 0), MATCH(O$3, 'Portfolio Costs Annual'!$B$29:$W$29, 0)))*1000000</f>
        <v>2008643.9270248415</v>
      </c>
      <c r="P20" s="105">
        <f>(INDEX('Portfolio Costs Annual'!$B$30:$W$49, MATCH($A20, 'Portfolio Costs Annual'!$A$30:$A$49, 0), MATCH(P$3, 'Portfolio Costs Annual'!$B$29:$W$29, 0)))*1000000</f>
        <v>2148156.7526397705</v>
      </c>
      <c r="Q20" s="105">
        <f>(INDEX('Portfolio Costs Annual'!$B$30:$W$49, MATCH($A20, 'Portfolio Costs Annual'!$A$30:$A$49, 0), MATCH(Q$3, 'Portfolio Costs Annual'!$B$29:$W$29, 0)))*1000000</f>
        <v>2247059.2655296326</v>
      </c>
      <c r="R20" s="105">
        <f>(INDEX('Portfolio Costs Annual'!$B$30:$W$49, MATCH($A20, 'Portfolio Costs Annual'!$A$30:$A$49, 0), MATCH(R$3, 'Portfolio Costs Annual'!$B$29:$W$29, 0)))*1000000</f>
        <v>2359525.267829895</v>
      </c>
      <c r="S20" s="105">
        <f>(INDEX('Portfolio Costs Annual'!$B$30:$W$49, MATCH($A20, 'Portfolio Costs Annual'!$A$30:$A$49, 0), MATCH(S$3, 'Portfolio Costs Annual'!$B$29:$W$29, 0)))*1000000</f>
        <v>2452403.6541404724</v>
      </c>
      <c r="T20" s="105">
        <f>(INDEX('Portfolio Costs Annual'!$B$30:$W$49, MATCH($A20, 'Portfolio Costs Annual'!$A$30:$A$49, 0), MATCH(T$3, 'Portfolio Costs Annual'!$B$29:$W$29, 0)))*1000000</f>
        <v>2467915.5429153442</v>
      </c>
      <c r="U20" s="105">
        <f>(INDEX('Portfolio Costs Annual'!$B$30:$W$49, MATCH($A20, 'Portfolio Costs Annual'!$A$30:$A$49, 0), MATCH(U$3, 'Portfolio Costs Annual'!$B$29:$W$29, 0)))*1000000</f>
        <v>2587138.5380706787</v>
      </c>
      <c r="V20" s="105">
        <f>(INDEX('Portfolio Costs Annual'!$B$30:$W$49, MATCH($A20, 'Portfolio Costs Annual'!$A$30:$A$49, 0), MATCH(V$3, 'Portfolio Costs Annual'!$B$29:$W$29, 0)))*1000000</f>
        <v>2612513.5235004425</v>
      </c>
      <c r="W20" s="105">
        <f>(INDEX('Portfolio Costs Annual'!$B$30:$W$49, MATCH($A20, 'Portfolio Costs Annual'!$A$30:$A$49, 0), MATCH(W$3, 'Portfolio Costs Annual'!$B$29:$W$29, 0)))*1000000</f>
        <v>2781609.2933006287</v>
      </c>
    </row>
    <row r="21" spans="1:25">
      <c r="A21" s="11" t="s">
        <v>117</v>
      </c>
      <c r="B21" s="105">
        <f>(INDEX('Portfolio Costs Annual'!$B$30:$W$49, MATCH($A21, 'Portfolio Costs Annual'!$A$30:$A$49, 0), MATCH(B$3, 'Portfolio Costs Annual'!$B$29:$W$29, 0)))*1000000</f>
        <v>1284454.2222118378</v>
      </c>
      <c r="C21" s="105">
        <f>(INDEX('Portfolio Costs Annual'!$B$30:$W$49, MATCH($A21, 'Portfolio Costs Annual'!$A$30:$A$49, 0), MATCH(C$3, 'Portfolio Costs Annual'!$B$29:$W$29, 0)))*1000000</f>
        <v>1341297.4243869781</v>
      </c>
      <c r="D21" s="105">
        <f>(INDEX('Portfolio Costs Annual'!$B$30:$W$49, MATCH($A21, 'Portfolio Costs Annual'!$A$30:$A$49, 0), MATCH(D$3, 'Portfolio Costs Annual'!$B$29:$W$29, 0)))*1000000</f>
        <v>1265888.5249557495</v>
      </c>
      <c r="E21" s="105">
        <f>(INDEX('Portfolio Costs Annual'!$B$30:$W$49, MATCH($A21, 'Portfolio Costs Annual'!$A$30:$A$49, 0), MATCH(E$3, 'Portfolio Costs Annual'!$B$29:$W$29, 0)))*1000000</f>
        <v>1357289.1771850586</v>
      </c>
      <c r="F21" s="105">
        <f>(INDEX('Portfolio Costs Annual'!$B$30:$W$49, MATCH($A21, 'Portfolio Costs Annual'!$A$30:$A$49, 0), MATCH(F$3, 'Portfolio Costs Annual'!$B$29:$W$29, 0)))*1000000</f>
        <v>1365890.8802032471</v>
      </c>
      <c r="G21" s="105">
        <f>(INDEX('Portfolio Costs Annual'!$B$30:$W$49, MATCH($A21, 'Portfolio Costs Annual'!$A$30:$A$49, 0), MATCH(G$3, 'Portfolio Costs Annual'!$B$29:$W$29, 0)))*1000000</f>
        <v>1373191.8025512695</v>
      </c>
      <c r="H21" s="105">
        <f>(INDEX('Portfolio Costs Annual'!$B$30:$W$49, MATCH($A21, 'Portfolio Costs Annual'!$A$30:$A$49, 0), MATCH(H$3, 'Portfolio Costs Annual'!$B$29:$W$29, 0)))*1000000</f>
        <v>1363818.6444243034</v>
      </c>
      <c r="I21" s="105">
        <f>(INDEX('Portfolio Costs Annual'!$B$30:$W$49, MATCH($A21, 'Portfolio Costs Annual'!$A$30:$A$49, 0), MATCH(I$3, 'Portfolio Costs Annual'!$B$29:$W$29, 0)))*1000000</f>
        <v>1416251.208366394</v>
      </c>
      <c r="J21" s="105">
        <f>(INDEX('Portfolio Costs Annual'!$B$30:$W$49, MATCH($A21, 'Portfolio Costs Annual'!$A$30:$A$49, 0), MATCH(J$3, 'Portfolio Costs Annual'!$B$29:$W$29, 0)))*1000000</f>
        <v>1441475.4938836098</v>
      </c>
      <c r="K21" s="105">
        <f>(INDEX('Portfolio Costs Annual'!$B$30:$W$49, MATCH($A21, 'Portfolio Costs Annual'!$A$30:$A$49, 0), MATCH(K$3, 'Portfolio Costs Annual'!$B$29:$W$29, 0)))*1000000</f>
        <v>1473348.5863265991</v>
      </c>
      <c r="L21" s="105">
        <f>(INDEX('Portfolio Costs Annual'!$B$30:$W$49, MATCH($A21, 'Portfolio Costs Annual'!$A$30:$A$49, 0), MATCH(L$3, 'Portfolio Costs Annual'!$B$29:$W$29, 0)))*1000000</f>
        <v>1424491.0305328369</v>
      </c>
      <c r="M21" s="105">
        <f>(INDEX('Portfolio Costs Annual'!$B$30:$W$49, MATCH($A21, 'Portfolio Costs Annual'!$A$30:$A$49, 0), MATCH(M$3, 'Portfolio Costs Annual'!$B$29:$W$29, 0)))*1000000</f>
        <v>1623208.7404785156</v>
      </c>
      <c r="N21" s="105">
        <f>(INDEX('Portfolio Costs Annual'!$B$30:$W$49, MATCH($A21, 'Portfolio Costs Annual'!$A$30:$A$49, 0), MATCH(N$3, 'Portfolio Costs Annual'!$B$29:$W$29, 0)))*1000000</f>
        <v>1674551.9195327759</v>
      </c>
      <c r="O21" s="105">
        <f>(INDEX('Portfolio Costs Annual'!$B$30:$W$49, MATCH($A21, 'Portfolio Costs Annual'!$A$30:$A$49, 0), MATCH(O$3, 'Portfolio Costs Annual'!$B$29:$W$29, 0)))*1000000</f>
        <v>1888035.455406189</v>
      </c>
      <c r="P21" s="105">
        <f>(INDEX('Portfolio Costs Annual'!$B$30:$W$49, MATCH($A21, 'Portfolio Costs Annual'!$A$30:$A$49, 0), MATCH(P$3, 'Portfolio Costs Annual'!$B$29:$W$29, 0)))*1000000</f>
        <v>2005413.175003052</v>
      </c>
      <c r="Q21" s="105">
        <f>(INDEX('Portfolio Costs Annual'!$B$30:$W$49, MATCH($A21, 'Portfolio Costs Annual'!$A$30:$A$49, 0), MATCH(Q$3, 'Portfolio Costs Annual'!$B$29:$W$29, 0)))*1000000</f>
        <v>2076871.1091270449</v>
      </c>
      <c r="R21" s="105">
        <f>(INDEX('Portfolio Costs Annual'!$B$30:$W$49, MATCH($A21, 'Portfolio Costs Annual'!$A$30:$A$49, 0), MATCH(R$3, 'Portfolio Costs Annual'!$B$29:$W$29, 0)))*1000000</f>
        <v>2263254.3234329224</v>
      </c>
      <c r="S21" s="105">
        <f>(INDEX('Portfolio Costs Annual'!$B$30:$W$49, MATCH($A21, 'Portfolio Costs Annual'!$A$30:$A$49, 0), MATCH(S$3, 'Portfolio Costs Annual'!$B$29:$W$29, 0)))*1000000</f>
        <v>2379723.9188499451</v>
      </c>
      <c r="T21" s="105">
        <f>(INDEX('Portfolio Costs Annual'!$B$30:$W$49, MATCH($A21, 'Portfolio Costs Annual'!$A$30:$A$49, 0), MATCH(T$3, 'Portfolio Costs Annual'!$B$29:$W$29, 0)))*1000000</f>
        <v>2427044.1516189575</v>
      </c>
      <c r="U21" s="105">
        <f>(INDEX('Portfolio Costs Annual'!$B$30:$W$49, MATCH($A21, 'Portfolio Costs Annual'!$A$30:$A$49, 0), MATCH(U$3, 'Portfolio Costs Annual'!$B$29:$W$29, 0)))*1000000</f>
        <v>2524957.9274749756</v>
      </c>
      <c r="V21" s="105">
        <f>(INDEX('Portfolio Costs Annual'!$B$30:$W$49, MATCH($A21, 'Portfolio Costs Annual'!$A$30:$A$49, 0), MATCH(V$3, 'Portfolio Costs Annual'!$B$29:$W$29, 0)))*1000000</f>
        <v>2565054.4849262238</v>
      </c>
      <c r="W21" s="105">
        <f>(INDEX('Portfolio Costs Annual'!$B$30:$W$49, MATCH($A21, 'Portfolio Costs Annual'!$A$30:$A$49, 0), MATCH(W$3, 'Portfolio Costs Annual'!$B$29:$W$29, 0)))*1000000</f>
        <v>2715994.089138031</v>
      </c>
    </row>
    <row r="22" spans="1:25">
      <c r="A22" s="11" t="s">
        <v>118</v>
      </c>
      <c r="B22" s="105">
        <f>(INDEX('Portfolio Costs Annual'!$B$30:$W$49, MATCH($A22, 'Portfolio Costs Annual'!$A$30:$A$49, 0), MATCH(B$3, 'Portfolio Costs Annual'!$B$29:$W$29, 0)))*1000000</f>
        <v>1174458.4054698944</v>
      </c>
      <c r="C22" s="105">
        <f>(INDEX('Portfolio Costs Annual'!$B$30:$W$49, MATCH($A22, 'Portfolio Costs Annual'!$A$30:$A$49, 0), MATCH(C$3, 'Portfolio Costs Annual'!$B$29:$W$29, 0)))*1000000</f>
        <v>1282434.1460208893</v>
      </c>
      <c r="D22" s="105">
        <f>(INDEX('Portfolio Costs Annual'!$B$30:$W$49, MATCH($A22, 'Portfolio Costs Annual'!$A$30:$A$49, 0), MATCH(D$3, 'Portfolio Costs Annual'!$B$29:$W$29, 0)))*1000000</f>
        <v>1243979.826713562</v>
      </c>
      <c r="E22" s="105">
        <f>(INDEX('Portfolio Costs Annual'!$B$30:$W$49, MATCH($A22, 'Portfolio Costs Annual'!$A$30:$A$49, 0), MATCH(E$3, 'Portfolio Costs Annual'!$B$29:$W$29, 0)))*1000000</f>
        <v>1328665.4132385254</v>
      </c>
      <c r="F22" s="105">
        <f>(INDEX('Portfolio Costs Annual'!$B$30:$W$49, MATCH($A22, 'Portfolio Costs Annual'!$A$30:$A$49, 0), MATCH(F$3, 'Portfolio Costs Annual'!$B$29:$W$29, 0)))*1000000</f>
        <v>1429821.4471893311</v>
      </c>
      <c r="G22" s="105">
        <f>(INDEX('Portfolio Costs Annual'!$B$30:$W$49, MATCH($A22, 'Portfolio Costs Annual'!$A$30:$A$49, 0), MATCH(G$3, 'Portfolio Costs Annual'!$B$29:$W$29, 0)))*1000000</f>
        <v>1445234.320892334</v>
      </c>
      <c r="H22" s="105">
        <f>(INDEX('Portfolio Costs Annual'!$B$30:$W$49, MATCH($A22, 'Portfolio Costs Annual'!$A$30:$A$49, 0), MATCH(H$3, 'Portfolio Costs Annual'!$B$29:$W$29, 0)))*1000000</f>
        <v>1540901.1214024613</v>
      </c>
      <c r="I22" s="105">
        <f>(INDEX('Portfolio Costs Annual'!$B$30:$W$49, MATCH($A22, 'Portfolio Costs Annual'!$A$30:$A$49, 0), MATCH(I$3, 'Portfolio Costs Annual'!$B$29:$W$29, 0)))*1000000</f>
        <v>1572529.2140599298</v>
      </c>
      <c r="J22" s="105">
        <f>(INDEX('Portfolio Costs Annual'!$B$30:$W$49, MATCH($A22, 'Portfolio Costs Annual'!$A$30:$A$49, 0), MATCH(J$3, 'Portfolio Costs Annual'!$B$29:$W$29, 0)))*1000000</f>
        <v>1594120.646657537</v>
      </c>
      <c r="K22" s="105">
        <f>(INDEX('Portfolio Costs Annual'!$B$30:$W$49, MATCH($A22, 'Portfolio Costs Annual'!$A$30:$A$49, 0), MATCH(K$3, 'Portfolio Costs Annual'!$B$29:$W$29, 0)))*1000000</f>
        <v>1654676.951307358</v>
      </c>
      <c r="L22" s="105">
        <f>(INDEX('Portfolio Costs Annual'!$B$30:$W$49, MATCH($A22, 'Portfolio Costs Annual'!$A$30:$A$49, 0), MATCH(L$3, 'Portfolio Costs Annual'!$B$29:$W$29, 0)))*1000000</f>
        <v>1627256.5392262023</v>
      </c>
      <c r="M22" s="105">
        <f>(INDEX('Portfolio Costs Annual'!$B$30:$W$49, MATCH($A22, 'Portfolio Costs Annual'!$A$30:$A$49, 0), MATCH(M$3, 'Portfolio Costs Annual'!$B$29:$W$29, 0)))*1000000</f>
        <v>1812121.1938216465</v>
      </c>
      <c r="N22" s="105">
        <f>(INDEX('Portfolio Costs Annual'!$B$30:$W$49, MATCH($A22, 'Portfolio Costs Annual'!$A$30:$A$49, 0), MATCH(N$3, 'Portfolio Costs Annual'!$B$29:$W$29, 0)))*1000000</f>
        <v>1934205.8145574031</v>
      </c>
      <c r="O22" s="105">
        <f>(INDEX('Portfolio Costs Annual'!$B$30:$W$49, MATCH($A22, 'Portfolio Costs Annual'!$A$30:$A$49, 0), MATCH(O$3, 'Portfolio Costs Annual'!$B$29:$W$29, 0)))*1000000</f>
        <v>2123845.4095408143</v>
      </c>
      <c r="P22" s="105">
        <f>(INDEX('Portfolio Costs Annual'!$B$30:$W$49, MATCH($A22, 'Portfolio Costs Annual'!$A$30:$A$49, 0), MATCH(P$3, 'Portfolio Costs Annual'!$B$29:$W$29, 0)))*1000000</f>
        <v>2177658.4372490165</v>
      </c>
      <c r="Q22" s="105">
        <f>(INDEX('Portfolio Costs Annual'!$B$30:$W$49, MATCH($A22, 'Portfolio Costs Annual'!$A$30:$A$49, 0), MATCH(Q$3, 'Portfolio Costs Annual'!$B$29:$W$29, 0)))*1000000</f>
        <v>2362825.2064450062</v>
      </c>
      <c r="R22" s="105">
        <f>(INDEX('Portfolio Costs Annual'!$B$30:$W$49, MATCH($A22, 'Portfolio Costs Annual'!$A$30:$A$49, 0), MATCH(R$3, 'Portfolio Costs Annual'!$B$29:$W$29, 0)))*1000000</f>
        <v>2572663.7751735388</v>
      </c>
      <c r="S22" s="105">
        <f>(INDEX('Portfolio Costs Annual'!$B$30:$W$49, MATCH($A22, 'Portfolio Costs Annual'!$A$30:$A$49, 0), MATCH(S$3, 'Portfolio Costs Annual'!$B$29:$W$29, 0)))*1000000</f>
        <v>2753881.4386580815</v>
      </c>
      <c r="T22" s="105">
        <f>(INDEX('Portfolio Costs Annual'!$B$30:$W$49, MATCH($A22, 'Portfolio Costs Annual'!$A$30:$A$49, 0), MATCH(T$3, 'Portfolio Costs Annual'!$B$29:$W$29, 0)))*1000000</f>
        <v>2806582.7250918788</v>
      </c>
      <c r="U22" s="105">
        <f>(INDEX('Portfolio Costs Annual'!$B$30:$W$49, MATCH($A22, 'Portfolio Costs Annual'!$A$30:$A$49, 0), MATCH(U$3, 'Portfolio Costs Annual'!$B$29:$W$29, 0)))*1000000</f>
        <v>2968568.9404152804</v>
      </c>
      <c r="V22" s="105">
        <f>(INDEX('Portfolio Costs Annual'!$B$30:$W$49, MATCH($A22, 'Portfolio Costs Annual'!$A$30:$A$49, 0), MATCH(V$3, 'Portfolio Costs Annual'!$B$29:$W$29, 0)))*1000000</f>
        <v>3051864.0881983885</v>
      </c>
      <c r="W22" s="105">
        <f>(INDEX('Portfolio Costs Annual'!$B$30:$W$49, MATCH($A22, 'Portfolio Costs Annual'!$A$30:$A$49, 0), MATCH(W$3, 'Portfolio Costs Annual'!$B$29:$W$29, 0)))*1000000</f>
        <v>3245292.5195503235</v>
      </c>
    </row>
    <row r="23" spans="1:25">
      <c r="A23" s="11" t="s">
        <v>119</v>
      </c>
      <c r="B23" s="105">
        <f>(INDEX('Portfolio Costs Annual'!$B$30:$W$49, MATCH($A23, 'Portfolio Costs Annual'!$A$30:$A$49, 0), MATCH(B$3, 'Portfolio Costs Annual'!$B$29:$W$29, 0)))*1000000</f>
        <v>1288104.5854930878</v>
      </c>
      <c r="C23" s="105">
        <f>(INDEX('Portfolio Costs Annual'!$B$30:$W$49, MATCH($A23, 'Portfolio Costs Annual'!$A$30:$A$49, 0), MATCH(C$3, 'Portfolio Costs Annual'!$B$29:$W$29, 0)))*1000000</f>
        <v>1380343.0595188141</v>
      </c>
      <c r="D23" s="105">
        <f>(INDEX('Portfolio Costs Annual'!$B$30:$W$49, MATCH($A23, 'Portfolio Costs Annual'!$A$30:$A$49, 0), MATCH(D$3, 'Portfolio Costs Annual'!$B$29:$W$29, 0)))*1000000</f>
        <v>1257291.6393661499</v>
      </c>
      <c r="E23" s="105">
        <f>(INDEX('Portfolio Costs Annual'!$B$30:$W$49, MATCH($A23, 'Portfolio Costs Annual'!$A$30:$A$49, 0), MATCH(E$3, 'Portfolio Costs Annual'!$B$29:$W$29, 0)))*1000000</f>
        <v>1340678.9291687012</v>
      </c>
      <c r="F23" s="105">
        <f>(INDEX('Portfolio Costs Annual'!$B$30:$W$49, MATCH($A23, 'Portfolio Costs Annual'!$A$30:$A$49, 0), MATCH(F$3, 'Portfolio Costs Annual'!$B$29:$W$29, 0)))*1000000</f>
        <v>1364948.8052825928</v>
      </c>
      <c r="G23" s="105">
        <f>(INDEX('Portfolio Costs Annual'!$B$30:$W$49, MATCH($A23, 'Portfolio Costs Annual'!$A$30:$A$49, 0), MATCH(G$3, 'Portfolio Costs Annual'!$B$29:$W$29, 0)))*1000000</f>
        <v>1370346.0594177246</v>
      </c>
      <c r="H23" s="105">
        <f>(INDEX('Portfolio Costs Annual'!$B$30:$W$49, MATCH($A23, 'Portfolio Costs Annual'!$A$30:$A$49, 0), MATCH(H$3, 'Portfolio Costs Annual'!$B$29:$W$29, 0)))*1000000</f>
        <v>1338641.5923233032</v>
      </c>
      <c r="I23" s="105">
        <f>(INDEX('Portfolio Costs Annual'!$B$30:$W$49, MATCH($A23, 'Portfolio Costs Annual'!$A$30:$A$49, 0), MATCH(I$3, 'Portfolio Costs Annual'!$B$29:$W$29, 0)))*1000000</f>
        <v>1352727.94090271</v>
      </c>
      <c r="J23" s="105">
        <f>(INDEX('Portfolio Costs Annual'!$B$30:$W$49, MATCH($A23, 'Portfolio Costs Annual'!$A$30:$A$49, 0), MATCH(J$3, 'Portfolio Costs Annual'!$B$29:$W$29, 0)))*1000000</f>
        <v>1406817.5175409317</v>
      </c>
      <c r="K23" s="105">
        <f>(INDEX('Portfolio Costs Annual'!$B$30:$W$49, MATCH($A23, 'Portfolio Costs Annual'!$A$30:$A$49, 0), MATCH(K$3, 'Portfolio Costs Annual'!$B$29:$W$29, 0)))*1000000</f>
        <v>1394985.9927062988</v>
      </c>
      <c r="L23" s="105">
        <f>(INDEX('Portfolio Costs Annual'!$B$30:$W$49, MATCH($A23, 'Portfolio Costs Annual'!$A$30:$A$49, 0), MATCH(L$3, 'Portfolio Costs Annual'!$B$29:$W$29, 0)))*1000000</f>
        <v>1361115.6173688173</v>
      </c>
      <c r="M23" s="105">
        <f>(INDEX('Portfolio Costs Annual'!$B$30:$W$49, MATCH($A23, 'Portfolio Costs Annual'!$A$30:$A$49, 0), MATCH(M$3, 'Portfolio Costs Annual'!$B$29:$W$29, 0)))*1000000</f>
        <v>1663846.1347045898</v>
      </c>
      <c r="N23" s="105">
        <f>(INDEX('Portfolio Costs Annual'!$B$30:$W$49, MATCH($A23, 'Portfolio Costs Annual'!$A$30:$A$49, 0), MATCH(N$3, 'Portfolio Costs Annual'!$B$29:$W$29, 0)))*1000000</f>
        <v>1911892.3223342896</v>
      </c>
      <c r="O23" s="105">
        <f>(INDEX('Portfolio Costs Annual'!$B$30:$W$49, MATCH($A23, 'Portfolio Costs Annual'!$A$30:$A$49, 0), MATCH(O$3, 'Portfolio Costs Annual'!$B$29:$W$29, 0)))*1000000</f>
        <v>2106178.1415939331</v>
      </c>
      <c r="P23" s="105">
        <f>(INDEX('Portfolio Costs Annual'!$B$30:$W$49, MATCH($A23, 'Portfolio Costs Annual'!$A$30:$A$49, 0), MATCH(P$3, 'Portfolio Costs Annual'!$B$29:$W$29, 0)))*1000000</f>
        <v>2235558.3123931885</v>
      </c>
      <c r="Q23" s="105">
        <f>(INDEX('Portfolio Costs Annual'!$B$30:$W$49, MATCH($A23, 'Portfolio Costs Annual'!$A$30:$A$49, 0), MATCH(Q$3, 'Portfolio Costs Annual'!$B$29:$W$29, 0)))*1000000</f>
        <v>2210331.6715164185</v>
      </c>
      <c r="R23" s="105">
        <f>(INDEX('Portfolio Costs Annual'!$B$30:$W$49, MATCH($A23, 'Portfolio Costs Annual'!$A$30:$A$49, 0), MATCH(R$3, 'Portfolio Costs Annual'!$B$29:$W$29, 0)))*1000000</f>
        <v>2383309.0190658569</v>
      </c>
      <c r="S23" s="105">
        <f>(INDEX('Portfolio Costs Annual'!$B$30:$W$49, MATCH($A23, 'Portfolio Costs Annual'!$A$30:$A$49, 0), MATCH(S$3, 'Portfolio Costs Annual'!$B$29:$W$29, 0)))*1000000</f>
        <v>2376101.6823310852</v>
      </c>
      <c r="T23" s="105">
        <f>(INDEX('Portfolio Costs Annual'!$B$30:$W$49, MATCH($A23, 'Portfolio Costs Annual'!$A$30:$A$49, 0), MATCH(T$3, 'Portfolio Costs Annual'!$B$29:$W$29, 0)))*1000000</f>
        <v>2405704.5691146851</v>
      </c>
      <c r="U23" s="105">
        <f>(INDEX('Portfolio Costs Annual'!$B$30:$W$49, MATCH($A23, 'Portfolio Costs Annual'!$A$30:$A$49, 0), MATCH(U$3, 'Portfolio Costs Annual'!$B$29:$W$29, 0)))*1000000</f>
        <v>2519857.8734741211</v>
      </c>
      <c r="V23" s="105">
        <f>(INDEX('Portfolio Costs Annual'!$B$30:$W$49, MATCH($A23, 'Portfolio Costs Annual'!$A$30:$A$49, 0), MATCH(V$3, 'Portfolio Costs Annual'!$B$29:$W$29, 0)))*1000000</f>
        <v>2597794.146156311</v>
      </c>
      <c r="W23" s="105">
        <f>(INDEX('Portfolio Costs Annual'!$B$30:$W$49, MATCH($A23, 'Portfolio Costs Annual'!$A$30:$A$49, 0), MATCH(W$3, 'Portfolio Costs Annual'!$B$29:$W$29, 0)))*1000000</f>
        <v>2631598.8221626282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sheetPr>
  <dimension ref="A1:T64"/>
  <sheetViews>
    <sheetView workbookViewId="0"/>
  </sheetViews>
  <sheetFormatPr defaultColWidth="8.85546875" defaultRowHeight="13.15"/>
  <cols>
    <col min="1" max="1" width="8.85546875" style="11"/>
    <col min="2" max="2" width="36.140625" style="11" customWidth="1"/>
    <col min="3" max="3" width="28.5703125" style="11" bestFit="1" customWidth="1"/>
    <col min="4" max="17" width="13.7109375" style="120" customWidth="1"/>
    <col min="18" max="16384" width="8.85546875" style="11"/>
  </cols>
  <sheetData>
    <row r="1" spans="1:20" ht="17.45">
      <c r="A1" s="97" t="s">
        <v>211</v>
      </c>
    </row>
    <row r="4" spans="1:20" s="119" customFormat="1" ht="52.9">
      <c r="A4" s="121" t="s">
        <v>191</v>
      </c>
      <c r="B4" s="121" t="s">
        <v>123</v>
      </c>
      <c r="C4" s="121" t="s">
        <v>212</v>
      </c>
      <c r="D4" s="121" t="s">
        <v>133</v>
      </c>
      <c r="E4" s="121" t="s">
        <v>134</v>
      </c>
      <c r="F4" s="121" t="s">
        <v>48</v>
      </c>
      <c r="G4" s="121" t="s">
        <v>135</v>
      </c>
      <c r="H4" s="121" t="s">
        <v>213</v>
      </c>
      <c r="I4" s="121" t="s">
        <v>137</v>
      </c>
      <c r="J4" s="121" t="s">
        <v>138</v>
      </c>
      <c r="K4" s="121" t="s">
        <v>139</v>
      </c>
      <c r="L4" s="121" t="s">
        <v>140</v>
      </c>
      <c r="M4" s="121" t="s">
        <v>141</v>
      </c>
      <c r="N4" s="121" t="s">
        <v>142</v>
      </c>
      <c r="O4" s="121" t="s">
        <v>214</v>
      </c>
      <c r="P4" s="121" t="s">
        <v>143</v>
      </c>
      <c r="Q4" s="121" t="s">
        <v>150</v>
      </c>
      <c r="R4" s="118"/>
    </row>
    <row r="5" spans="1:20" ht="14.45" customHeight="1">
      <c r="A5" s="122">
        <v>2025</v>
      </c>
      <c r="B5" s="32" t="s">
        <v>100</v>
      </c>
      <c r="C5" s="32" t="str">
        <f>B5</f>
        <v>1 Reference</v>
      </c>
      <c r="D5" s="123">
        <f>SUMIFS('Builds Detail'!AW:AW,'Builds Detail'!$CG:$CG,$B5,'Builds Detail'!$AU:$AU,$A5)</f>
        <v>50.543332800000002</v>
      </c>
      <c r="E5" s="123">
        <f>SUMIFS('Builds Detail'!AX:AX,'Builds Detail'!$CG:$CG,$B5,'Builds Detail'!$AU:$AU,$A5)</f>
        <v>133.17999982833862</v>
      </c>
      <c r="F5" s="123">
        <f>SUMIFS('Builds Detail'!AZ:AZ,'Builds Detail'!$CG:$CG,$B5,'Builds Detail'!$AU:$AU,$A5)</f>
        <v>142.32639695669599</v>
      </c>
      <c r="G5" s="123">
        <f>SUMIFS('Builds Detail'!BA:BA,'Builds Detail'!$CG:$CG,$B5,'Builds Detail'!$AU:$AU,$A5)</f>
        <v>39.880000114440918</v>
      </c>
      <c r="H5" s="123">
        <f>SUMIFS('Builds Detail'!BC:BC,'Builds Detail'!$CG:$CG,$B5,'Builds Detail'!$AU:$AU,$A5)</f>
        <v>0</v>
      </c>
      <c r="I5" s="123">
        <f>SUMIFS('Builds Detail'!BD:BD,'Builds Detail'!$CG:$CG,$B5,'Builds Detail'!$AU:$AU,$A5)</f>
        <v>711</v>
      </c>
      <c r="J5" s="123">
        <f>SUMIFS('Builds Detail'!BE:BE,'Builds Detail'!$CG:$CG,$B5,'Builds Detail'!$AU:$AU,$A5)</f>
        <v>600</v>
      </c>
      <c r="K5" s="123">
        <f>SUMIFS('Builds Detail'!BF:BF,'Builds Detail'!$CG:$CG,$B5,'Builds Detail'!$AU:$AU,$A5)</f>
        <v>0</v>
      </c>
      <c r="L5" s="123">
        <f>SUMIFS('Builds Detail'!BG:BG,'Builds Detail'!$CG:$CG,$B5,'Builds Detail'!$AU:$AU,$A5)</f>
        <v>0</v>
      </c>
      <c r="M5" s="123">
        <f>SUMIFS('Builds Detail'!BH:BH,'Builds Detail'!$CG:$CG,$B5,'Builds Detail'!$AU:$AU,$A5)</f>
        <v>250</v>
      </c>
      <c r="N5" s="123">
        <f>SUMIFS('Builds Detail'!BI:BI,'Builds Detail'!$CG:$CG,$B5,'Builds Detail'!$AU:$AU,$A5)</f>
        <v>0</v>
      </c>
      <c r="O5" s="123">
        <f>SUMIFS('Builds Detail'!BJ:BJ,'Builds Detail'!$CG:$CG,$B5,'Builds Detail'!$AU:$AU,$A5)</f>
        <v>0</v>
      </c>
      <c r="P5" s="123">
        <f>SUMIFS('Builds Detail'!BK:BK,'Builds Detail'!$CG:$CG,$B5,'Builds Detail'!$AU:$AU,$A5)</f>
        <v>200</v>
      </c>
      <c r="Q5" s="124">
        <f>SUMIFS('Builds Detail'!BL:BL,'Builds Detail'!$CG:$CG,$B5,'Builds Detail'!$AU:$AU,$A5)</f>
        <v>2126.9297296994755</v>
      </c>
      <c r="R5" s="117"/>
    </row>
    <row r="6" spans="1:20" ht="14.45" customHeight="1">
      <c r="A6" s="125">
        <v>2025</v>
      </c>
      <c r="B6" s="11" t="s">
        <v>101</v>
      </c>
      <c r="C6" s="11" t="str">
        <f t="shared" ref="C6:C24" si="0">B6</f>
        <v>2 DSM Bundle 10</v>
      </c>
      <c r="D6" s="126">
        <f>SUMIFS('Builds Detail'!AW:AW,'Builds Detail'!$CG:$CG,$B6,'Builds Detail'!$AU:$AU,$A6)</f>
        <v>70.364282500000002</v>
      </c>
      <c r="E6" s="126">
        <f>SUMIFS('Builds Detail'!AX:AX,'Builds Detail'!$CG:$CG,$B6,'Builds Detail'!$AU:$AU,$A6)</f>
        <v>131.25999987125397</v>
      </c>
      <c r="F6" s="126">
        <f>SUMIFS('Builds Detail'!AZ:AZ,'Builds Detail'!$CG:$CG,$B6,'Builds Detail'!$AU:$AU,$A6)</f>
        <v>142.32639695669599</v>
      </c>
      <c r="G6" s="126">
        <f>SUMIFS('Builds Detail'!BA:BA,'Builds Detail'!$CG:$CG,$B6,'Builds Detail'!$AU:$AU,$A6)</f>
        <v>39.880000114440918</v>
      </c>
      <c r="H6" s="126">
        <f>SUMIFS('Builds Detail'!BC:BC,'Builds Detail'!$CG:$CG,$B6,'Builds Detail'!$AU:$AU,$A6)</f>
        <v>0</v>
      </c>
      <c r="I6" s="126">
        <f>SUMIFS('Builds Detail'!BD:BD,'Builds Detail'!$CG:$CG,$B6,'Builds Detail'!$AU:$AU,$A6)</f>
        <v>237</v>
      </c>
      <c r="J6" s="126">
        <f>SUMIFS('Builds Detail'!BE:BE,'Builds Detail'!$CG:$CG,$B6,'Builds Detail'!$AU:$AU,$A6)</f>
        <v>200</v>
      </c>
      <c r="K6" s="126">
        <f>SUMIFS('Builds Detail'!BF:BF,'Builds Detail'!$CG:$CG,$B6,'Builds Detail'!$AU:$AU,$A6)</f>
        <v>0</v>
      </c>
      <c r="L6" s="126">
        <f>SUMIFS('Builds Detail'!BG:BG,'Builds Detail'!$CG:$CG,$B6,'Builds Detail'!$AU:$AU,$A6)</f>
        <v>0</v>
      </c>
      <c r="M6" s="126">
        <f>SUMIFS('Builds Detail'!BH:BH,'Builds Detail'!$CG:$CG,$B6,'Builds Detail'!$AU:$AU,$A6)</f>
        <v>799.89999389648438</v>
      </c>
      <c r="N6" s="126">
        <f>SUMIFS('Builds Detail'!BI:BI,'Builds Detail'!$CG:$CG,$B6,'Builds Detail'!$AU:$AU,$A6)</f>
        <v>0</v>
      </c>
      <c r="O6" s="126">
        <f>SUMIFS('Builds Detail'!BJ:BJ,'Builds Detail'!$CG:$CG,$B6,'Builds Detail'!$AU:$AU,$A6)</f>
        <v>0</v>
      </c>
      <c r="P6" s="126">
        <f>SUMIFS('Builds Detail'!BK:BK,'Builds Detail'!$CG:$CG,$B6,'Builds Detail'!$AU:$AU,$A6)</f>
        <v>100</v>
      </c>
      <c r="Q6" s="127">
        <f>SUMIFS('Builds Detail'!BL:BL,'Builds Detail'!$CG:$CG,$B6,'Builds Detail'!$AU:$AU,$A6)</f>
        <v>1720.7306733388752</v>
      </c>
      <c r="R6" s="98"/>
      <c r="S6" s="98"/>
      <c r="T6" s="98"/>
    </row>
    <row r="7" spans="1:20" ht="14.45" customHeight="1">
      <c r="A7" s="125">
        <v>2025</v>
      </c>
      <c r="B7" s="11" t="s">
        <v>102</v>
      </c>
      <c r="C7" s="11" t="str">
        <f>B7</f>
        <v>3 DSM Bundle 7</v>
      </c>
      <c r="D7" s="126">
        <f>SUMIFS('Builds Detail'!AW:AW,'Builds Detail'!$CG:$CG,$B7,'Builds Detail'!$AU:$AU,$A7)</f>
        <v>65.310597000000001</v>
      </c>
      <c r="E7" s="126">
        <f>SUMIFS('Builds Detail'!AX:AX,'Builds Detail'!$CG:$CG,$B7,'Builds Detail'!$AU:$AU,$A7)</f>
        <v>131.25999987125397</v>
      </c>
      <c r="F7" s="126">
        <f>SUMIFS('Builds Detail'!AZ:AZ,'Builds Detail'!$CG:$CG,$B7,'Builds Detail'!$AU:$AU,$A7)</f>
        <v>142.32639695669599</v>
      </c>
      <c r="G7" s="126">
        <f>SUMIFS('Builds Detail'!BA:BA,'Builds Detail'!$CG:$CG,$B7,'Builds Detail'!$AU:$AU,$A7)</f>
        <v>39.880000114440918</v>
      </c>
      <c r="H7" s="126">
        <f>SUMIFS('Builds Detail'!BC:BC,'Builds Detail'!$CG:$CG,$B7,'Builds Detail'!$AU:$AU,$A7)</f>
        <v>0</v>
      </c>
      <c r="I7" s="126">
        <f>SUMIFS('Builds Detail'!BD:BD,'Builds Detail'!$CG:$CG,$B7,'Builds Detail'!$AU:$AU,$A7)</f>
        <v>0</v>
      </c>
      <c r="J7" s="126">
        <f>SUMIFS('Builds Detail'!BE:BE,'Builds Detail'!$CG:$CG,$B7,'Builds Detail'!$AU:$AU,$A7)</f>
        <v>600</v>
      </c>
      <c r="K7" s="126">
        <f>SUMIFS('Builds Detail'!BF:BF,'Builds Detail'!$CG:$CG,$B7,'Builds Detail'!$AU:$AU,$A7)</f>
        <v>199.89999389648438</v>
      </c>
      <c r="L7" s="126">
        <f>SUMIFS('Builds Detail'!BG:BG,'Builds Detail'!$CG:$CG,$B7,'Builds Detail'!$AU:$AU,$A7)</f>
        <v>0</v>
      </c>
      <c r="M7" s="126">
        <f>SUMIFS('Builds Detail'!BH:BH,'Builds Detail'!$CG:$CG,$B7,'Builds Detail'!$AU:$AU,$A7)</f>
        <v>749.94999694824219</v>
      </c>
      <c r="N7" s="126">
        <f>SUMIFS('Builds Detail'!BI:BI,'Builds Detail'!$CG:$CG,$B7,'Builds Detail'!$AU:$AU,$A7)</f>
        <v>0</v>
      </c>
      <c r="O7" s="126">
        <f>SUMIFS('Builds Detail'!BJ:BJ,'Builds Detail'!$CG:$CG,$B7,'Builds Detail'!$AU:$AU,$A7)</f>
        <v>0</v>
      </c>
      <c r="P7" s="126">
        <f>SUMIFS('Builds Detail'!BK:BK,'Builds Detail'!$CG:$CG,$B7,'Builds Detail'!$AU:$AU,$A7)</f>
        <v>300</v>
      </c>
      <c r="Q7" s="127">
        <f>SUMIFS('Builds Detail'!BL:BL,'Builds Detail'!$CG:$CG,$B7,'Builds Detail'!$AU:$AU,$A7)</f>
        <v>2228.6269847871172</v>
      </c>
    </row>
    <row r="8" spans="1:20" ht="14.45" customHeight="1">
      <c r="A8" s="125">
        <v>2025</v>
      </c>
      <c r="B8" s="11" t="s">
        <v>103</v>
      </c>
      <c r="C8" s="11" t="str">
        <f t="shared" si="0"/>
        <v>4 DER Solar</v>
      </c>
      <c r="D8" s="126">
        <f>SUMIFS('Builds Detail'!AW:AW,'Builds Detail'!$CG:$CG,$B8,'Builds Detail'!$AU:$AU,$A8)</f>
        <v>50.543332800000002</v>
      </c>
      <c r="E8" s="126">
        <f>SUMIFS('Builds Detail'!AX:AX,'Builds Detail'!$CG:$CG,$B8,'Builds Detail'!$AU:$AU,$A8)</f>
        <v>131.83999991416931</v>
      </c>
      <c r="F8" s="126">
        <f>SUMIFS('Builds Detail'!AZ:AZ,'Builds Detail'!$CG:$CG,$B8,'Builds Detail'!$AU:$AU,$A8)</f>
        <v>142.32639695669599</v>
      </c>
      <c r="G8" s="126">
        <f>SUMIFS('Builds Detail'!BA:BA,'Builds Detail'!$CG:$CG,$B8,'Builds Detail'!$AU:$AU,$A8)</f>
        <v>39.880000114440918</v>
      </c>
      <c r="H8" s="126">
        <f>SUMIFS('Builds Detail'!BC:BC,'Builds Detail'!$CG:$CG,$B8,'Builds Detail'!$AU:$AU,$A8)</f>
        <v>0</v>
      </c>
      <c r="I8" s="126">
        <f>SUMIFS('Builds Detail'!BD:BD,'Builds Detail'!$CG:$CG,$B8,'Builds Detail'!$AU:$AU,$A8)</f>
        <v>255.29999923706055</v>
      </c>
      <c r="J8" s="126">
        <f>SUMIFS('Builds Detail'!BE:BE,'Builds Detail'!$CG:$CG,$B8,'Builds Detail'!$AU:$AU,$A8)</f>
        <v>700</v>
      </c>
      <c r="K8" s="126">
        <f>SUMIFS('Builds Detail'!BF:BF,'Builds Detail'!$CG:$CG,$B8,'Builds Detail'!$AU:$AU,$A8)</f>
        <v>399.79998779296875</v>
      </c>
      <c r="L8" s="126">
        <f>SUMIFS('Builds Detail'!BG:BG,'Builds Detail'!$CG:$CG,$B8,'Builds Detail'!$AU:$AU,$A8)</f>
        <v>0</v>
      </c>
      <c r="M8" s="126">
        <f>SUMIFS('Builds Detail'!BH:BH,'Builds Detail'!$CG:$CG,$B8,'Builds Detail'!$AU:$AU,$A8)</f>
        <v>249.94999694824219</v>
      </c>
      <c r="N8" s="126">
        <f>SUMIFS('Builds Detail'!BI:BI,'Builds Detail'!$CG:$CG,$B8,'Builds Detail'!$AU:$AU,$A8)</f>
        <v>0</v>
      </c>
      <c r="O8" s="126">
        <f>SUMIFS('Builds Detail'!BJ:BJ,'Builds Detail'!$CG:$CG,$B8,'Builds Detail'!$AU:$AU,$A8)</f>
        <v>0</v>
      </c>
      <c r="P8" s="126">
        <f>SUMIFS('Builds Detail'!BK:BK,'Builds Detail'!$CG:$CG,$B8,'Builds Detail'!$AU:$AU,$A8)</f>
        <v>200</v>
      </c>
      <c r="Q8" s="127">
        <f>SUMIFS('Builds Detail'!BL:BL,'Builds Detail'!$CG:$CG,$B8,'Builds Detail'!$AU:$AU,$A8)</f>
        <v>2169.6397137635777</v>
      </c>
    </row>
    <row r="9" spans="1:20" ht="14.45" customHeight="1">
      <c r="A9" s="125">
        <v>2025</v>
      </c>
      <c r="B9" s="11" t="s">
        <v>104</v>
      </c>
      <c r="C9" s="11" t="str">
        <f t="shared" si="0"/>
        <v>5 DER Batteries</v>
      </c>
      <c r="D9" s="126">
        <f>SUMIFS('Builds Detail'!AW:AW,'Builds Detail'!$CG:$CG,$B9,'Builds Detail'!$AU:$AU,$A9)</f>
        <v>50.543332800000002</v>
      </c>
      <c r="E9" s="126">
        <f>SUMIFS('Builds Detail'!AX:AX,'Builds Detail'!$CG:$CG,$B9,'Builds Detail'!$AU:$AU,$A9)</f>
        <v>131.25999987125397</v>
      </c>
      <c r="F9" s="126">
        <f>SUMIFS('Builds Detail'!AZ:AZ,'Builds Detail'!$CG:$CG,$B9,'Builds Detail'!$AU:$AU,$A9)</f>
        <v>142.32639695669599</v>
      </c>
      <c r="G9" s="126">
        <f>SUMIFS('Builds Detail'!BA:BA,'Builds Detail'!$CG:$CG,$B9,'Builds Detail'!$AU:$AU,$A9)</f>
        <v>39.880000114440918</v>
      </c>
      <c r="H9" s="126">
        <f>SUMIFS('Builds Detail'!BC:BC,'Builds Detail'!$CG:$CG,$B9,'Builds Detail'!$AU:$AU,$A9)</f>
        <v>0</v>
      </c>
      <c r="I9" s="126">
        <f>SUMIFS('Builds Detail'!BD:BD,'Builds Detail'!$CG:$CG,$B9,'Builds Detail'!$AU:$AU,$A9)</f>
        <v>237</v>
      </c>
      <c r="J9" s="126">
        <f>SUMIFS('Builds Detail'!BE:BE,'Builds Detail'!$CG:$CG,$B9,'Builds Detail'!$AU:$AU,$A9)</f>
        <v>600</v>
      </c>
      <c r="K9" s="126">
        <f>SUMIFS('Builds Detail'!BF:BF,'Builds Detail'!$CG:$CG,$B9,'Builds Detail'!$AU:$AU,$A9)</f>
        <v>0</v>
      </c>
      <c r="L9" s="126">
        <f>SUMIFS('Builds Detail'!BG:BG,'Builds Detail'!$CG:$CG,$B9,'Builds Detail'!$AU:$AU,$A9)</f>
        <v>0</v>
      </c>
      <c r="M9" s="126">
        <f>SUMIFS('Builds Detail'!BH:BH,'Builds Detail'!$CG:$CG,$B9,'Builds Detail'!$AU:$AU,$A9)</f>
        <v>300</v>
      </c>
      <c r="N9" s="126">
        <f>SUMIFS('Builds Detail'!BI:BI,'Builds Detail'!$CG:$CG,$B9,'Builds Detail'!$AU:$AU,$A9)</f>
        <v>0</v>
      </c>
      <c r="O9" s="126">
        <f>SUMIFS('Builds Detail'!BJ:BJ,'Builds Detail'!$CG:$CG,$B9,'Builds Detail'!$AU:$AU,$A9)</f>
        <v>0</v>
      </c>
      <c r="P9" s="126">
        <f>SUMIFS('Builds Detail'!BK:BK,'Builds Detail'!$CG:$CG,$B9,'Builds Detail'!$AU:$AU,$A9)</f>
        <v>100</v>
      </c>
      <c r="Q9" s="127">
        <f>SUMIFS('Builds Detail'!BL:BL,'Builds Detail'!$CG:$CG,$B9,'Builds Detail'!$AU:$AU,$A9)</f>
        <v>1601.0097297423908</v>
      </c>
    </row>
    <row r="10" spans="1:20" ht="14.45" customHeight="1">
      <c r="A10" s="125">
        <v>2025</v>
      </c>
      <c r="B10" s="11" t="s">
        <v>105</v>
      </c>
      <c r="C10" s="11" t="s">
        <v>215</v>
      </c>
      <c r="D10" s="126">
        <f>SUMIFS('Builds Detail'!AW:AW,'Builds Detail'!$CG:$CG,$B10,'Builds Detail'!$AU:$AU,$A10)</f>
        <v>50.543332800000002</v>
      </c>
      <c r="E10" s="126">
        <f>SUMIFS('Builds Detail'!AX:AX,'Builds Detail'!$CG:$CG,$B10,'Builds Detail'!$AU:$AU,$A10)</f>
        <v>131.25999987125397</v>
      </c>
      <c r="F10" s="126">
        <f>SUMIFS('Builds Detail'!AZ:AZ,'Builds Detail'!$CG:$CG,$B10,'Builds Detail'!$AU:$AU,$A10)</f>
        <v>142.32639695669599</v>
      </c>
      <c r="G10" s="126">
        <f>SUMIFS('Builds Detail'!BA:BA,'Builds Detail'!$CG:$CG,$B10,'Builds Detail'!$AU:$AU,$A10)</f>
        <v>39.880000114440918</v>
      </c>
      <c r="H10" s="126">
        <f>SUMIFS('Builds Detail'!BC:BC,'Builds Detail'!$CG:$CG,$B10,'Builds Detail'!$AU:$AU,$A10)</f>
        <v>0</v>
      </c>
      <c r="I10" s="126">
        <f>SUMIFS('Builds Detail'!BD:BD,'Builds Detail'!$CG:$CG,$B10,'Builds Detail'!$AU:$AU,$A10)</f>
        <v>237</v>
      </c>
      <c r="J10" s="126">
        <f>SUMIFS('Builds Detail'!BE:BE,'Builds Detail'!$CG:$CG,$B10,'Builds Detail'!$AU:$AU,$A10)</f>
        <v>700</v>
      </c>
      <c r="K10" s="126">
        <f>SUMIFS('Builds Detail'!BF:BF,'Builds Detail'!$CG:$CG,$B10,'Builds Detail'!$AU:$AU,$A10)</f>
        <v>0</v>
      </c>
      <c r="L10" s="126">
        <f>SUMIFS('Builds Detail'!BG:BG,'Builds Detail'!$CG:$CG,$B10,'Builds Detail'!$AU:$AU,$A10)</f>
        <v>0</v>
      </c>
      <c r="M10" s="126">
        <f>SUMIFS('Builds Detail'!BH:BH,'Builds Detail'!$CG:$CG,$B10,'Builds Detail'!$AU:$AU,$A10)</f>
        <v>450</v>
      </c>
      <c r="N10" s="126">
        <f>SUMIFS('Builds Detail'!BI:BI,'Builds Detail'!$CG:$CG,$B10,'Builds Detail'!$AU:$AU,$A10)</f>
        <v>0</v>
      </c>
      <c r="O10" s="126">
        <f>SUMIFS('Builds Detail'!BJ:BJ,'Builds Detail'!$CG:$CG,$B10,'Builds Detail'!$AU:$AU,$A10)</f>
        <v>0</v>
      </c>
      <c r="P10" s="126">
        <f>SUMIFS('Builds Detail'!BK:BK,'Builds Detail'!$CG:$CG,$B10,'Builds Detail'!$AU:$AU,$A10)</f>
        <v>100</v>
      </c>
      <c r="Q10" s="127">
        <f>SUMIFS('Builds Detail'!BL:BL,'Builds Detail'!$CG:$CG,$B10,'Builds Detail'!$AU:$AU,$A10)</f>
        <v>1851.0097297423908</v>
      </c>
    </row>
    <row r="11" spans="1:20" ht="14.45" customHeight="1">
      <c r="A11" s="125">
        <v>2025</v>
      </c>
      <c r="B11" s="11" t="s">
        <v>106</v>
      </c>
      <c r="C11" s="11" t="s">
        <v>216</v>
      </c>
      <c r="D11" s="126">
        <f>SUMIFS('Builds Detail'!AW:AW,'Builds Detail'!$CG:$CG,$B11,'Builds Detail'!$AU:$AU,$A11)</f>
        <v>50.543332800000002</v>
      </c>
      <c r="E11" s="126">
        <f>SUMIFS('Builds Detail'!AX:AX,'Builds Detail'!$CG:$CG,$B11,'Builds Detail'!$AU:$AU,$A11)</f>
        <v>131.25999987125397</v>
      </c>
      <c r="F11" s="126">
        <f>SUMIFS('Builds Detail'!AZ:AZ,'Builds Detail'!$CG:$CG,$B11,'Builds Detail'!$AU:$AU,$A11)</f>
        <v>142.32639695669599</v>
      </c>
      <c r="G11" s="126">
        <f>SUMIFS('Builds Detail'!BA:BA,'Builds Detail'!$CG:$CG,$B11,'Builds Detail'!$AU:$AU,$A11)</f>
        <v>39.880000114440918</v>
      </c>
      <c r="H11" s="126">
        <f>SUMIFS('Builds Detail'!BC:BC,'Builds Detail'!$CG:$CG,$B11,'Builds Detail'!$AU:$AU,$A11)</f>
        <v>0</v>
      </c>
      <c r="I11" s="126">
        <f>SUMIFS('Builds Detail'!BD:BD,'Builds Detail'!$CG:$CG,$B11,'Builds Detail'!$AU:$AU,$A11)</f>
        <v>237</v>
      </c>
      <c r="J11" s="126">
        <f>SUMIFS('Builds Detail'!BE:BE,'Builds Detail'!$CG:$CG,$B11,'Builds Detail'!$AU:$AU,$A11)</f>
        <v>600</v>
      </c>
      <c r="K11" s="126">
        <f>SUMIFS('Builds Detail'!BF:BF,'Builds Detail'!$CG:$CG,$B11,'Builds Detail'!$AU:$AU,$A11)</f>
        <v>499.74998474121094</v>
      </c>
      <c r="L11" s="126">
        <f>SUMIFS('Builds Detail'!BG:BG,'Builds Detail'!$CG:$CG,$B11,'Builds Detail'!$AU:$AU,$A11)</f>
        <v>0</v>
      </c>
      <c r="M11" s="126">
        <f>SUMIFS('Builds Detail'!BH:BH,'Builds Detail'!$CG:$CG,$B11,'Builds Detail'!$AU:$AU,$A11)</f>
        <v>150</v>
      </c>
      <c r="N11" s="126">
        <f>SUMIFS('Builds Detail'!BI:BI,'Builds Detail'!$CG:$CG,$B11,'Builds Detail'!$AU:$AU,$A11)</f>
        <v>0</v>
      </c>
      <c r="O11" s="126">
        <f>SUMIFS('Builds Detail'!BJ:BJ,'Builds Detail'!$CG:$CG,$B11,'Builds Detail'!$AU:$AU,$A11)</f>
        <v>0</v>
      </c>
      <c r="P11" s="126">
        <f>SUMIFS('Builds Detail'!BK:BK,'Builds Detail'!$CG:$CG,$B11,'Builds Detail'!$AU:$AU,$A11)</f>
        <v>100</v>
      </c>
      <c r="Q11" s="127">
        <f>SUMIFS('Builds Detail'!BL:BL,'Builds Detail'!$CG:$CG,$B11,'Builds Detail'!$AU:$AU,$A11)</f>
        <v>1950.7597144836018</v>
      </c>
    </row>
    <row r="12" spans="1:20" ht="14.45" customHeight="1">
      <c r="A12" s="125">
        <v>2025</v>
      </c>
      <c r="B12" s="11" t="s">
        <v>107</v>
      </c>
      <c r="C12" s="11" t="str">
        <f t="shared" si="0"/>
        <v>8 PNW PHES</v>
      </c>
      <c r="D12" s="126">
        <f>SUMIFS('Builds Detail'!AW:AW,'Builds Detail'!$CG:$CG,$B12,'Builds Detail'!$AU:$AU,$A12)</f>
        <v>50.543332800000002</v>
      </c>
      <c r="E12" s="126">
        <f>SUMIFS('Builds Detail'!AX:AX,'Builds Detail'!$CG:$CG,$B12,'Builds Detail'!$AU:$AU,$A12)</f>
        <v>131.82999986410141</v>
      </c>
      <c r="F12" s="126">
        <f>SUMIFS('Builds Detail'!AZ:AZ,'Builds Detail'!$CG:$CG,$B12,'Builds Detail'!$AU:$AU,$A12)</f>
        <v>142.32639695669599</v>
      </c>
      <c r="G12" s="126">
        <f>SUMIFS('Builds Detail'!BA:BA,'Builds Detail'!$CG:$CG,$B12,'Builds Detail'!$AU:$AU,$A12)</f>
        <v>39.880000114440918</v>
      </c>
      <c r="H12" s="126">
        <f>SUMIFS('Builds Detail'!BC:BC,'Builds Detail'!$CG:$CG,$B12,'Builds Detail'!$AU:$AU,$A12)</f>
        <v>0</v>
      </c>
      <c r="I12" s="126">
        <f>SUMIFS('Builds Detail'!BD:BD,'Builds Detail'!$CG:$CG,$B12,'Builds Detail'!$AU:$AU,$A12)</f>
        <v>237</v>
      </c>
      <c r="J12" s="126">
        <f>SUMIFS('Builds Detail'!BE:BE,'Builds Detail'!$CG:$CG,$B12,'Builds Detail'!$AU:$AU,$A12)</f>
        <v>600</v>
      </c>
      <c r="K12" s="126">
        <f>SUMIFS('Builds Detail'!BF:BF,'Builds Detail'!$CG:$CG,$B12,'Builds Detail'!$AU:$AU,$A12)</f>
        <v>499.74998474121094</v>
      </c>
      <c r="L12" s="126">
        <f>SUMIFS('Builds Detail'!BG:BG,'Builds Detail'!$CG:$CG,$B12,'Builds Detail'!$AU:$AU,$A12)</f>
        <v>0</v>
      </c>
      <c r="M12" s="126">
        <f>SUMIFS('Builds Detail'!BH:BH,'Builds Detail'!$CG:$CG,$B12,'Builds Detail'!$AU:$AU,$A12)</f>
        <v>150</v>
      </c>
      <c r="N12" s="126">
        <f>SUMIFS('Builds Detail'!BI:BI,'Builds Detail'!$CG:$CG,$B12,'Builds Detail'!$AU:$AU,$A12)</f>
        <v>0</v>
      </c>
      <c r="O12" s="126">
        <f>SUMIFS('Builds Detail'!BJ:BJ,'Builds Detail'!$CG:$CG,$B12,'Builds Detail'!$AU:$AU,$A12)</f>
        <v>0</v>
      </c>
      <c r="P12" s="126">
        <f>SUMIFS('Builds Detail'!BK:BK,'Builds Detail'!$CG:$CG,$B12,'Builds Detail'!$AU:$AU,$A12)</f>
        <v>300</v>
      </c>
      <c r="Q12" s="127">
        <f>SUMIFS('Builds Detail'!BL:BL,'Builds Detail'!$CG:$CG,$B12,'Builds Detail'!$AU:$AU,$A12)</f>
        <v>2151.3297144764492</v>
      </c>
    </row>
    <row r="13" spans="1:20" ht="14.45" customHeight="1">
      <c r="A13" s="125">
        <v>2025</v>
      </c>
      <c r="B13" s="11" t="s">
        <v>195</v>
      </c>
      <c r="C13" s="11" t="str">
        <f t="shared" si="0"/>
        <v>9 Advanced Nuclear (SMR)</v>
      </c>
      <c r="D13" s="126">
        <f>SUMIFS('Builds Detail'!AW:AW,'Builds Detail'!$CG:$CG,$B13,'Builds Detail'!$AU:$AU,$A13)</f>
        <v>50.543332800000002</v>
      </c>
      <c r="E13" s="126">
        <f>SUMIFS('Builds Detail'!AX:AX,'Builds Detail'!$CG:$CG,$B13,'Builds Detail'!$AU:$AU,$A13)</f>
        <v>131.25999987125397</v>
      </c>
      <c r="F13" s="126">
        <f>SUMIFS('Builds Detail'!AZ:AZ,'Builds Detail'!$CG:$CG,$B13,'Builds Detail'!$AU:$AU,$A13)</f>
        <v>142.32639695669599</v>
      </c>
      <c r="G13" s="126">
        <f>SUMIFS('Builds Detail'!BA:BA,'Builds Detail'!$CG:$CG,$B13,'Builds Detail'!$AU:$AU,$A13)</f>
        <v>39.880000114440918</v>
      </c>
      <c r="H13" s="126">
        <f>SUMIFS('Builds Detail'!BC:BC,'Builds Detail'!$CG:$CG,$B13,'Builds Detail'!$AU:$AU,$A13)</f>
        <v>0</v>
      </c>
      <c r="I13" s="126">
        <f>SUMIFS('Builds Detail'!BD:BD,'Builds Detail'!$CG:$CG,$B13,'Builds Detail'!$AU:$AU,$A13)</f>
        <v>237</v>
      </c>
      <c r="J13" s="126">
        <f>SUMIFS('Builds Detail'!BE:BE,'Builds Detail'!$CG:$CG,$B13,'Builds Detail'!$AU:$AU,$A13)</f>
        <v>200</v>
      </c>
      <c r="K13" s="126">
        <f>SUMIFS('Builds Detail'!BF:BF,'Builds Detail'!$CG:$CG,$B13,'Builds Detail'!$AU:$AU,$A13)</f>
        <v>100</v>
      </c>
      <c r="L13" s="126">
        <f>SUMIFS('Builds Detail'!BG:BG,'Builds Detail'!$CG:$CG,$B13,'Builds Detail'!$AU:$AU,$A13)</f>
        <v>0</v>
      </c>
      <c r="M13" s="126">
        <f>SUMIFS('Builds Detail'!BH:BH,'Builds Detail'!$CG:$CG,$B13,'Builds Detail'!$AU:$AU,$A13)</f>
        <v>999.89999389648438</v>
      </c>
      <c r="N13" s="126">
        <f>SUMIFS('Builds Detail'!BI:BI,'Builds Detail'!$CG:$CG,$B13,'Builds Detail'!$AU:$AU,$A13)</f>
        <v>0</v>
      </c>
      <c r="O13" s="126">
        <f>SUMIFS('Builds Detail'!BJ:BJ,'Builds Detail'!$CG:$CG,$B13,'Builds Detail'!$AU:$AU,$A13)</f>
        <v>0</v>
      </c>
      <c r="P13" s="126">
        <f>SUMIFS('Builds Detail'!BK:BK,'Builds Detail'!$CG:$CG,$B13,'Builds Detail'!$AU:$AU,$A13)</f>
        <v>100</v>
      </c>
      <c r="Q13" s="127">
        <f>SUMIFS('Builds Detail'!BL:BL,'Builds Detail'!$CG:$CG,$B13,'Builds Detail'!$AU:$AU,$A13)</f>
        <v>2000.9097236388752</v>
      </c>
    </row>
    <row r="14" spans="1:20" ht="14.45" customHeight="1">
      <c r="A14" s="125">
        <v>2025</v>
      </c>
      <c r="B14" s="11" t="s">
        <v>109</v>
      </c>
      <c r="C14" s="11" t="str">
        <f t="shared" si="0"/>
        <v>10 Restricted Thermal</v>
      </c>
      <c r="D14" s="126">
        <f>SUMIFS('Builds Detail'!AW:AW,'Builds Detail'!$CG:$CG,$B14,'Builds Detail'!$AU:$AU,$A14)</f>
        <v>50.543332800000002</v>
      </c>
      <c r="E14" s="126">
        <f>SUMIFS('Builds Detail'!AX:AX,'Builds Detail'!$CG:$CG,$B14,'Builds Detail'!$AU:$AU,$A14)</f>
        <v>131.25999987125397</v>
      </c>
      <c r="F14" s="126">
        <f>SUMIFS('Builds Detail'!AZ:AZ,'Builds Detail'!$CG:$CG,$B14,'Builds Detail'!$AU:$AU,$A14)</f>
        <v>142.32639695669599</v>
      </c>
      <c r="G14" s="126">
        <f>SUMIFS('Builds Detail'!BA:BA,'Builds Detail'!$CG:$CG,$B14,'Builds Detail'!$AU:$AU,$A14)</f>
        <v>39.880000114440918</v>
      </c>
      <c r="H14" s="126">
        <f>SUMIFS('Builds Detail'!BC:BC,'Builds Detail'!$CG:$CG,$B14,'Builds Detail'!$AU:$AU,$A14)</f>
        <v>0</v>
      </c>
      <c r="I14" s="126">
        <f>SUMIFS('Builds Detail'!BD:BD,'Builds Detail'!$CG:$CG,$B14,'Builds Detail'!$AU:$AU,$A14)</f>
        <v>0</v>
      </c>
      <c r="J14" s="126">
        <f>SUMIFS('Builds Detail'!BE:BE,'Builds Detail'!$CG:$CG,$B14,'Builds Detail'!$AU:$AU,$A14)</f>
        <v>600</v>
      </c>
      <c r="K14" s="126">
        <f>SUMIFS('Builds Detail'!BF:BF,'Builds Detail'!$CG:$CG,$B14,'Builds Detail'!$AU:$AU,$A14)</f>
        <v>199.89999389648438</v>
      </c>
      <c r="L14" s="126">
        <f>SUMIFS('Builds Detail'!BG:BG,'Builds Detail'!$CG:$CG,$B14,'Builds Detail'!$AU:$AU,$A14)</f>
        <v>0</v>
      </c>
      <c r="M14" s="126">
        <f>SUMIFS('Builds Detail'!BH:BH,'Builds Detail'!$CG:$CG,$B14,'Builds Detail'!$AU:$AU,$A14)</f>
        <v>1050</v>
      </c>
      <c r="N14" s="126">
        <f>SUMIFS('Builds Detail'!BI:BI,'Builds Detail'!$CG:$CG,$B14,'Builds Detail'!$AU:$AU,$A14)</f>
        <v>0</v>
      </c>
      <c r="O14" s="126">
        <f>SUMIFS('Builds Detail'!BJ:BJ,'Builds Detail'!$CG:$CG,$B14,'Builds Detail'!$AU:$AU,$A14)</f>
        <v>0</v>
      </c>
      <c r="P14" s="126">
        <f>SUMIFS('Builds Detail'!BK:BK,'Builds Detail'!$CG:$CG,$B14,'Builds Detail'!$AU:$AU,$A14)</f>
        <v>0</v>
      </c>
      <c r="Q14" s="127">
        <f>SUMIFS('Builds Detail'!BL:BL,'Builds Detail'!$CG:$CG,$B14,'Builds Detail'!$AU:$AU,$A14)</f>
        <v>2213.9097236388752</v>
      </c>
    </row>
    <row r="15" spans="1:20" ht="14.45" customHeight="1">
      <c r="A15" s="125">
        <v>2025</v>
      </c>
      <c r="B15" s="11" t="s">
        <v>196</v>
      </c>
      <c r="C15" s="11" t="s">
        <v>62</v>
      </c>
      <c r="D15" s="126">
        <f>SUMIFS('Builds Detail'!AW:AW,'Builds Detail'!$CG:$CG,$B15,'Builds Detail'!$AU:$AU,$A15)</f>
        <v>65.310597000000001</v>
      </c>
      <c r="E15" s="126">
        <f>SUMIFS('Builds Detail'!AX:AX,'Builds Detail'!$CG:$CG,$B15,'Builds Detail'!$AU:$AU,$A15)</f>
        <v>131.25999987125397</v>
      </c>
      <c r="F15" s="126">
        <f>SUMIFS('Builds Detail'!AZ:AZ,'Builds Detail'!$CG:$CG,$B15,'Builds Detail'!$AU:$AU,$A15)</f>
        <v>142.32639695669599</v>
      </c>
      <c r="G15" s="126">
        <f>SUMIFS('Builds Detail'!BA:BA,'Builds Detail'!$CG:$CG,$B15,'Builds Detail'!$AU:$AU,$A15)</f>
        <v>39.880000114440918</v>
      </c>
      <c r="H15" s="126">
        <f>SUMIFS('Builds Detail'!BC:BC,'Builds Detail'!$CG:$CG,$B15,'Builds Detail'!$AU:$AU,$A15)</f>
        <v>0</v>
      </c>
      <c r="I15" s="126">
        <f>SUMIFS('Builds Detail'!BD:BD,'Builds Detail'!$CG:$CG,$B15,'Builds Detail'!$AU:$AU,$A15)</f>
        <v>0</v>
      </c>
      <c r="J15" s="126">
        <f>SUMIFS('Builds Detail'!BE:BE,'Builds Detail'!$CG:$CG,$B15,'Builds Detail'!$AU:$AU,$A15)</f>
        <v>800</v>
      </c>
      <c r="K15" s="126">
        <f>SUMIFS('Builds Detail'!BF:BF,'Builds Detail'!$CG:$CG,$B15,'Builds Detail'!$AU:$AU,$A15)</f>
        <v>0</v>
      </c>
      <c r="L15" s="126">
        <f>SUMIFS('Builds Detail'!BG:BG,'Builds Detail'!$CG:$CG,$B15,'Builds Detail'!$AU:$AU,$A15)</f>
        <v>0</v>
      </c>
      <c r="M15" s="126">
        <f>SUMIFS('Builds Detail'!BH:BH,'Builds Detail'!$CG:$CG,$B15,'Builds Detail'!$AU:$AU,$A15)</f>
        <v>649.89999389648438</v>
      </c>
      <c r="N15" s="126">
        <f>SUMIFS('Builds Detail'!BI:BI,'Builds Detail'!$CG:$CG,$B15,'Builds Detail'!$AU:$AU,$A15)</f>
        <v>0</v>
      </c>
      <c r="O15" s="126">
        <f>SUMIFS('Builds Detail'!BJ:BJ,'Builds Detail'!$CG:$CG,$B15,'Builds Detail'!$AU:$AU,$A15)</f>
        <v>0</v>
      </c>
      <c r="P15" s="126">
        <f>SUMIFS('Builds Detail'!BK:BK,'Builds Detail'!$CG:$CG,$B15,'Builds Detail'!$AU:$AU,$A15)</f>
        <v>200</v>
      </c>
      <c r="Q15" s="127">
        <f>SUMIFS('Builds Detail'!BL:BL,'Builds Detail'!$CG:$CG,$B15,'Builds Detail'!$AU:$AU,$A15)</f>
        <v>2028.6769878388752</v>
      </c>
    </row>
    <row r="16" spans="1:20" ht="14.45" customHeight="1">
      <c r="A16" s="125">
        <v>2025</v>
      </c>
      <c r="B16" s="11" t="s">
        <v>111</v>
      </c>
      <c r="C16" s="11" t="s">
        <v>65</v>
      </c>
      <c r="D16" s="126">
        <f>SUMIFS('Builds Detail'!AW:AW,'Builds Detail'!$CG:$CG,$B16,'Builds Detail'!$AU:$AU,$A16)</f>
        <v>65.310597000000001</v>
      </c>
      <c r="E16" s="126">
        <f>SUMIFS('Builds Detail'!AX:AX,'Builds Detail'!$CG:$CG,$B16,'Builds Detail'!$AU:$AU,$A16)</f>
        <v>131.82999986410141</v>
      </c>
      <c r="F16" s="126">
        <f>SUMIFS('Builds Detail'!AZ:AZ,'Builds Detail'!$CG:$CG,$B16,'Builds Detail'!$AU:$AU,$A16)</f>
        <v>142.32639695669599</v>
      </c>
      <c r="G16" s="126">
        <f>SUMIFS('Builds Detail'!BA:BA,'Builds Detail'!$CG:$CG,$B16,'Builds Detail'!$AU:$AU,$A16)</f>
        <v>49.880000114440918</v>
      </c>
      <c r="H16" s="126">
        <f>SUMIFS('Builds Detail'!BC:BC,'Builds Detail'!$CG:$CG,$B16,'Builds Detail'!$AU:$AU,$A16)</f>
        <v>0</v>
      </c>
      <c r="I16" s="126">
        <f>SUMIFS('Builds Detail'!BD:BD,'Builds Detail'!$CG:$CG,$B16,'Builds Detail'!$AU:$AU,$A16)</f>
        <v>0</v>
      </c>
      <c r="J16" s="126">
        <f>SUMIFS('Builds Detail'!BE:BE,'Builds Detail'!$CG:$CG,$B16,'Builds Detail'!$AU:$AU,$A16)</f>
        <v>500</v>
      </c>
      <c r="K16" s="126">
        <f>SUMIFS('Builds Detail'!BF:BF,'Builds Detail'!$CG:$CG,$B16,'Builds Detail'!$AU:$AU,$A16)</f>
        <v>0</v>
      </c>
      <c r="L16" s="126">
        <f>SUMIFS('Builds Detail'!BG:BG,'Builds Detail'!$CG:$CG,$B16,'Builds Detail'!$AU:$AU,$A16)</f>
        <v>0</v>
      </c>
      <c r="M16" s="126">
        <f>SUMIFS('Builds Detail'!BH:BH,'Builds Detail'!$CG:$CG,$B16,'Builds Detail'!$AU:$AU,$A16)</f>
        <v>649.89999389648438</v>
      </c>
      <c r="N16" s="126">
        <f>SUMIFS('Builds Detail'!BI:BI,'Builds Detail'!$CG:$CG,$B16,'Builds Detail'!$AU:$AU,$A16)</f>
        <v>0</v>
      </c>
      <c r="O16" s="126">
        <f>SUMIFS('Builds Detail'!BJ:BJ,'Builds Detail'!$CG:$CG,$B16,'Builds Detail'!$AU:$AU,$A16)</f>
        <v>0</v>
      </c>
      <c r="P16" s="126">
        <f>SUMIFS('Builds Detail'!BK:BK,'Builds Detail'!$CG:$CG,$B16,'Builds Detail'!$AU:$AU,$A16)</f>
        <v>300</v>
      </c>
      <c r="Q16" s="127">
        <f>SUMIFS('Builds Detail'!BL:BL,'Builds Detail'!$CG:$CG,$B16,'Builds Detail'!$AU:$AU,$A16)</f>
        <v>1839.2469878317227</v>
      </c>
    </row>
    <row r="17" spans="1:17" ht="14.45" customHeight="1">
      <c r="A17" s="125">
        <v>2025</v>
      </c>
      <c r="B17" s="11" t="s">
        <v>112</v>
      </c>
      <c r="C17" s="11" t="s">
        <v>68</v>
      </c>
      <c r="D17" s="126">
        <f>SUMIFS('Builds Detail'!AW:AW,'Builds Detail'!$CG:$CG,$B17,'Builds Detail'!$AU:$AU,$A17)</f>
        <v>65.310597000000001</v>
      </c>
      <c r="E17" s="126">
        <f>SUMIFS('Builds Detail'!AX:AX,'Builds Detail'!$CG:$CG,$B17,'Builds Detail'!$AU:$AU,$A17)</f>
        <v>132.40999984741211</v>
      </c>
      <c r="F17" s="126">
        <f>SUMIFS('Builds Detail'!AZ:AZ,'Builds Detail'!$CG:$CG,$B17,'Builds Detail'!$AU:$AU,$A17)</f>
        <v>142.32639695669599</v>
      </c>
      <c r="G17" s="126">
        <f>SUMIFS('Builds Detail'!BA:BA,'Builds Detail'!$CG:$CG,$B17,'Builds Detail'!$AU:$AU,$A17)</f>
        <v>39.880000114440918</v>
      </c>
      <c r="H17" s="126">
        <f>SUMIFS('Builds Detail'!BC:BC,'Builds Detail'!$CG:$CG,$B17,'Builds Detail'!$AU:$AU,$A17)</f>
        <v>0</v>
      </c>
      <c r="I17" s="126">
        <f>SUMIFS('Builds Detail'!BD:BD,'Builds Detail'!$CG:$CG,$B17,'Builds Detail'!$AU:$AU,$A17)</f>
        <v>237</v>
      </c>
      <c r="J17" s="126">
        <f>SUMIFS('Builds Detail'!BE:BE,'Builds Detail'!$CG:$CG,$B17,'Builds Detail'!$AU:$AU,$A17)</f>
        <v>700</v>
      </c>
      <c r="K17" s="126">
        <f>SUMIFS('Builds Detail'!BF:BF,'Builds Detail'!$CG:$CG,$B17,'Builds Detail'!$AU:$AU,$A17)</f>
        <v>99.949996948242188</v>
      </c>
      <c r="L17" s="126">
        <f>SUMIFS('Builds Detail'!BG:BG,'Builds Detail'!$CG:$CG,$B17,'Builds Detail'!$AU:$AU,$A17)</f>
        <v>0</v>
      </c>
      <c r="M17" s="126">
        <f>SUMIFS('Builds Detail'!BH:BH,'Builds Detail'!$CG:$CG,$B17,'Builds Detail'!$AU:$AU,$A17)</f>
        <v>399.94999694824219</v>
      </c>
      <c r="N17" s="126">
        <f>SUMIFS('Builds Detail'!BI:BI,'Builds Detail'!$CG:$CG,$B17,'Builds Detail'!$AU:$AU,$A17)</f>
        <v>0</v>
      </c>
      <c r="O17" s="126">
        <f>SUMIFS('Builds Detail'!BJ:BJ,'Builds Detail'!$CG:$CG,$B17,'Builds Detail'!$AU:$AU,$A17)</f>
        <v>0</v>
      </c>
      <c r="P17" s="126">
        <f>SUMIFS('Builds Detail'!BK:BK,'Builds Detail'!$CG:$CG,$B17,'Builds Detail'!$AU:$AU,$A17)</f>
        <v>100</v>
      </c>
      <c r="Q17" s="127">
        <f>SUMIFS('Builds Detail'!BL:BL,'Builds Detail'!$CG:$CG,$B17,'Builds Detail'!$AU:$AU,$A17)</f>
        <v>1916.8269878150334</v>
      </c>
    </row>
    <row r="18" spans="1:17" ht="14.45" customHeight="1">
      <c r="A18" s="125">
        <v>2025</v>
      </c>
      <c r="B18" s="11" t="s">
        <v>113</v>
      </c>
      <c r="C18" s="11" t="s">
        <v>71</v>
      </c>
      <c r="D18" s="126">
        <f>SUMIFS('Builds Detail'!AW:AW,'Builds Detail'!$CG:$CG,$B18,'Builds Detail'!$AU:$AU,$A18)</f>
        <v>65.310597000000001</v>
      </c>
      <c r="E18" s="126">
        <f>SUMIFS('Builds Detail'!AX:AX,'Builds Detail'!$CG:$CG,$B18,'Builds Detail'!$AU:$AU,$A18)</f>
        <v>131.25999987125397</v>
      </c>
      <c r="F18" s="126">
        <f>SUMIFS('Builds Detail'!AZ:AZ,'Builds Detail'!$CG:$CG,$B18,'Builds Detail'!$AU:$AU,$A18)</f>
        <v>142.32639695669599</v>
      </c>
      <c r="G18" s="126">
        <f>SUMIFS('Builds Detail'!BA:BA,'Builds Detail'!$CG:$CG,$B18,'Builds Detail'!$AU:$AU,$A18)</f>
        <v>39.880000114440918</v>
      </c>
      <c r="H18" s="126">
        <f>SUMIFS('Builds Detail'!BC:BC,'Builds Detail'!$CG:$CG,$B18,'Builds Detail'!$AU:$AU,$A18)</f>
        <v>0</v>
      </c>
      <c r="I18" s="126">
        <f>SUMIFS('Builds Detail'!BD:BD,'Builds Detail'!$CG:$CG,$B18,'Builds Detail'!$AU:$AU,$A18)</f>
        <v>474</v>
      </c>
      <c r="J18" s="126">
        <f>SUMIFS('Builds Detail'!BE:BE,'Builds Detail'!$CG:$CG,$B18,'Builds Detail'!$AU:$AU,$A18)</f>
        <v>600</v>
      </c>
      <c r="K18" s="126">
        <f>SUMIFS('Builds Detail'!BF:BF,'Builds Detail'!$CG:$CG,$B18,'Builds Detail'!$AU:$AU,$A18)</f>
        <v>0</v>
      </c>
      <c r="L18" s="126">
        <f>SUMIFS('Builds Detail'!BG:BG,'Builds Detail'!$CG:$CG,$B18,'Builds Detail'!$AU:$AU,$A18)</f>
        <v>0</v>
      </c>
      <c r="M18" s="126">
        <f>SUMIFS('Builds Detail'!BH:BH,'Builds Detail'!$CG:$CG,$B18,'Builds Detail'!$AU:$AU,$A18)</f>
        <v>0</v>
      </c>
      <c r="N18" s="126">
        <f>SUMIFS('Builds Detail'!BI:BI,'Builds Detail'!$CG:$CG,$B18,'Builds Detail'!$AU:$AU,$A18)</f>
        <v>0</v>
      </c>
      <c r="O18" s="126">
        <f>SUMIFS('Builds Detail'!BJ:BJ,'Builds Detail'!$CG:$CG,$B18,'Builds Detail'!$AU:$AU,$A18)</f>
        <v>0</v>
      </c>
      <c r="P18" s="126">
        <f>SUMIFS('Builds Detail'!BK:BK,'Builds Detail'!$CG:$CG,$B18,'Builds Detail'!$AU:$AU,$A18)</f>
        <v>0</v>
      </c>
      <c r="Q18" s="127">
        <f>SUMIFS('Builds Detail'!BL:BL,'Builds Detail'!$CG:$CG,$B18,'Builds Detail'!$AU:$AU,$A18)</f>
        <v>1452.7769939423908</v>
      </c>
    </row>
    <row r="19" spans="1:17" ht="14.45" customHeight="1">
      <c r="A19" s="125">
        <v>2025</v>
      </c>
      <c r="B19" s="11" t="s">
        <v>114</v>
      </c>
      <c r="C19" s="11" t="s">
        <v>74</v>
      </c>
      <c r="D19" s="126">
        <f>SUMIFS('Builds Detail'!AW:AW,'Builds Detail'!$CG:$CG,$B19,'Builds Detail'!$AU:$AU,$A19)</f>
        <v>65.310597000000001</v>
      </c>
      <c r="E19" s="126">
        <f>SUMIFS('Builds Detail'!AX:AX,'Builds Detail'!$CG:$CG,$B19,'Builds Detail'!$AU:$AU,$A19)</f>
        <v>135.93999975919724</v>
      </c>
      <c r="F19" s="126">
        <f>SUMIFS('Builds Detail'!AZ:AZ,'Builds Detail'!$CG:$CG,$B19,'Builds Detail'!$AU:$AU,$A19)</f>
        <v>142.32639695669599</v>
      </c>
      <c r="G19" s="126">
        <f>SUMIFS('Builds Detail'!BA:BA,'Builds Detail'!$CG:$CG,$B19,'Builds Detail'!$AU:$AU,$A19)</f>
        <v>39.880000114440918</v>
      </c>
      <c r="H19" s="126">
        <f>SUMIFS('Builds Detail'!BC:BC,'Builds Detail'!$CG:$CG,$B19,'Builds Detail'!$AU:$AU,$A19)</f>
        <v>0</v>
      </c>
      <c r="I19" s="126">
        <f>SUMIFS('Builds Detail'!BD:BD,'Builds Detail'!$CG:$CG,$B19,'Builds Detail'!$AU:$AU,$A19)</f>
        <v>18.29999923706055</v>
      </c>
      <c r="J19" s="126">
        <f>SUMIFS('Builds Detail'!BE:BE,'Builds Detail'!$CG:$CG,$B19,'Builds Detail'!$AU:$AU,$A19)</f>
        <v>500</v>
      </c>
      <c r="K19" s="126">
        <f>SUMIFS('Builds Detail'!BF:BF,'Builds Detail'!$CG:$CG,$B19,'Builds Detail'!$AU:$AU,$A19)</f>
        <v>99.949996948242188</v>
      </c>
      <c r="L19" s="126">
        <f>SUMIFS('Builds Detail'!BG:BG,'Builds Detail'!$CG:$CG,$B19,'Builds Detail'!$AU:$AU,$A19)</f>
        <v>0</v>
      </c>
      <c r="M19" s="126">
        <f>SUMIFS('Builds Detail'!BH:BH,'Builds Detail'!$CG:$CG,$B19,'Builds Detail'!$AU:$AU,$A19)</f>
        <v>549.94999694824219</v>
      </c>
      <c r="N19" s="126">
        <f>SUMIFS('Builds Detail'!BI:BI,'Builds Detail'!$CG:$CG,$B19,'Builds Detail'!$AU:$AU,$A19)</f>
        <v>0</v>
      </c>
      <c r="O19" s="126">
        <f>SUMIFS('Builds Detail'!BJ:BJ,'Builds Detail'!$CG:$CG,$B19,'Builds Detail'!$AU:$AU,$A19)</f>
        <v>0</v>
      </c>
      <c r="P19" s="126">
        <f>SUMIFS('Builds Detail'!BK:BK,'Builds Detail'!$CG:$CG,$B19,'Builds Detail'!$AU:$AU,$A19)</f>
        <v>100</v>
      </c>
      <c r="Q19" s="127">
        <f>SUMIFS('Builds Detail'!BL:BL,'Builds Detail'!$CG:$CG,$B19,'Builds Detail'!$AU:$AU,$A19)</f>
        <v>1651.656986963879</v>
      </c>
    </row>
    <row r="20" spans="1:17" ht="14.45" customHeight="1">
      <c r="A20" s="125">
        <v>2025</v>
      </c>
      <c r="B20" s="11" t="s">
        <v>197</v>
      </c>
      <c r="C20" s="11" t="s">
        <v>217</v>
      </c>
      <c r="D20" s="126">
        <f>SUMIFS('Builds Detail'!AW:AW,'Builds Detail'!$CG:$CG,$B20,'Builds Detail'!$AU:$AU,$A20)</f>
        <v>65.310597000000001</v>
      </c>
      <c r="E20" s="126">
        <f>SUMIFS('Builds Detail'!AX:AX,'Builds Detail'!$CG:$CG,$B20,'Builds Detail'!$AU:$AU,$A20)</f>
        <v>131.25999987125397</v>
      </c>
      <c r="F20" s="126">
        <f>SUMIFS('Builds Detail'!AZ:AZ,'Builds Detail'!$CG:$CG,$B20,'Builds Detail'!$AU:$AU,$A20)</f>
        <v>142.32639695669599</v>
      </c>
      <c r="G20" s="126">
        <f>SUMIFS('Builds Detail'!BA:BA,'Builds Detail'!$CG:$CG,$B20,'Builds Detail'!$AU:$AU,$A20)</f>
        <v>39.880000114440918</v>
      </c>
      <c r="H20" s="126">
        <f>SUMIFS('Builds Detail'!BC:BC,'Builds Detail'!$CG:$CG,$B20,'Builds Detail'!$AU:$AU,$A20)</f>
        <v>0</v>
      </c>
      <c r="I20" s="126">
        <f>SUMIFS('Builds Detail'!BD:BD,'Builds Detail'!$CG:$CG,$B20,'Builds Detail'!$AU:$AU,$A20)</f>
        <v>237</v>
      </c>
      <c r="J20" s="126">
        <f>SUMIFS('Builds Detail'!BE:BE,'Builds Detail'!$CG:$CG,$B20,'Builds Detail'!$AU:$AU,$A20)</f>
        <v>600</v>
      </c>
      <c r="K20" s="126">
        <f>SUMIFS('Builds Detail'!BF:BF,'Builds Detail'!$CG:$CG,$B20,'Builds Detail'!$AU:$AU,$A20)</f>
        <v>0</v>
      </c>
      <c r="L20" s="126">
        <f>SUMIFS('Builds Detail'!BG:BG,'Builds Detail'!$CG:$CG,$B20,'Builds Detail'!$AU:$AU,$A20)</f>
        <v>0</v>
      </c>
      <c r="M20" s="126">
        <f>SUMIFS('Builds Detail'!BH:BH,'Builds Detail'!$CG:$CG,$B20,'Builds Detail'!$AU:$AU,$A20)</f>
        <v>550</v>
      </c>
      <c r="N20" s="126">
        <f>SUMIFS('Builds Detail'!BI:BI,'Builds Detail'!$CG:$CG,$B20,'Builds Detail'!$AU:$AU,$A20)</f>
        <v>0</v>
      </c>
      <c r="O20" s="126">
        <f>SUMIFS('Builds Detail'!BJ:BJ,'Builds Detail'!$CG:$CG,$B20,'Builds Detail'!$AU:$AU,$A20)</f>
        <v>0</v>
      </c>
      <c r="P20" s="126">
        <f>SUMIFS('Builds Detail'!BK:BK,'Builds Detail'!$CG:$CG,$B20,'Builds Detail'!$AU:$AU,$A20)</f>
        <v>0</v>
      </c>
      <c r="Q20" s="127">
        <f>SUMIFS('Builds Detail'!BL:BL,'Builds Detail'!$CG:$CG,$B20,'Builds Detail'!$AU:$AU,$A20)</f>
        <v>1765.7769939423908</v>
      </c>
    </row>
    <row r="21" spans="1:17" ht="14.45" customHeight="1">
      <c r="A21" s="125">
        <v>2025</v>
      </c>
      <c r="B21" s="11" t="s">
        <v>198</v>
      </c>
      <c r="C21" s="11" t="s">
        <v>218</v>
      </c>
      <c r="D21" s="126">
        <f>SUMIFS('Builds Detail'!AW:AW,'Builds Detail'!$CG:$CG,$B21,'Builds Detail'!$AU:$AU,$A21)</f>
        <v>65.310597000000001</v>
      </c>
      <c r="E21" s="126">
        <f>SUMIFS('Builds Detail'!AX:AX,'Builds Detail'!$CG:$CG,$B21,'Builds Detail'!$AU:$AU,$A21)</f>
        <v>135.93999975919724</v>
      </c>
      <c r="F21" s="126">
        <f>SUMIFS('Builds Detail'!AZ:AZ,'Builds Detail'!$CG:$CG,$B21,'Builds Detail'!$AU:$AU,$A21)</f>
        <v>172.32639695669599</v>
      </c>
      <c r="G21" s="126">
        <f>SUMIFS('Builds Detail'!BA:BA,'Builds Detail'!$CG:$CG,$B21,'Builds Detail'!$AU:$AU,$A21)</f>
        <v>39.880000114440918</v>
      </c>
      <c r="H21" s="126">
        <f>SUMIFS('Builds Detail'!BC:BC,'Builds Detail'!$CG:$CG,$B21,'Builds Detail'!$AU:$AU,$A21)</f>
        <v>0</v>
      </c>
      <c r="I21" s="126">
        <f>SUMIFS('Builds Detail'!BD:BD,'Builds Detail'!$CG:$CG,$B21,'Builds Detail'!$AU:$AU,$A21)</f>
        <v>237</v>
      </c>
      <c r="J21" s="126">
        <f>SUMIFS('Builds Detail'!BE:BE,'Builds Detail'!$CG:$CG,$B21,'Builds Detail'!$AU:$AU,$A21)</f>
        <v>600</v>
      </c>
      <c r="K21" s="126">
        <f>SUMIFS('Builds Detail'!BF:BF,'Builds Detail'!$CG:$CG,$B21,'Builds Detail'!$AU:$AU,$A21)</f>
        <v>99.949996948242188</v>
      </c>
      <c r="L21" s="126">
        <f>SUMIFS('Builds Detail'!BG:BG,'Builds Detail'!$CG:$CG,$B21,'Builds Detail'!$AU:$AU,$A21)</f>
        <v>0</v>
      </c>
      <c r="M21" s="126">
        <f>SUMIFS('Builds Detail'!BH:BH,'Builds Detail'!$CG:$CG,$B21,'Builds Detail'!$AU:$AU,$A21)</f>
        <v>299.94999694824219</v>
      </c>
      <c r="N21" s="126">
        <f>SUMIFS('Builds Detail'!BI:BI,'Builds Detail'!$CG:$CG,$B21,'Builds Detail'!$AU:$AU,$A21)</f>
        <v>0</v>
      </c>
      <c r="O21" s="126">
        <f>SUMIFS('Builds Detail'!BJ:BJ,'Builds Detail'!$CG:$CG,$B21,'Builds Detail'!$AU:$AU,$A21)</f>
        <v>0</v>
      </c>
      <c r="P21" s="126">
        <f>SUMIFS('Builds Detail'!BK:BK,'Builds Detail'!$CG:$CG,$B21,'Builds Detail'!$AU:$AU,$A21)</f>
        <v>100</v>
      </c>
      <c r="Q21" s="127">
        <f>SUMIFS('Builds Detail'!BL:BL,'Builds Detail'!$CG:$CG,$B21,'Builds Detail'!$AU:$AU,$A21)</f>
        <v>1750.3569877268185</v>
      </c>
    </row>
    <row r="22" spans="1:17" ht="14.45" customHeight="1">
      <c r="A22" s="125">
        <v>2025</v>
      </c>
      <c r="B22" s="11" t="s">
        <v>117</v>
      </c>
      <c r="C22" s="11" t="str">
        <f t="shared" si="0"/>
        <v>13 High Carbon Price</v>
      </c>
      <c r="D22" s="126">
        <f>SUMIFS('Builds Detail'!AW:AW,'Builds Detail'!$CG:$CG,$B22,'Builds Detail'!$AU:$AU,$A22)</f>
        <v>50.543332800000002</v>
      </c>
      <c r="E22" s="126">
        <f>SUMIFS('Builds Detail'!AX:AX,'Builds Detail'!$CG:$CG,$B22,'Builds Detail'!$AU:$AU,$A22)</f>
        <v>132.40999984741211</v>
      </c>
      <c r="F22" s="126">
        <f>SUMIFS('Builds Detail'!AZ:AZ,'Builds Detail'!$CG:$CG,$B22,'Builds Detail'!$AU:$AU,$A22)</f>
        <v>142.32639695669599</v>
      </c>
      <c r="G22" s="126">
        <f>SUMIFS('Builds Detail'!BA:BA,'Builds Detail'!$CG:$CG,$B22,'Builds Detail'!$AU:$AU,$A22)</f>
        <v>39.880000114440918</v>
      </c>
      <c r="H22" s="126">
        <f>SUMIFS('Builds Detail'!BC:BC,'Builds Detail'!$CG:$CG,$B22,'Builds Detail'!$AU:$AU,$A22)</f>
        <v>0</v>
      </c>
      <c r="I22" s="126">
        <f>SUMIFS('Builds Detail'!BD:BD,'Builds Detail'!$CG:$CG,$B22,'Builds Detail'!$AU:$AU,$A22)</f>
        <v>237</v>
      </c>
      <c r="J22" s="126">
        <f>SUMIFS('Builds Detail'!BE:BE,'Builds Detail'!$CG:$CG,$B22,'Builds Detail'!$AU:$AU,$A22)</f>
        <v>900</v>
      </c>
      <c r="K22" s="126">
        <f>SUMIFS('Builds Detail'!BF:BF,'Builds Detail'!$CG:$CG,$B22,'Builds Detail'!$AU:$AU,$A22)</f>
        <v>499.74998474121094</v>
      </c>
      <c r="L22" s="126">
        <f>SUMIFS('Builds Detail'!BG:BG,'Builds Detail'!$CG:$CG,$B22,'Builds Detail'!$AU:$AU,$A22)</f>
        <v>0</v>
      </c>
      <c r="M22" s="126">
        <f>SUMIFS('Builds Detail'!BH:BH,'Builds Detail'!$CG:$CG,$B22,'Builds Detail'!$AU:$AU,$A22)</f>
        <v>0</v>
      </c>
      <c r="N22" s="126">
        <f>SUMIFS('Builds Detail'!BI:BI,'Builds Detail'!$CG:$CG,$B22,'Builds Detail'!$AU:$AU,$A22)</f>
        <v>0</v>
      </c>
      <c r="O22" s="126">
        <f>SUMIFS('Builds Detail'!BJ:BJ,'Builds Detail'!$CG:$CG,$B22,'Builds Detail'!$AU:$AU,$A22)</f>
        <v>0</v>
      </c>
      <c r="P22" s="126">
        <f>SUMIFS('Builds Detail'!BK:BK,'Builds Detail'!$CG:$CG,$B22,'Builds Detail'!$AU:$AU,$A22)</f>
        <v>300</v>
      </c>
      <c r="Q22" s="127">
        <f>SUMIFS('Builds Detail'!BL:BL,'Builds Detail'!$CG:$CG,$B22,'Builds Detail'!$AU:$AU,$A22)</f>
        <v>2301.9097144597599</v>
      </c>
    </row>
    <row r="23" spans="1:17" ht="14.45" customHeight="1">
      <c r="A23" s="125">
        <v>2025</v>
      </c>
      <c r="B23" s="11" t="s">
        <v>118</v>
      </c>
      <c r="C23" s="11" t="str">
        <f t="shared" si="0"/>
        <v>14 No H2 Fuel</v>
      </c>
      <c r="D23" s="126">
        <f>SUMIFS('Builds Detail'!AW:AW,'Builds Detail'!$CG:$CG,$B23,'Builds Detail'!$AU:$AU,$A23)</f>
        <v>50.543332800000002</v>
      </c>
      <c r="E23" s="126">
        <f>SUMIFS('Builds Detail'!AX:AX,'Builds Detail'!$CG:$CG,$B23,'Builds Detail'!$AU:$AU,$A23)</f>
        <v>131.25999987125397</v>
      </c>
      <c r="F23" s="126">
        <f>SUMIFS('Builds Detail'!AZ:AZ,'Builds Detail'!$CG:$CG,$B23,'Builds Detail'!$AU:$AU,$A23)</f>
        <v>142.32639695669599</v>
      </c>
      <c r="G23" s="126">
        <f>SUMIFS('Builds Detail'!BA:BA,'Builds Detail'!$CG:$CG,$B23,'Builds Detail'!$AU:$AU,$A23)</f>
        <v>39.880000114440918</v>
      </c>
      <c r="H23" s="126">
        <f>SUMIFS('Builds Detail'!BC:BC,'Builds Detail'!$CG:$CG,$B23,'Builds Detail'!$AU:$AU,$A23)</f>
        <v>0</v>
      </c>
      <c r="I23" s="126">
        <f>SUMIFS('Builds Detail'!BD:BD,'Builds Detail'!$CG:$CG,$B23,'Builds Detail'!$AU:$AU,$A23)</f>
        <v>474</v>
      </c>
      <c r="J23" s="126">
        <f>SUMIFS('Builds Detail'!BE:BE,'Builds Detail'!$CG:$CG,$B23,'Builds Detail'!$AU:$AU,$A23)</f>
        <v>100</v>
      </c>
      <c r="K23" s="126">
        <f>SUMIFS('Builds Detail'!BF:BF,'Builds Detail'!$CG:$CG,$B23,'Builds Detail'!$AU:$AU,$A23)</f>
        <v>99.949996948242188</v>
      </c>
      <c r="L23" s="126">
        <f>SUMIFS('Builds Detail'!BG:BG,'Builds Detail'!$CG:$CG,$B23,'Builds Detail'!$AU:$AU,$A23)</f>
        <v>0</v>
      </c>
      <c r="M23" s="126">
        <f>SUMIFS('Builds Detail'!BH:BH,'Builds Detail'!$CG:$CG,$B23,'Builds Detail'!$AU:$AU,$A23)</f>
        <v>650</v>
      </c>
      <c r="N23" s="126">
        <f>SUMIFS('Builds Detail'!BI:BI,'Builds Detail'!$CG:$CG,$B23,'Builds Detail'!$AU:$AU,$A23)</f>
        <v>0</v>
      </c>
      <c r="O23" s="126">
        <f>SUMIFS('Builds Detail'!BJ:BJ,'Builds Detail'!$CG:$CG,$B23,'Builds Detail'!$AU:$AU,$A23)</f>
        <v>0</v>
      </c>
      <c r="P23" s="126">
        <f>SUMIFS('Builds Detail'!BK:BK,'Builds Detail'!$CG:$CG,$B23,'Builds Detail'!$AU:$AU,$A23)</f>
        <v>100</v>
      </c>
      <c r="Q23" s="127">
        <f>SUMIFS('Builds Detail'!BL:BL,'Builds Detail'!$CG:$CG,$B23,'Builds Detail'!$AU:$AU,$A23)</f>
        <v>1787.959726690633</v>
      </c>
    </row>
    <row r="24" spans="1:17" ht="14.45" customHeight="1">
      <c r="A24" s="128">
        <v>2025</v>
      </c>
      <c r="B24" s="24" t="s">
        <v>119</v>
      </c>
      <c r="C24" s="24" t="str">
        <f t="shared" si="0"/>
        <v>15 SCGHG in Dispatch</v>
      </c>
      <c r="D24" s="129">
        <f>SUMIFS('Builds Detail'!AW:AW,'Builds Detail'!$CG:$CG,$B24,'Builds Detail'!$AU:$AU,$A24)</f>
        <v>50.543332800000002</v>
      </c>
      <c r="E24" s="129">
        <f>SUMIFS('Builds Detail'!AX:AX,'Builds Detail'!$CG:$CG,$B24,'Builds Detail'!$AU:$AU,$A24)</f>
        <v>110.10000002384186</v>
      </c>
      <c r="F24" s="129">
        <f>SUMIFS('Builds Detail'!AZ:AZ,'Builds Detail'!$CG:$CG,$B24,'Builds Detail'!$AU:$AU,$A24)</f>
        <v>142.32639695669599</v>
      </c>
      <c r="G24" s="129">
        <f>SUMIFS('Builds Detail'!BA:BA,'Builds Detail'!$CG:$CG,$B24,'Builds Detail'!$AU:$AU,$A24)</f>
        <v>39.880000114440918</v>
      </c>
      <c r="H24" s="129">
        <f>SUMIFS('Builds Detail'!BC:BC,'Builds Detail'!$CG:$CG,$B24,'Builds Detail'!$AU:$AU,$A24)</f>
        <v>237</v>
      </c>
      <c r="I24" s="129">
        <f>SUMIFS('Builds Detail'!BD:BD,'Builds Detail'!$CG:$CG,$B24,'Builds Detail'!$AU:$AU,$A24)</f>
        <v>474</v>
      </c>
      <c r="J24" s="129">
        <f>SUMIFS('Builds Detail'!BE:BE,'Builds Detail'!$CG:$CG,$B24,'Builds Detail'!$AU:$AU,$A24)</f>
        <v>1300</v>
      </c>
      <c r="K24" s="129">
        <f>SUMIFS('Builds Detail'!BF:BF,'Builds Detail'!$CG:$CG,$B24,'Builds Detail'!$AU:$AU,$A24)</f>
        <v>699.64997863769531</v>
      </c>
      <c r="L24" s="129">
        <f>SUMIFS('Builds Detail'!BG:BG,'Builds Detail'!$CG:$CG,$B24,'Builds Detail'!$AU:$AU,$A24)</f>
        <v>0</v>
      </c>
      <c r="M24" s="129">
        <f>SUMIFS('Builds Detail'!BH:BH,'Builds Detail'!$CG:$CG,$B24,'Builds Detail'!$AU:$AU,$A24)</f>
        <v>0</v>
      </c>
      <c r="N24" s="129">
        <f>SUMIFS('Builds Detail'!BI:BI,'Builds Detail'!$CG:$CG,$B24,'Builds Detail'!$AU:$AU,$A24)</f>
        <v>0</v>
      </c>
      <c r="O24" s="129">
        <f>SUMIFS('Builds Detail'!BJ:BJ,'Builds Detail'!$CG:$CG,$B24,'Builds Detail'!$AU:$AU,$A24)</f>
        <v>0</v>
      </c>
      <c r="P24" s="129">
        <f>SUMIFS('Builds Detail'!BK:BK,'Builds Detail'!$CG:$CG,$B24,'Builds Detail'!$AU:$AU,$A24)</f>
        <v>300</v>
      </c>
      <c r="Q24" s="130">
        <f>SUMIFS('Builds Detail'!BL:BL,'Builds Detail'!$CG:$CG,$B24,'Builds Detail'!$AU:$AU,$A24)</f>
        <v>3353.499708532674</v>
      </c>
    </row>
    <row r="25" spans="1:17" ht="14.45" customHeight="1">
      <c r="A25" s="122">
        <v>2030</v>
      </c>
      <c r="B25" s="32" t="str">
        <f t="shared" ref="B25:C44" si="1">B5</f>
        <v>1 Reference</v>
      </c>
      <c r="C25" s="32" t="str">
        <f t="shared" si="1"/>
        <v>1 Reference</v>
      </c>
      <c r="D25" s="123">
        <f>SUMIFS('Builds Detail'!AW:AW,'Builds Detail'!$CG:$CG,$B25,'Builds Detail'!$AU:$AU,$A25)</f>
        <v>225.93131700000001</v>
      </c>
      <c r="E25" s="123">
        <f>SUMIFS('Builds Detail'!AX:AX,'Builds Detail'!$CG:$CG,$B25,'Builds Detail'!$AU:$AU,$A25)</f>
        <v>327.14000058174133</v>
      </c>
      <c r="F25" s="123">
        <f>SUMIFS('Builds Detail'!AZ:AZ,'Builds Detail'!$CG:$CG,$B25,'Builds Detail'!$AU:$AU,$A25)</f>
        <v>372.2645082644695</v>
      </c>
      <c r="G25" s="123">
        <f>SUMIFS('Builds Detail'!BA:BA,'Builds Detail'!$CG:$CG,$B25,'Builds Detail'!$AU:$AU,$A25)</f>
        <v>62.219999313354506</v>
      </c>
      <c r="H25" s="123">
        <f>SUMIFS('Builds Detail'!BC:BC,'Builds Detail'!$CG:$CG,$B25,'Builds Detail'!$AU:$AU,$A25)</f>
        <v>0</v>
      </c>
      <c r="I25" s="123">
        <f>SUMIFS('Builds Detail'!BD:BD,'Builds Detail'!$CG:$CG,$B25,'Builds Detail'!$AU:$AU,$A25)</f>
        <v>839.09999465942383</v>
      </c>
      <c r="J25" s="123">
        <f>SUMIFS('Builds Detail'!BE:BE,'Builds Detail'!$CG:$CG,$B25,'Builds Detail'!$AU:$AU,$A25)</f>
        <v>1400</v>
      </c>
      <c r="K25" s="123">
        <f>SUMIFS('Builds Detail'!BF:BF,'Builds Detail'!$CG:$CG,$B25,'Builds Detail'!$AU:$AU,$A25)</f>
        <v>1099.5499954223633</v>
      </c>
      <c r="L25" s="123">
        <f>SUMIFS('Builds Detail'!BG:BG,'Builds Detail'!$CG:$CG,$B25,'Builds Detail'!$AU:$AU,$A25)</f>
        <v>100</v>
      </c>
      <c r="M25" s="123">
        <f>SUMIFS('Builds Detail'!BH:BH,'Builds Detail'!$CG:$CG,$B25,'Builds Detail'!$AU:$AU,$A25)</f>
        <v>1549.6500015258789</v>
      </c>
      <c r="N25" s="123">
        <f>SUMIFS('Builds Detail'!BI:BI,'Builds Detail'!$CG:$CG,$B25,'Builds Detail'!$AU:$AU,$A25)</f>
        <v>0</v>
      </c>
      <c r="O25" s="123">
        <f>SUMIFS('Builds Detail'!BJ:BJ,'Builds Detail'!$CG:$CG,$B25,'Builds Detail'!$AU:$AU,$A25)</f>
        <v>0</v>
      </c>
      <c r="P25" s="123">
        <f>SUMIFS('Builds Detail'!BK:BK,'Builds Detail'!$CG:$CG,$B25,'Builds Detail'!$AU:$AU,$A25)</f>
        <v>1000</v>
      </c>
      <c r="Q25" s="124">
        <f>SUMIFS('Builds Detail'!BL:BL,'Builds Detail'!$CG:$CG,$B25,'Builds Detail'!$AU:$AU,$A25)</f>
        <v>6975.8558167672309</v>
      </c>
    </row>
    <row r="26" spans="1:17" ht="14.45" customHeight="1">
      <c r="A26" s="125">
        <v>2030</v>
      </c>
      <c r="B26" s="11" t="str">
        <f t="shared" si="1"/>
        <v>2 DSM Bundle 10</v>
      </c>
      <c r="C26" s="11" t="str">
        <f t="shared" si="1"/>
        <v>2 DSM Bundle 10</v>
      </c>
      <c r="D26" s="126">
        <f>SUMIFS('Builds Detail'!AW:AW,'Builds Detail'!$CG:$CG,$B26,'Builds Detail'!$AU:$AU,$A26)</f>
        <v>303.72701899999998</v>
      </c>
      <c r="E26" s="126">
        <f>SUMIFS('Builds Detail'!AX:AX,'Builds Detail'!$CG:$CG,$B26,'Builds Detail'!$AU:$AU,$A26)</f>
        <v>310.84000015258789</v>
      </c>
      <c r="F26" s="126">
        <f>SUMIFS('Builds Detail'!AZ:AZ,'Builds Detail'!$CG:$CG,$B26,'Builds Detail'!$AU:$AU,$A26)</f>
        <v>372.2645082644695</v>
      </c>
      <c r="G26" s="126">
        <f>SUMIFS('Builds Detail'!BA:BA,'Builds Detail'!$CG:$CG,$B26,'Builds Detail'!$AU:$AU,$A26)</f>
        <v>62.219999313354506</v>
      </c>
      <c r="H26" s="126">
        <f>SUMIFS('Builds Detail'!BC:BC,'Builds Detail'!$CG:$CG,$B26,'Builds Detail'!$AU:$AU,$A26)</f>
        <v>0</v>
      </c>
      <c r="I26" s="126">
        <f>SUMIFS('Builds Detail'!BD:BD,'Builds Detail'!$CG:$CG,$B26,'Builds Detail'!$AU:$AU,$A26)</f>
        <v>711</v>
      </c>
      <c r="J26" s="126">
        <f>SUMIFS('Builds Detail'!BE:BE,'Builds Detail'!$CG:$CG,$B26,'Builds Detail'!$AU:$AU,$A26)</f>
        <v>1200</v>
      </c>
      <c r="K26" s="126">
        <f>SUMIFS('Builds Detail'!BF:BF,'Builds Detail'!$CG:$CG,$B26,'Builds Detail'!$AU:$AU,$A26)</f>
        <v>1099.6499862670898</v>
      </c>
      <c r="L26" s="126">
        <f>SUMIFS('Builds Detail'!BG:BG,'Builds Detail'!$CG:$CG,$B26,'Builds Detail'!$AU:$AU,$A26)</f>
        <v>100</v>
      </c>
      <c r="M26" s="126">
        <f>SUMIFS('Builds Detail'!BH:BH,'Builds Detail'!$CG:$CG,$B26,'Builds Detail'!$AU:$AU,$A26)</f>
        <v>1399.3999938964844</v>
      </c>
      <c r="N26" s="126">
        <f>SUMIFS('Builds Detail'!BI:BI,'Builds Detail'!$CG:$CG,$B26,'Builds Detail'!$AU:$AU,$A26)</f>
        <v>0</v>
      </c>
      <c r="O26" s="126">
        <f>SUMIFS('Builds Detail'!BJ:BJ,'Builds Detail'!$CG:$CG,$B26,'Builds Detail'!$AU:$AU,$A26)</f>
        <v>0</v>
      </c>
      <c r="P26" s="126">
        <f>SUMIFS('Builds Detail'!BK:BK,'Builds Detail'!$CG:$CG,$B26,'Builds Detail'!$AU:$AU,$A26)</f>
        <v>1700</v>
      </c>
      <c r="Q26" s="127">
        <f>SUMIFS('Builds Detail'!BL:BL,'Builds Detail'!$CG:$CG,$B26,'Builds Detail'!$AU:$AU,$A26)</f>
        <v>7259.101506893986</v>
      </c>
    </row>
    <row r="27" spans="1:17" ht="14.45" customHeight="1">
      <c r="A27" s="125">
        <v>2030</v>
      </c>
      <c r="B27" s="11" t="str">
        <f t="shared" si="1"/>
        <v>3 DSM Bundle 7</v>
      </c>
      <c r="C27" s="11" t="str">
        <f t="shared" si="1"/>
        <v>3 DSM Bundle 7</v>
      </c>
      <c r="D27" s="126">
        <f>SUMIFS('Builds Detail'!AW:AW,'Builds Detail'!$CG:$CG,$B27,'Builds Detail'!$AU:$AU,$A27)</f>
        <v>281.69466999999997</v>
      </c>
      <c r="E27" s="126">
        <f>SUMIFS('Builds Detail'!AX:AX,'Builds Detail'!$CG:$CG,$B27,'Builds Detail'!$AU:$AU,$A27)</f>
        <v>312.41000020503998</v>
      </c>
      <c r="F27" s="126">
        <f>SUMIFS('Builds Detail'!AZ:AZ,'Builds Detail'!$CG:$CG,$B27,'Builds Detail'!$AU:$AU,$A27)</f>
        <v>372.2645082644695</v>
      </c>
      <c r="G27" s="126">
        <f>SUMIFS('Builds Detail'!BA:BA,'Builds Detail'!$CG:$CG,$B27,'Builds Detail'!$AU:$AU,$A27)</f>
        <v>62.219999313354506</v>
      </c>
      <c r="H27" s="126">
        <f>SUMIFS('Builds Detail'!BC:BC,'Builds Detail'!$CG:$CG,$B27,'Builds Detail'!$AU:$AU,$A27)</f>
        <v>0</v>
      </c>
      <c r="I27" s="126">
        <f>SUMIFS('Builds Detail'!BD:BD,'Builds Detail'!$CG:$CG,$B27,'Builds Detail'!$AU:$AU,$A27)</f>
        <v>711</v>
      </c>
      <c r="J27" s="126">
        <f>SUMIFS('Builds Detail'!BE:BE,'Builds Detail'!$CG:$CG,$B27,'Builds Detail'!$AU:$AU,$A27)</f>
        <v>1300</v>
      </c>
      <c r="K27" s="126">
        <f>SUMIFS('Builds Detail'!BF:BF,'Builds Detail'!$CG:$CG,$B27,'Builds Detail'!$AU:$AU,$A27)</f>
        <v>899.29998779296875</v>
      </c>
      <c r="L27" s="126">
        <f>SUMIFS('Builds Detail'!BG:BG,'Builds Detail'!$CG:$CG,$B27,'Builds Detail'!$AU:$AU,$A27)</f>
        <v>100</v>
      </c>
      <c r="M27" s="126">
        <f>SUMIFS('Builds Detail'!BH:BH,'Builds Detail'!$CG:$CG,$B27,'Builds Detail'!$AU:$AU,$A27)</f>
        <v>1449.5999984741211</v>
      </c>
      <c r="N27" s="126">
        <f>SUMIFS('Builds Detail'!BI:BI,'Builds Detail'!$CG:$CG,$B27,'Builds Detail'!$AU:$AU,$A27)</f>
        <v>0</v>
      </c>
      <c r="O27" s="126">
        <f>SUMIFS('Builds Detail'!BJ:BJ,'Builds Detail'!$CG:$CG,$B27,'Builds Detail'!$AU:$AU,$A27)</f>
        <v>0</v>
      </c>
      <c r="P27" s="126">
        <f>SUMIFS('Builds Detail'!BK:BK,'Builds Detail'!$CG:$CG,$B27,'Builds Detail'!$AU:$AU,$A27)</f>
        <v>1300</v>
      </c>
      <c r="Q27" s="127">
        <f>SUMIFS('Builds Detail'!BL:BL,'Builds Detail'!$CG:$CG,$B27,'Builds Detail'!$AU:$AU,$A27)</f>
        <v>6788.4891640499536</v>
      </c>
    </row>
    <row r="28" spans="1:17" ht="14.45" customHeight="1">
      <c r="A28" s="125">
        <v>2030</v>
      </c>
      <c r="B28" s="11" t="str">
        <f t="shared" si="1"/>
        <v>4 DER Solar</v>
      </c>
      <c r="C28" s="11" t="str">
        <f t="shared" si="1"/>
        <v>4 DER Solar</v>
      </c>
      <c r="D28" s="126">
        <f>SUMIFS('Builds Detail'!AW:AW,'Builds Detail'!$CG:$CG,$B28,'Builds Detail'!$AU:$AU,$A28)</f>
        <v>225.93131700000001</v>
      </c>
      <c r="E28" s="126">
        <f>SUMIFS('Builds Detail'!AX:AX,'Builds Detail'!$CG:$CG,$B28,'Builds Detail'!$AU:$AU,$A28)</f>
        <v>313.83000016212463</v>
      </c>
      <c r="F28" s="126">
        <f>SUMIFS('Builds Detail'!AZ:AZ,'Builds Detail'!$CG:$CG,$B28,'Builds Detail'!$AU:$AU,$A28)</f>
        <v>522.26450826446944</v>
      </c>
      <c r="G28" s="126">
        <f>SUMIFS('Builds Detail'!BA:BA,'Builds Detail'!$CG:$CG,$B28,'Builds Detail'!$AU:$AU,$A28)</f>
        <v>62.219999313354506</v>
      </c>
      <c r="H28" s="126">
        <f>SUMIFS('Builds Detail'!BC:BC,'Builds Detail'!$CG:$CG,$B28,'Builds Detail'!$AU:$AU,$A28)</f>
        <v>0</v>
      </c>
      <c r="I28" s="126">
        <f>SUMIFS('Builds Detail'!BD:BD,'Builds Detail'!$CG:$CG,$B28,'Builds Detail'!$AU:$AU,$A28)</f>
        <v>839.09999465942383</v>
      </c>
      <c r="J28" s="126">
        <f>SUMIFS('Builds Detail'!BE:BE,'Builds Detail'!$CG:$CG,$B28,'Builds Detail'!$AU:$AU,$A28)</f>
        <v>1000</v>
      </c>
      <c r="K28" s="126">
        <f>SUMIFS('Builds Detail'!BF:BF,'Builds Detail'!$CG:$CG,$B28,'Builds Detail'!$AU:$AU,$A28)</f>
        <v>898.79998779296875</v>
      </c>
      <c r="L28" s="126">
        <f>SUMIFS('Builds Detail'!BG:BG,'Builds Detail'!$CG:$CG,$B28,'Builds Detail'!$AU:$AU,$A28)</f>
        <v>100</v>
      </c>
      <c r="M28" s="126">
        <f>SUMIFS('Builds Detail'!BH:BH,'Builds Detail'!$CG:$CG,$B28,'Builds Detail'!$AU:$AU,$A28)</f>
        <v>1699.5999908447266</v>
      </c>
      <c r="N28" s="126">
        <f>SUMIFS('Builds Detail'!BI:BI,'Builds Detail'!$CG:$CG,$B28,'Builds Detail'!$AU:$AU,$A28)</f>
        <v>0</v>
      </c>
      <c r="O28" s="126">
        <f>SUMIFS('Builds Detail'!BJ:BJ,'Builds Detail'!$CG:$CG,$B28,'Builds Detail'!$AU:$AU,$A28)</f>
        <v>0</v>
      </c>
      <c r="P28" s="126">
        <f>SUMIFS('Builds Detail'!BK:BK,'Builds Detail'!$CG:$CG,$B28,'Builds Detail'!$AU:$AU,$A28)</f>
        <v>1000</v>
      </c>
      <c r="Q28" s="127">
        <f>SUMIFS('Builds Detail'!BL:BL,'Builds Detail'!$CG:$CG,$B28,'Builds Detail'!$AU:$AU,$A28)</f>
        <v>6661.7457980370673</v>
      </c>
    </row>
    <row r="29" spans="1:17" ht="14.45" customHeight="1">
      <c r="A29" s="125">
        <v>2030</v>
      </c>
      <c r="B29" s="11" t="str">
        <f t="shared" si="1"/>
        <v>5 DER Batteries</v>
      </c>
      <c r="C29" s="11" t="str">
        <f t="shared" si="1"/>
        <v>5 DER Batteries</v>
      </c>
      <c r="D29" s="126">
        <f>SUMIFS('Builds Detail'!AW:AW,'Builds Detail'!$CG:$CG,$B29,'Builds Detail'!$AU:$AU,$A29)</f>
        <v>225.93131700000001</v>
      </c>
      <c r="E29" s="126">
        <f>SUMIFS('Builds Detail'!AX:AX,'Builds Detail'!$CG:$CG,$B29,'Builds Detail'!$AU:$AU,$A29)</f>
        <v>310.84000015258789</v>
      </c>
      <c r="F29" s="126">
        <f>SUMIFS('Builds Detail'!AZ:AZ,'Builds Detail'!$CG:$CG,$B29,'Builds Detail'!$AU:$AU,$A29)</f>
        <v>372.2645082644695</v>
      </c>
      <c r="G29" s="126">
        <f>SUMIFS('Builds Detail'!BA:BA,'Builds Detail'!$CG:$CG,$B29,'Builds Detail'!$AU:$AU,$A29)</f>
        <v>187.21999931335449</v>
      </c>
      <c r="H29" s="126">
        <f>SUMIFS('Builds Detail'!BC:BC,'Builds Detail'!$CG:$CG,$B29,'Builds Detail'!$AU:$AU,$A29)</f>
        <v>0</v>
      </c>
      <c r="I29" s="126">
        <f>SUMIFS('Builds Detail'!BD:BD,'Builds Detail'!$CG:$CG,$B29,'Builds Detail'!$AU:$AU,$A29)</f>
        <v>729.29999923706055</v>
      </c>
      <c r="J29" s="126">
        <f>SUMIFS('Builds Detail'!BE:BE,'Builds Detail'!$CG:$CG,$B29,'Builds Detail'!$AU:$AU,$A29)</f>
        <v>1200</v>
      </c>
      <c r="K29" s="126">
        <f>SUMIFS('Builds Detail'!BF:BF,'Builds Detail'!$CG:$CG,$B29,'Builds Detail'!$AU:$AU,$A29)</f>
        <v>899.65000152587891</v>
      </c>
      <c r="L29" s="126">
        <f>SUMIFS('Builds Detail'!BG:BG,'Builds Detail'!$CG:$CG,$B29,'Builds Detail'!$AU:$AU,$A29)</f>
        <v>100</v>
      </c>
      <c r="M29" s="126">
        <f>SUMIFS('Builds Detail'!BH:BH,'Builds Detail'!$CG:$CG,$B29,'Builds Detail'!$AU:$AU,$A29)</f>
        <v>1499.8499908447266</v>
      </c>
      <c r="N29" s="126">
        <f>SUMIFS('Builds Detail'!BI:BI,'Builds Detail'!$CG:$CG,$B29,'Builds Detail'!$AU:$AU,$A29)</f>
        <v>0</v>
      </c>
      <c r="O29" s="126">
        <f>SUMIFS('Builds Detail'!BJ:BJ,'Builds Detail'!$CG:$CG,$B29,'Builds Detail'!$AU:$AU,$A29)</f>
        <v>0</v>
      </c>
      <c r="P29" s="126">
        <f>SUMIFS('Builds Detail'!BK:BK,'Builds Detail'!$CG:$CG,$B29,'Builds Detail'!$AU:$AU,$A29)</f>
        <v>1100</v>
      </c>
      <c r="Q29" s="127">
        <f>SUMIFS('Builds Detail'!BL:BL,'Builds Detail'!$CG:$CG,$B29,'Builds Detail'!$AU:$AU,$A29)</f>
        <v>6625.0558163380774</v>
      </c>
    </row>
    <row r="30" spans="1:17" ht="14.45" customHeight="1">
      <c r="A30" s="125">
        <v>2030</v>
      </c>
      <c r="B30" s="11" t="str">
        <f t="shared" si="1"/>
        <v>6 MT Overbuild, PHES + All East Wind</v>
      </c>
      <c r="C30" s="11" t="str">
        <f t="shared" si="1"/>
        <v>6 MT PHES + East Wind</v>
      </c>
      <c r="D30" s="126">
        <f>SUMIFS('Builds Detail'!AW:AW,'Builds Detail'!$CG:$CG,$B30,'Builds Detail'!$AU:$AU,$A30)</f>
        <v>225.93131700000001</v>
      </c>
      <c r="E30" s="126">
        <f>SUMIFS('Builds Detail'!AX:AX,'Builds Detail'!$CG:$CG,$B30,'Builds Detail'!$AU:$AU,$A30)</f>
        <v>310.84000015258789</v>
      </c>
      <c r="F30" s="126">
        <f>SUMIFS('Builds Detail'!AZ:AZ,'Builds Detail'!$CG:$CG,$B30,'Builds Detail'!$AU:$AU,$A30)</f>
        <v>372.2645082644695</v>
      </c>
      <c r="G30" s="126">
        <f>SUMIFS('Builds Detail'!BA:BA,'Builds Detail'!$CG:$CG,$B30,'Builds Detail'!$AU:$AU,$A30)</f>
        <v>62.219999313354506</v>
      </c>
      <c r="H30" s="126">
        <f>SUMIFS('Builds Detail'!BC:BC,'Builds Detail'!$CG:$CG,$B30,'Builds Detail'!$AU:$AU,$A30)</f>
        <v>0</v>
      </c>
      <c r="I30" s="126">
        <f>SUMIFS('Builds Detail'!BD:BD,'Builds Detail'!$CG:$CG,$B30,'Builds Detail'!$AU:$AU,$A30)</f>
        <v>711</v>
      </c>
      <c r="J30" s="126">
        <f>SUMIFS('Builds Detail'!BE:BE,'Builds Detail'!$CG:$CG,$B30,'Builds Detail'!$AU:$AU,$A30)</f>
        <v>1300</v>
      </c>
      <c r="K30" s="126">
        <f>SUMIFS('Builds Detail'!BF:BF,'Builds Detail'!$CG:$CG,$B30,'Builds Detail'!$AU:$AU,$A30)</f>
        <v>999.59999847412109</v>
      </c>
      <c r="L30" s="126">
        <f>SUMIFS('Builds Detail'!BG:BG,'Builds Detail'!$CG:$CG,$B30,'Builds Detail'!$AU:$AU,$A30)</f>
        <v>100</v>
      </c>
      <c r="M30" s="126">
        <f>SUMIFS('Builds Detail'!BH:BH,'Builds Detail'!$CG:$CG,$B30,'Builds Detail'!$AU:$AU,$A30)</f>
        <v>1500</v>
      </c>
      <c r="N30" s="126">
        <f>SUMIFS('Builds Detail'!BI:BI,'Builds Detail'!$CG:$CG,$B30,'Builds Detail'!$AU:$AU,$A30)</f>
        <v>0</v>
      </c>
      <c r="O30" s="126">
        <f>SUMIFS('Builds Detail'!BJ:BJ,'Builds Detail'!$CG:$CG,$B30,'Builds Detail'!$AU:$AU,$A30)</f>
        <v>0</v>
      </c>
      <c r="P30" s="126">
        <f>SUMIFS('Builds Detail'!BK:BK,'Builds Detail'!$CG:$CG,$B30,'Builds Detail'!$AU:$AU,$A30)</f>
        <v>1200</v>
      </c>
      <c r="Q30" s="127">
        <f>SUMIFS('Builds Detail'!BL:BL,'Builds Detail'!$CG:$CG,$B30,'Builds Detail'!$AU:$AU,$A30)</f>
        <v>6781.8558232045325</v>
      </c>
    </row>
    <row r="31" spans="1:17" ht="14.45" customHeight="1">
      <c r="A31" s="125">
        <v>2030</v>
      </c>
      <c r="B31" s="11" t="str">
        <f t="shared" si="1"/>
        <v>7 MT Overbuild, PHES + East, Central Wind</v>
      </c>
      <c r="C31" s="11" t="str">
        <f t="shared" si="1"/>
        <v>7 MT PHES + East, Central Wind</v>
      </c>
      <c r="D31" s="126">
        <f>SUMIFS('Builds Detail'!AW:AW,'Builds Detail'!$CG:$CG,$B31,'Builds Detail'!$AU:$AU,$A31)</f>
        <v>225.93131700000001</v>
      </c>
      <c r="E31" s="126">
        <f>SUMIFS('Builds Detail'!AX:AX,'Builds Detail'!$CG:$CG,$B31,'Builds Detail'!$AU:$AU,$A31)</f>
        <v>310.84000015258789</v>
      </c>
      <c r="F31" s="126">
        <f>SUMIFS('Builds Detail'!AZ:AZ,'Builds Detail'!$CG:$CG,$B31,'Builds Detail'!$AU:$AU,$A31)</f>
        <v>372.2645082644695</v>
      </c>
      <c r="G31" s="126">
        <f>SUMIFS('Builds Detail'!BA:BA,'Builds Detail'!$CG:$CG,$B31,'Builds Detail'!$AU:$AU,$A31)</f>
        <v>62.219999313354506</v>
      </c>
      <c r="H31" s="126">
        <f>SUMIFS('Builds Detail'!BC:BC,'Builds Detail'!$CG:$CG,$B31,'Builds Detail'!$AU:$AU,$A31)</f>
        <v>0</v>
      </c>
      <c r="I31" s="126">
        <f>SUMIFS('Builds Detail'!BD:BD,'Builds Detail'!$CG:$CG,$B31,'Builds Detail'!$AU:$AU,$A31)</f>
        <v>711</v>
      </c>
      <c r="J31" s="126">
        <f>SUMIFS('Builds Detail'!BE:BE,'Builds Detail'!$CG:$CG,$B31,'Builds Detail'!$AU:$AU,$A31)</f>
        <v>1100</v>
      </c>
      <c r="K31" s="126">
        <f>SUMIFS('Builds Detail'!BF:BF,'Builds Detail'!$CG:$CG,$B31,'Builds Detail'!$AU:$AU,$A31)</f>
        <v>1098.2999877929688</v>
      </c>
      <c r="L31" s="126">
        <f>SUMIFS('Builds Detail'!BG:BG,'Builds Detail'!$CG:$CG,$B31,'Builds Detail'!$AU:$AU,$A31)</f>
        <v>100</v>
      </c>
      <c r="M31" s="126">
        <f>SUMIFS('Builds Detail'!BH:BH,'Builds Detail'!$CG:$CG,$B31,'Builds Detail'!$AU:$AU,$A31)</f>
        <v>1749.9499969482422</v>
      </c>
      <c r="N31" s="126">
        <f>SUMIFS('Builds Detail'!BI:BI,'Builds Detail'!$CG:$CG,$B31,'Builds Detail'!$AU:$AU,$A31)</f>
        <v>0</v>
      </c>
      <c r="O31" s="126">
        <f>SUMIFS('Builds Detail'!BJ:BJ,'Builds Detail'!$CG:$CG,$B31,'Builds Detail'!$AU:$AU,$A31)</f>
        <v>0</v>
      </c>
      <c r="P31" s="126">
        <f>SUMIFS('Builds Detail'!BK:BK,'Builds Detail'!$CG:$CG,$B31,'Builds Detail'!$AU:$AU,$A31)</f>
        <v>1100</v>
      </c>
      <c r="Q31" s="127">
        <f>SUMIFS('Builds Detail'!BL:BL,'Builds Detail'!$CG:$CG,$B31,'Builds Detail'!$AU:$AU,$A31)</f>
        <v>6830.5058094716223</v>
      </c>
    </row>
    <row r="32" spans="1:17" ht="14.45" customHeight="1">
      <c r="A32" s="125">
        <v>2030</v>
      </c>
      <c r="B32" s="11" t="str">
        <f t="shared" si="1"/>
        <v>8 PNW PHES</v>
      </c>
      <c r="C32" s="11" t="str">
        <f t="shared" si="1"/>
        <v>8 PNW PHES</v>
      </c>
      <c r="D32" s="126">
        <f>SUMIFS('Builds Detail'!AW:AW,'Builds Detail'!$CG:$CG,$B32,'Builds Detail'!$AU:$AU,$A32)</f>
        <v>225.93131700000001</v>
      </c>
      <c r="E32" s="126">
        <f>SUMIFS('Builds Detail'!AX:AX,'Builds Detail'!$CG:$CG,$B32,'Builds Detail'!$AU:$AU,$A32)</f>
        <v>313.80000019073486</v>
      </c>
      <c r="F32" s="126">
        <f>SUMIFS('Builds Detail'!AZ:AZ,'Builds Detail'!$CG:$CG,$B32,'Builds Detail'!$AU:$AU,$A32)</f>
        <v>372.2645082644695</v>
      </c>
      <c r="G32" s="126">
        <f>SUMIFS('Builds Detail'!BA:BA,'Builds Detail'!$CG:$CG,$B32,'Builds Detail'!$AU:$AU,$A32)</f>
        <v>62.219999313354506</v>
      </c>
      <c r="H32" s="126">
        <f>SUMIFS('Builds Detail'!BC:BC,'Builds Detail'!$CG:$CG,$B32,'Builds Detail'!$AU:$AU,$A32)</f>
        <v>0</v>
      </c>
      <c r="I32" s="126">
        <f>SUMIFS('Builds Detail'!BD:BD,'Builds Detail'!$CG:$CG,$B32,'Builds Detail'!$AU:$AU,$A32)</f>
        <v>711</v>
      </c>
      <c r="J32" s="126">
        <f>SUMIFS('Builds Detail'!BE:BE,'Builds Detail'!$CG:$CG,$B32,'Builds Detail'!$AU:$AU,$A32)</f>
        <v>1000</v>
      </c>
      <c r="K32" s="126">
        <f>SUMIFS('Builds Detail'!BF:BF,'Builds Detail'!$CG:$CG,$B32,'Builds Detail'!$AU:$AU,$A32)</f>
        <v>1498.4999847412109</v>
      </c>
      <c r="L32" s="126">
        <f>SUMIFS('Builds Detail'!BG:BG,'Builds Detail'!$CG:$CG,$B32,'Builds Detail'!$AU:$AU,$A32)</f>
        <v>100</v>
      </c>
      <c r="M32" s="126">
        <f>SUMIFS('Builds Detail'!BH:BH,'Builds Detail'!$CG:$CG,$B32,'Builds Detail'!$AU:$AU,$A32)</f>
        <v>1500</v>
      </c>
      <c r="N32" s="126">
        <f>SUMIFS('Builds Detail'!BI:BI,'Builds Detail'!$CG:$CG,$B32,'Builds Detail'!$AU:$AU,$A32)</f>
        <v>0</v>
      </c>
      <c r="O32" s="126">
        <f>SUMIFS('Builds Detail'!BJ:BJ,'Builds Detail'!$CG:$CG,$B32,'Builds Detail'!$AU:$AU,$A32)</f>
        <v>0</v>
      </c>
      <c r="P32" s="126">
        <f>SUMIFS('Builds Detail'!BK:BK,'Builds Detail'!$CG:$CG,$B32,'Builds Detail'!$AU:$AU,$A32)</f>
        <v>1100</v>
      </c>
      <c r="Q32" s="127">
        <f>SUMIFS('Builds Detail'!BL:BL,'Builds Detail'!$CG:$CG,$B32,'Builds Detail'!$AU:$AU,$A32)</f>
        <v>6883.7158095097693</v>
      </c>
    </row>
    <row r="33" spans="1:17" ht="14.45" customHeight="1">
      <c r="A33" s="125">
        <v>2030</v>
      </c>
      <c r="B33" s="11" t="str">
        <f t="shared" si="1"/>
        <v>9 Advanced Nuclear (SMR)</v>
      </c>
      <c r="C33" s="11" t="str">
        <f t="shared" si="1"/>
        <v>9 Advanced Nuclear (SMR)</v>
      </c>
      <c r="D33" s="126">
        <f>SUMIFS('Builds Detail'!AW:AW,'Builds Detail'!$CG:$CG,$B33,'Builds Detail'!$AU:$AU,$A33)</f>
        <v>225.93131700000001</v>
      </c>
      <c r="E33" s="126">
        <f>SUMIFS('Builds Detail'!AX:AX,'Builds Detail'!$CG:$CG,$B33,'Builds Detail'!$AU:$AU,$A33)</f>
        <v>310.84000015258789</v>
      </c>
      <c r="F33" s="126">
        <f>SUMIFS('Builds Detail'!AZ:AZ,'Builds Detail'!$CG:$CG,$B33,'Builds Detail'!$AU:$AU,$A33)</f>
        <v>372.2645082644695</v>
      </c>
      <c r="G33" s="126">
        <f>SUMIFS('Builds Detail'!BA:BA,'Builds Detail'!$CG:$CG,$B33,'Builds Detail'!$AU:$AU,$A33)</f>
        <v>62.219999313354506</v>
      </c>
      <c r="H33" s="126">
        <f>SUMIFS('Builds Detail'!BC:BC,'Builds Detail'!$CG:$CG,$B33,'Builds Detail'!$AU:$AU,$A33)</f>
        <v>0</v>
      </c>
      <c r="I33" s="126">
        <f>SUMIFS('Builds Detail'!BD:BD,'Builds Detail'!$CG:$CG,$B33,'Builds Detail'!$AU:$AU,$A33)</f>
        <v>729.29999923706055</v>
      </c>
      <c r="J33" s="126">
        <f>SUMIFS('Builds Detail'!BE:BE,'Builds Detail'!$CG:$CG,$B33,'Builds Detail'!$AU:$AU,$A33)</f>
        <v>1500</v>
      </c>
      <c r="K33" s="126">
        <f>SUMIFS('Builds Detail'!BF:BF,'Builds Detail'!$CG:$CG,$B33,'Builds Detail'!$AU:$AU,$A33)</f>
        <v>799.44999694824219</v>
      </c>
      <c r="L33" s="126">
        <f>SUMIFS('Builds Detail'!BG:BG,'Builds Detail'!$CG:$CG,$B33,'Builds Detail'!$AU:$AU,$A33)</f>
        <v>100</v>
      </c>
      <c r="M33" s="126">
        <f>SUMIFS('Builds Detail'!BH:BH,'Builds Detail'!$CG:$CG,$B33,'Builds Detail'!$AU:$AU,$A33)</f>
        <v>1599.2999954223633</v>
      </c>
      <c r="N33" s="126">
        <f>SUMIFS('Builds Detail'!BI:BI,'Builds Detail'!$CG:$CG,$B33,'Builds Detail'!$AU:$AU,$A33)</f>
        <v>0</v>
      </c>
      <c r="O33" s="126">
        <f>SUMIFS('Builds Detail'!BJ:BJ,'Builds Detail'!$CG:$CG,$B33,'Builds Detail'!$AU:$AU,$A33)</f>
        <v>0</v>
      </c>
      <c r="P33" s="126">
        <f>SUMIFS('Builds Detail'!BK:BK,'Builds Detail'!$CG:$CG,$B33,'Builds Detail'!$AU:$AU,$A33)</f>
        <v>1100</v>
      </c>
      <c r="Q33" s="127">
        <f>SUMIFS('Builds Detail'!BL:BL,'Builds Detail'!$CG:$CG,$B33,'Builds Detail'!$AU:$AU,$A33)</f>
        <v>6799.3058163380774</v>
      </c>
    </row>
    <row r="34" spans="1:17" ht="14.45" customHeight="1">
      <c r="A34" s="125">
        <v>2030</v>
      </c>
      <c r="B34" s="11" t="str">
        <f t="shared" si="1"/>
        <v>10 Restricted Thermal</v>
      </c>
      <c r="C34" s="11" t="str">
        <f t="shared" si="1"/>
        <v>10 Restricted Thermal</v>
      </c>
      <c r="D34" s="126">
        <f>SUMIFS('Builds Detail'!AW:AW,'Builds Detail'!$CG:$CG,$B34,'Builds Detail'!$AU:$AU,$A34)</f>
        <v>225.93131700000001</v>
      </c>
      <c r="E34" s="126">
        <f>SUMIFS('Builds Detail'!AX:AX,'Builds Detail'!$CG:$CG,$B34,'Builds Detail'!$AU:$AU,$A34)</f>
        <v>310.84000015258789</v>
      </c>
      <c r="F34" s="126">
        <f>SUMIFS('Builds Detail'!AZ:AZ,'Builds Detail'!$CG:$CG,$B34,'Builds Detail'!$AU:$AU,$A34)</f>
        <v>372.2645082644695</v>
      </c>
      <c r="G34" s="126">
        <f>SUMIFS('Builds Detail'!BA:BA,'Builds Detail'!$CG:$CG,$B34,'Builds Detail'!$AU:$AU,$A34)</f>
        <v>62.219999313354506</v>
      </c>
      <c r="H34" s="126">
        <f>SUMIFS('Builds Detail'!BC:BC,'Builds Detail'!$CG:$CG,$B34,'Builds Detail'!$AU:$AU,$A34)</f>
        <v>0</v>
      </c>
      <c r="I34" s="126">
        <f>SUMIFS('Builds Detail'!BD:BD,'Builds Detail'!$CG:$CG,$B34,'Builds Detail'!$AU:$AU,$A34)</f>
        <v>474</v>
      </c>
      <c r="J34" s="126">
        <f>SUMIFS('Builds Detail'!BE:BE,'Builds Detail'!$CG:$CG,$B34,'Builds Detail'!$AU:$AU,$A34)</f>
        <v>2100</v>
      </c>
      <c r="K34" s="126">
        <f>SUMIFS('Builds Detail'!BF:BF,'Builds Detail'!$CG:$CG,$B34,'Builds Detail'!$AU:$AU,$A34)</f>
        <v>199.39999389648438</v>
      </c>
      <c r="L34" s="126">
        <f>SUMIFS('Builds Detail'!BG:BG,'Builds Detail'!$CG:$CG,$B34,'Builds Detail'!$AU:$AU,$A34)</f>
        <v>100</v>
      </c>
      <c r="M34" s="126">
        <f>SUMIFS('Builds Detail'!BH:BH,'Builds Detail'!$CG:$CG,$B34,'Builds Detail'!$AU:$AU,$A34)</f>
        <v>2449.8999938964844</v>
      </c>
      <c r="N34" s="126">
        <f>SUMIFS('Builds Detail'!BI:BI,'Builds Detail'!$CG:$CG,$B34,'Builds Detail'!$AU:$AU,$A34)</f>
        <v>0</v>
      </c>
      <c r="O34" s="126">
        <f>SUMIFS('Builds Detail'!BJ:BJ,'Builds Detail'!$CG:$CG,$B34,'Builds Detail'!$AU:$AU,$A34)</f>
        <v>0</v>
      </c>
      <c r="P34" s="126">
        <f>SUMIFS('Builds Detail'!BK:BK,'Builds Detail'!$CG:$CG,$B34,'Builds Detail'!$AU:$AU,$A34)</f>
        <v>4700</v>
      </c>
      <c r="Q34" s="127">
        <f>SUMIFS('Builds Detail'!BL:BL,'Builds Detail'!$CG:$CG,$B34,'Builds Detail'!$AU:$AU,$A34)</f>
        <v>10994.55581252338</v>
      </c>
    </row>
    <row r="35" spans="1:17" ht="14.45" customHeight="1">
      <c r="A35" s="125">
        <v>2030</v>
      </c>
      <c r="B35" s="11" t="str">
        <f t="shared" si="1"/>
        <v>11 A1 Least Diversified w/ Adv. Nuclear</v>
      </c>
      <c r="C35" s="11" t="str">
        <f t="shared" si="1"/>
        <v>11 A1</v>
      </c>
      <c r="D35" s="126">
        <f>SUMIFS('Builds Detail'!AW:AW,'Builds Detail'!$CG:$CG,$B35,'Builds Detail'!$AU:$AU,$A35)</f>
        <v>281.69466999999997</v>
      </c>
      <c r="E35" s="126">
        <f>SUMIFS('Builds Detail'!AX:AX,'Builds Detail'!$CG:$CG,$B35,'Builds Detail'!$AU:$AU,$A35)</f>
        <v>312.41000020503998</v>
      </c>
      <c r="F35" s="126">
        <f>SUMIFS('Builds Detail'!AZ:AZ,'Builds Detail'!$CG:$CG,$B35,'Builds Detail'!$AU:$AU,$A35)</f>
        <v>372.2645082644695</v>
      </c>
      <c r="G35" s="126">
        <f>SUMIFS('Builds Detail'!BA:BA,'Builds Detail'!$CG:$CG,$B35,'Builds Detail'!$AU:$AU,$A35)</f>
        <v>62.219999313354506</v>
      </c>
      <c r="H35" s="126">
        <f>SUMIFS('Builds Detail'!BC:BC,'Builds Detail'!$CG:$CG,$B35,'Builds Detail'!$AU:$AU,$A35)</f>
        <v>0</v>
      </c>
      <c r="I35" s="126">
        <f>SUMIFS('Builds Detail'!BD:BD,'Builds Detail'!$CG:$CG,$B35,'Builds Detail'!$AU:$AU,$A35)</f>
        <v>711</v>
      </c>
      <c r="J35" s="126">
        <f>SUMIFS('Builds Detail'!BE:BE,'Builds Detail'!$CG:$CG,$B35,'Builds Detail'!$AU:$AU,$A35)</f>
        <v>1400</v>
      </c>
      <c r="K35" s="126">
        <f>SUMIFS('Builds Detail'!BF:BF,'Builds Detail'!$CG:$CG,$B35,'Builds Detail'!$AU:$AU,$A35)</f>
        <v>899.59999084472656</v>
      </c>
      <c r="L35" s="126">
        <f>SUMIFS('Builds Detail'!BG:BG,'Builds Detail'!$CG:$CG,$B35,'Builds Detail'!$AU:$AU,$A35)</f>
        <v>100</v>
      </c>
      <c r="M35" s="126">
        <f>SUMIFS('Builds Detail'!BH:BH,'Builds Detail'!$CG:$CG,$B35,'Builds Detail'!$AU:$AU,$A35)</f>
        <v>1399.2999954223633</v>
      </c>
      <c r="N35" s="126">
        <f>SUMIFS('Builds Detail'!BI:BI,'Builds Detail'!$CG:$CG,$B35,'Builds Detail'!$AU:$AU,$A35)</f>
        <v>0</v>
      </c>
      <c r="O35" s="126">
        <f>SUMIFS('Builds Detail'!BJ:BJ,'Builds Detail'!$CG:$CG,$B35,'Builds Detail'!$AU:$AU,$A35)</f>
        <v>0</v>
      </c>
      <c r="P35" s="126">
        <f>SUMIFS('Builds Detail'!BK:BK,'Builds Detail'!$CG:$CG,$B35,'Builds Detail'!$AU:$AU,$A35)</f>
        <v>1400</v>
      </c>
      <c r="Q35" s="127">
        <f>SUMIFS('Builds Detail'!BL:BL,'Builds Detail'!$CG:$CG,$B35,'Builds Detail'!$AU:$AU,$A35)</f>
        <v>6938.4891640499536</v>
      </c>
    </row>
    <row r="36" spans="1:17" ht="14.45" customHeight="1">
      <c r="A36" s="125">
        <v>2030</v>
      </c>
      <c r="B36" s="11" t="str">
        <f t="shared" si="1"/>
        <v>11 A2 Diversified + PNW PHES</v>
      </c>
      <c r="C36" s="11" t="str">
        <f t="shared" si="1"/>
        <v>11 A2</v>
      </c>
      <c r="D36" s="126">
        <f>SUMIFS('Builds Detail'!AW:AW,'Builds Detail'!$CG:$CG,$B36,'Builds Detail'!$AU:$AU,$A36)</f>
        <v>281.69467000000003</v>
      </c>
      <c r="E36" s="126">
        <f>SUMIFS('Builds Detail'!AX:AX,'Builds Detail'!$CG:$CG,$B36,'Builds Detail'!$AU:$AU,$A36)</f>
        <v>313.80000019073486</v>
      </c>
      <c r="F36" s="126">
        <f>SUMIFS('Builds Detail'!AZ:AZ,'Builds Detail'!$CG:$CG,$B36,'Builds Detail'!$AU:$AU,$A36)</f>
        <v>372.2645082644695</v>
      </c>
      <c r="G36" s="126">
        <f>SUMIFS('Builds Detail'!BA:BA,'Builds Detail'!$CG:$CG,$B36,'Builds Detail'!$AU:$AU,$A36)</f>
        <v>72.219999313354506</v>
      </c>
      <c r="H36" s="126">
        <f>SUMIFS('Builds Detail'!BC:BC,'Builds Detail'!$CG:$CG,$B36,'Builds Detail'!$AU:$AU,$A36)</f>
        <v>0</v>
      </c>
      <c r="I36" s="126">
        <f>SUMIFS('Builds Detail'!BD:BD,'Builds Detail'!$CG:$CG,$B36,'Builds Detail'!$AU:$AU,$A36)</f>
        <v>711</v>
      </c>
      <c r="J36" s="126">
        <f>SUMIFS('Builds Detail'!BE:BE,'Builds Detail'!$CG:$CG,$B36,'Builds Detail'!$AU:$AU,$A36)</f>
        <v>1300</v>
      </c>
      <c r="K36" s="126">
        <f>SUMIFS('Builds Detail'!BF:BF,'Builds Detail'!$CG:$CG,$B36,'Builds Detail'!$AU:$AU,$A36)</f>
        <v>699.74999237060547</v>
      </c>
      <c r="L36" s="126">
        <f>SUMIFS('Builds Detail'!BG:BG,'Builds Detail'!$CG:$CG,$B36,'Builds Detail'!$AU:$AU,$A36)</f>
        <v>100</v>
      </c>
      <c r="M36" s="126">
        <f>SUMIFS('Builds Detail'!BH:BH,'Builds Detail'!$CG:$CG,$B36,'Builds Detail'!$AU:$AU,$A36)</f>
        <v>1398.9499969482422</v>
      </c>
      <c r="N36" s="126">
        <f>SUMIFS('Builds Detail'!BI:BI,'Builds Detail'!$CG:$CG,$B36,'Builds Detail'!$AU:$AU,$A36)</f>
        <v>0</v>
      </c>
      <c r="O36" s="126">
        <f>SUMIFS('Builds Detail'!BJ:BJ,'Builds Detail'!$CG:$CG,$B36,'Builds Detail'!$AU:$AU,$A36)</f>
        <v>0</v>
      </c>
      <c r="P36" s="126">
        <f>SUMIFS('Builds Detail'!BK:BK,'Builds Detail'!$CG:$CG,$B36,'Builds Detail'!$AU:$AU,$A36)</f>
        <v>1200</v>
      </c>
      <c r="Q36" s="127">
        <f>SUMIFS('Builds Detail'!BL:BL,'Builds Detail'!$CG:$CG,$B36,'Builds Detail'!$AU:$AU,$A36)</f>
        <v>6449.6791670874063</v>
      </c>
    </row>
    <row r="37" spans="1:17" ht="14.45" customHeight="1">
      <c r="A37" s="125">
        <v>2030</v>
      </c>
      <c r="B37" s="11" t="str">
        <f t="shared" si="1"/>
        <v>11 A3 Diversified + DER Solar</v>
      </c>
      <c r="C37" s="11" t="str">
        <f t="shared" si="1"/>
        <v>11 A3</v>
      </c>
      <c r="D37" s="126">
        <f>SUMIFS('Builds Detail'!AW:AW,'Builds Detail'!$CG:$CG,$B37,'Builds Detail'!$AU:$AU,$A37)</f>
        <v>281.69466999999997</v>
      </c>
      <c r="E37" s="126">
        <f>SUMIFS('Builds Detail'!AX:AX,'Builds Detail'!$CG:$CG,$B37,'Builds Detail'!$AU:$AU,$A37)</f>
        <v>314.72000014781952</v>
      </c>
      <c r="F37" s="126">
        <f>SUMIFS('Builds Detail'!AZ:AZ,'Builds Detail'!$CG:$CG,$B37,'Builds Detail'!$AU:$AU,$A37)</f>
        <v>522.26450826446944</v>
      </c>
      <c r="G37" s="126">
        <f>SUMIFS('Builds Detail'!BA:BA,'Builds Detail'!$CG:$CG,$B37,'Builds Detail'!$AU:$AU,$A37)</f>
        <v>62.219999313354506</v>
      </c>
      <c r="H37" s="126">
        <f>SUMIFS('Builds Detail'!BC:BC,'Builds Detail'!$CG:$CG,$B37,'Builds Detail'!$AU:$AU,$A37)</f>
        <v>0</v>
      </c>
      <c r="I37" s="126">
        <f>SUMIFS('Builds Detail'!BD:BD,'Builds Detail'!$CG:$CG,$B37,'Builds Detail'!$AU:$AU,$A37)</f>
        <v>711</v>
      </c>
      <c r="J37" s="126">
        <f>SUMIFS('Builds Detail'!BE:BE,'Builds Detail'!$CG:$CG,$B37,'Builds Detail'!$AU:$AU,$A37)</f>
        <v>1300</v>
      </c>
      <c r="K37" s="126">
        <f>SUMIFS('Builds Detail'!BF:BF,'Builds Detail'!$CG:$CG,$B37,'Builds Detail'!$AU:$AU,$A37)</f>
        <v>799.34999084472656</v>
      </c>
      <c r="L37" s="126">
        <f>SUMIFS('Builds Detail'!BG:BG,'Builds Detail'!$CG:$CG,$B37,'Builds Detail'!$AU:$AU,$A37)</f>
        <v>100</v>
      </c>
      <c r="M37" s="126">
        <f>SUMIFS('Builds Detail'!BH:BH,'Builds Detail'!$CG:$CG,$B37,'Builds Detail'!$AU:$AU,$A37)</f>
        <v>1449.6999969482422</v>
      </c>
      <c r="N37" s="126">
        <f>SUMIFS('Builds Detail'!BI:BI,'Builds Detail'!$CG:$CG,$B37,'Builds Detail'!$AU:$AU,$A37)</f>
        <v>0</v>
      </c>
      <c r="O37" s="126">
        <f>SUMIFS('Builds Detail'!BJ:BJ,'Builds Detail'!$CG:$CG,$B37,'Builds Detail'!$AU:$AU,$A37)</f>
        <v>0</v>
      </c>
      <c r="P37" s="126">
        <f>SUMIFS('Builds Detail'!BK:BK,'Builds Detail'!$CG:$CG,$B37,'Builds Detail'!$AU:$AU,$A37)</f>
        <v>1100</v>
      </c>
      <c r="Q37" s="127">
        <f>SUMIFS('Builds Detail'!BL:BL,'Builds Detail'!$CG:$CG,$B37,'Builds Detail'!$AU:$AU,$A37)</f>
        <v>6640.9491655186121</v>
      </c>
    </row>
    <row r="38" spans="1:17" ht="14.45" customHeight="1">
      <c r="A38" s="125">
        <v>2030</v>
      </c>
      <c r="B38" s="11" t="str">
        <f t="shared" si="1"/>
        <v>11 A4 Diversified + DER Batteries</v>
      </c>
      <c r="C38" s="11" t="str">
        <f t="shared" si="1"/>
        <v>11 A4</v>
      </c>
      <c r="D38" s="126">
        <f>SUMIFS('Builds Detail'!AW:AW,'Builds Detail'!$CG:$CG,$B38,'Builds Detail'!$AU:$AU,$A38)</f>
        <v>281.69466999999997</v>
      </c>
      <c r="E38" s="126">
        <f>SUMIFS('Builds Detail'!AX:AX,'Builds Detail'!$CG:$CG,$B38,'Builds Detail'!$AU:$AU,$A38)</f>
        <v>310.84000015258789</v>
      </c>
      <c r="F38" s="126">
        <f>SUMIFS('Builds Detail'!AZ:AZ,'Builds Detail'!$CG:$CG,$B38,'Builds Detail'!$AU:$AU,$A38)</f>
        <v>522.26450826446944</v>
      </c>
      <c r="G38" s="126">
        <f>SUMIFS('Builds Detail'!BA:BA,'Builds Detail'!$CG:$CG,$B38,'Builds Detail'!$AU:$AU,$A38)</f>
        <v>187.21999931335449</v>
      </c>
      <c r="H38" s="126">
        <f>SUMIFS('Builds Detail'!BC:BC,'Builds Detail'!$CG:$CG,$B38,'Builds Detail'!$AU:$AU,$A38)</f>
        <v>0</v>
      </c>
      <c r="I38" s="126">
        <f>SUMIFS('Builds Detail'!BD:BD,'Builds Detail'!$CG:$CG,$B38,'Builds Detail'!$AU:$AU,$A38)</f>
        <v>711</v>
      </c>
      <c r="J38" s="126">
        <f>SUMIFS('Builds Detail'!BE:BE,'Builds Detail'!$CG:$CG,$B38,'Builds Detail'!$AU:$AU,$A38)</f>
        <v>1200</v>
      </c>
      <c r="K38" s="126">
        <f>SUMIFS('Builds Detail'!BF:BF,'Builds Detail'!$CG:$CG,$B38,'Builds Detail'!$AU:$AU,$A38)</f>
        <v>799.64999389648438</v>
      </c>
      <c r="L38" s="126">
        <f>SUMIFS('Builds Detail'!BG:BG,'Builds Detail'!$CG:$CG,$B38,'Builds Detail'!$AU:$AU,$A38)</f>
        <v>100</v>
      </c>
      <c r="M38" s="126">
        <f>SUMIFS('Builds Detail'!BH:BH,'Builds Detail'!$CG:$CG,$B38,'Builds Detail'!$AU:$AU,$A38)</f>
        <v>1449.75</v>
      </c>
      <c r="N38" s="126">
        <f>SUMIFS('Builds Detail'!BI:BI,'Builds Detail'!$CG:$CG,$B38,'Builds Detail'!$AU:$AU,$A38)</f>
        <v>0</v>
      </c>
      <c r="O38" s="126">
        <f>SUMIFS('Builds Detail'!BJ:BJ,'Builds Detail'!$CG:$CG,$B38,'Builds Detail'!$AU:$AU,$A38)</f>
        <v>0</v>
      </c>
      <c r="P38" s="126">
        <f>SUMIFS('Builds Detail'!BK:BK,'Builds Detail'!$CG:$CG,$B38,'Builds Detail'!$AU:$AU,$A38)</f>
        <v>1200</v>
      </c>
      <c r="Q38" s="127">
        <f>SUMIFS('Builds Detail'!BL:BL,'Builds Detail'!$CG:$CG,$B38,'Builds Detail'!$AU:$AU,$A38)</f>
        <v>6762.4191716268961</v>
      </c>
    </row>
    <row r="39" spans="1:17" ht="14.45" customHeight="1">
      <c r="A39" s="125">
        <v>2030</v>
      </c>
      <c r="B39" s="11" t="str">
        <f t="shared" si="1"/>
        <v>11 A5 Diversified + All DR Programs</v>
      </c>
      <c r="C39" s="11" t="str">
        <f t="shared" si="1"/>
        <v>11 A5</v>
      </c>
      <c r="D39" s="126">
        <f>SUMIFS('Builds Detail'!AW:AW,'Builds Detail'!$CG:$CG,$B39,'Builds Detail'!$AU:$AU,$A39)</f>
        <v>281.69466999999997</v>
      </c>
      <c r="E39" s="126">
        <f>SUMIFS('Builds Detail'!AX:AX,'Builds Detail'!$CG:$CG,$B39,'Builds Detail'!$AU:$AU,$A39)</f>
        <v>336.48000049591064</v>
      </c>
      <c r="F39" s="126">
        <f>SUMIFS('Builds Detail'!AZ:AZ,'Builds Detail'!$CG:$CG,$B39,'Builds Detail'!$AU:$AU,$A39)</f>
        <v>522.26450826446944</v>
      </c>
      <c r="G39" s="126">
        <f>SUMIFS('Builds Detail'!BA:BA,'Builds Detail'!$CG:$CG,$B39,'Builds Detail'!$AU:$AU,$A39)</f>
        <v>187.21999931335449</v>
      </c>
      <c r="H39" s="126">
        <f>SUMIFS('Builds Detail'!BC:BC,'Builds Detail'!$CG:$CG,$B39,'Builds Detail'!$AU:$AU,$A39)</f>
        <v>0</v>
      </c>
      <c r="I39" s="126">
        <f>SUMIFS('Builds Detail'!BD:BD,'Builds Detail'!$CG:$CG,$B39,'Builds Detail'!$AU:$AU,$A39)</f>
        <v>656.99999237060547</v>
      </c>
      <c r="J39" s="126">
        <f>SUMIFS('Builds Detail'!BE:BE,'Builds Detail'!$CG:$CG,$B39,'Builds Detail'!$AU:$AU,$A39)</f>
        <v>1500</v>
      </c>
      <c r="K39" s="126">
        <f>SUMIFS('Builds Detail'!BF:BF,'Builds Detail'!$CG:$CG,$B39,'Builds Detail'!$AU:$AU,$A39)</f>
        <v>599.49998474121094</v>
      </c>
      <c r="L39" s="126">
        <f>SUMIFS('Builds Detail'!BG:BG,'Builds Detail'!$CG:$CG,$B39,'Builds Detail'!$AU:$AU,$A39)</f>
        <v>100</v>
      </c>
      <c r="M39" s="126">
        <f>SUMIFS('Builds Detail'!BH:BH,'Builds Detail'!$CG:$CG,$B39,'Builds Detail'!$AU:$AU,$A39)</f>
        <v>1449.6999969482422</v>
      </c>
      <c r="N39" s="126">
        <f>SUMIFS('Builds Detail'!BI:BI,'Builds Detail'!$CG:$CG,$B39,'Builds Detail'!$AU:$AU,$A39)</f>
        <v>0</v>
      </c>
      <c r="O39" s="126">
        <f>SUMIFS('Builds Detail'!BJ:BJ,'Builds Detail'!$CG:$CG,$B39,'Builds Detail'!$AU:$AU,$A39)</f>
        <v>0</v>
      </c>
      <c r="P39" s="126">
        <f>SUMIFS('Builds Detail'!BK:BK,'Builds Detail'!$CG:$CG,$B39,'Builds Detail'!$AU:$AU,$A39)</f>
        <v>1100</v>
      </c>
      <c r="Q39" s="127">
        <f>SUMIFS('Builds Detail'!BL:BL,'Builds Detail'!$CG:$CG,$B39,'Builds Detail'!$AU:$AU,$A39)</f>
        <v>6733.859152133793</v>
      </c>
    </row>
    <row r="40" spans="1:17" ht="14.45" customHeight="1">
      <c r="A40" s="125">
        <v>2030</v>
      </c>
      <c r="B40" s="11" t="str">
        <f t="shared" si="1"/>
        <v>11 B1 Least Diversified, No Adv. Nuclear</v>
      </c>
      <c r="C40" s="11" t="str">
        <f t="shared" si="1"/>
        <v xml:space="preserve">11 B1  </v>
      </c>
      <c r="D40" s="126">
        <f>SUMIFS('Builds Detail'!AW:AW,'Builds Detail'!$CG:$CG,$B40,'Builds Detail'!$AU:$AU,$A40)</f>
        <v>281.69466999999997</v>
      </c>
      <c r="E40" s="126">
        <f>SUMIFS('Builds Detail'!AX:AX,'Builds Detail'!$CG:$CG,$B40,'Builds Detail'!$AU:$AU,$A40)</f>
        <v>310.84000015258789</v>
      </c>
      <c r="F40" s="126">
        <f>SUMIFS('Builds Detail'!AZ:AZ,'Builds Detail'!$CG:$CG,$B40,'Builds Detail'!$AU:$AU,$A40)</f>
        <v>372.2645082644695</v>
      </c>
      <c r="G40" s="126">
        <f>SUMIFS('Builds Detail'!BA:BA,'Builds Detail'!$CG:$CG,$B40,'Builds Detail'!$AU:$AU,$A40)</f>
        <v>67.219999313354506</v>
      </c>
      <c r="H40" s="126">
        <f>SUMIFS('Builds Detail'!BC:BC,'Builds Detail'!$CG:$CG,$B40,'Builds Detail'!$AU:$AU,$A40)</f>
        <v>0</v>
      </c>
      <c r="I40" s="126">
        <f>SUMIFS('Builds Detail'!BD:BD,'Builds Detail'!$CG:$CG,$B40,'Builds Detail'!$AU:$AU,$A40)</f>
        <v>711</v>
      </c>
      <c r="J40" s="126">
        <f>SUMIFS('Builds Detail'!BE:BE,'Builds Detail'!$CG:$CG,$B40,'Builds Detail'!$AU:$AU,$A40)</f>
        <v>1500</v>
      </c>
      <c r="K40" s="126">
        <f>SUMIFS('Builds Detail'!BF:BF,'Builds Detail'!$CG:$CG,$B40,'Builds Detail'!$AU:$AU,$A40)</f>
        <v>399.84999084472656</v>
      </c>
      <c r="L40" s="126">
        <f>SUMIFS('Builds Detail'!BG:BG,'Builds Detail'!$CG:$CG,$B40,'Builds Detail'!$AU:$AU,$A40)</f>
        <v>100</v>
      </c>
      <c r="M40" s="126">
        <f>SUMIFS('Builds Detail'!BH:BH,'Builds Detail'!$CG:$CG,$B40,'Builds Detail'!$AU:$AU,$A40)</f>
        <v>1449.3000030517578</v>
      </c>
      <c r="N40" s="126">
        <f>SUMIFS('Builds Detail'!BI:BI,'Builds Detail'!$CG:$CG,$B40,'Builds Detail'!$AU:$AU,$A40)</f>
        <v>0</v>
      </c>
      <c r="O40" s="126">
        <f>SUMIFS('Builds Detail'!BJ:BJ,'Builds Detail'!$CG:$CG,$B40,'Builds Detail'!$AU:$AU,$A40)</f>
        <v>0</v>
      </c>
      <c r="P40" s="126">
        <f>SUMIFS('Builds Detail'!BK:BK,'Builds Detail'!$CG:$CG,$B40,'Builds Detail'!$AU:$AU,$A40)</f>
        <v>1200</v>
      </c>
      <c r="Q40" s="127">
        <f>SUMIFS('Builds Detail'!BL:BL,'Builds Detail'!$CG:$CG,$B40,'Builds Detail'!$AU:$AU,$A40)</f>
        <v>6392.1691716268961</v>
      </c>
    </row>
    <row r="41" spans="1:17" ht="14.45" customHeight="1">
      <c r="A41" s="125">
        <v>2030</v>
      </c>
      <c r="B41" s="11" t="str">
        <f t="shared" si="1"/>
        <v>11 B2 Most Diversified, No Adv. Nuclear</v>
      </c>
      <c r="C41" s="11" t="str">
        <f t="shared" si="1"/>
        <v xml:space="preserve">11 B2  </v>
      </c>
      <c r="D41" s="126">
        <f>SUMIFS('Builds Detail'!AW:AW,'Builds Detail'!$CG:$CG,$B41,'Builds Detail'!$AU:$AU,$A41)</f>
        <v>281.69466999999997</v>
      </c>
      <c r="E41" s="126">
        <f>SUMIFS('Builds Detail'!AX:AX,'Builds Detail'!$CG:$CG,$B41,'Builds Detail'!$AU:$AU,$A41)</f>
        <v>336.48000049591064</v>
      </c>
      <c r="F41" s="126">
        <f>SUMIFS('Builds Detail'!AZ:AZ,'Builds Detail'!$CG:$CG,$B41,'Builds Detail'!$AU:$AU,$A41)</f>
        <v>552.26450826446944</v>
      </c>
      <c r="G41" s="126">
        <f>SUMIFS('Builds Detail'!BA:BA,'Builds Detail'!$CG:$CG,$B41,'Builds Detail'!$AU:$AU,$A41)</f>
        <v>187.21999931335449</v>
      </c>
      <c r="H41" s="126">
        <f>SUMIFS('Builds Detail'!BC:BC,'Builds Detail'!$CG:$CG,$B41,'Builds Detail'!$AU:$AU,$A41)</f>
        <v>0</v>
      </c>
      <c r="I41" s="126">
        <f>SUMIFS('Builds Detail'!BD:BD,'Builds Detail'!$CG:$CG,$B41,'Builds Detail'!$AU:$AU,$A41)</f>
        <v>711</v>
      </c>
      <c r="J41" s="126">
        <f>SUMIFS('Builds Detail'!BE:BE,'Builds Detail'!$CG:$CG,$B41,'Builds Detail'!$AU:$AU,$A41)</f>
        <v>1400</v>
      </c>
      <c r="K41" s="126">
        <f>SUMIFS('Builds Detail'!BF:BF,'Builds Detail'!$CG:$CG,$B41,'Builds Detail'!$AU:$AU,$A41)</f>
        <v>699.29998779296875</v>
      </c>
      <c r="L41" s="126">
        <f>SUMIFS('Builds Detail'!BG:BG,'Builds Detail'!$CG:$CG,$B41,'Builds Detail'!$AU:$AU,$A41)</f>
        <v>100</v>
      </c>
      <c r="M41" s="126">
        <f>SUMIFS('Builds Detail'!BH:BH,'Builds Detail'!$CG:$CG,$B41,'Builds Detail'!$AU:$AU,$A41)</f>
        <v>1449.3999938964844</v>
      </c>
      <c r="N41" s="126">
        <f>SUMIFS('Builds Detail'!BI:BI,'Builds Detail'!$CG:$CG,$B41,'Builds Detail'!$AU:$AU,$A41)</f>
        <v>0</v>
      </c>
      <c r="O41" s="126">
        <f>SUMIFS('Builds Detail'!BJ:BJ,'Builds Detail'!$CG:$CG,$B41,'Builds Detail'!$AU:$AU,$A41)</f>
        <v>0</v>
      </c>
      <c r="P41" s="126">
        <f>SUMIFS('Builds Detail'!BK:BK,'Builds Detail'!$CG:$CG,$B41,'Builds Detail'!$AU:$AU,$A41)</f>
        <v>1000</v>
      </c>
      <c r="Q41" s="127">
        <f>SUMIFS('Builds Detail'!BL:BL,'Builds Detail'!$CG:$CG,$B41,'Builds Detail'!$AU:$AU,$A41)</f>
        <v>6717.3591597631876</v>
      </c>
    </row>
    <row r="42" spans="1:17" ht="14.45" customHeight="1">
      <c r="A42" s="125">
        <v>2030</v>
      </c>
      <c r="B42" s="11" t="str">
        <f t="shared" si="1"/>
        <v>13 High Carbon Price</v>
      </c>
      <c r="C42" s="11" t="str">
        <f t="shared" si="1"/>
        <v>13 High Carbon Price</v>
      </c>
      <c r="D42" s="126">
        <f>SUMIFS('Builds Detail'!AW:AW,'Builds Detail'!$CG:$CG,$B42,'Builds Detail'!$AU:$AU,$A42)</f>
        <v>225.93131700000001</v>
      </c>
      <c r="E42" s="126">
        <f>SUMIFS('Builds Detail'!AX:AX,'Builds Detail'!$CG:$CG,$B42,'Builds Detail'!$AU:$AU,$A42)</f>
        <v>313.83000016212463</v>
      </c>
      <c r="F42" s="126">
        <f>SUMIFS('Builds Detail'!AZ:AZ,'Builds Detail'!$CG:$CG,$B42,'Builds Detail'!$AU:$AU,$A42)</f>
        <v>372.2645082644695</v>
      </c>
      <c r="G42" s="126">
        <f>SUMIFS('Builds Detail'!BA:BA,'Builds Detail'!$CG:$CG,$B42,'Builds Detail'!$AU:$AU,$A42)</f>
        <v>62.219999313354506</v>
      </c>
      <c r="H42" s="126">
        <f>SUMIFS('Builds Detail'!BC:BC,'Builds Detail'!$CG:$CG,$B42,'Builds Detail'!$AU:$AU,$A42)</f>
        <v>0</v>
      </c>
      <c r="I42" s="126">
        <f>SUMIFS('Builds Detail'!BD:BD,'Builds Detail'!$CG:$CG,$B42,'Builds Detail'!$AU:$AU,$A42)</f>
        <v>711</v>
      </c>
      <c r="J42" s="126">
        <f>SUMIFS('Builds Detail'!BE:BE,'Builds Detail'!$CG:$CG,$B42,'Builds Detail'!$AU:$AU,$A42)</f>
        <v>1300</v>
      </c>
      <c r="K42" s="126">
        <f>SUMIFS('Builds Detail'!BF:BF,'Builds Detail'!$CG:$CG,$B42,'Builds Detail'!$AU:$AU,$A42)</f>
        <v>1198.4999847412109</v>
      </c>
      <c r="L42" s="126">
        <f>SUMIFS('Builds Detail'!BG:BG,'Builds Detail'!$CG:$CG,$B42,'Builds Detail'!$AU:$AU,$A42)</f>
        <v>100</v>
      </c>
      <c r="M42" s="126">
        <f>SUMIFS('Builds Detail'!BH:BH,'Builds Detail'!$CG:$CG,$B42,'Builds Detail'!$AU:$AU,$A42)</f>
        <v>1500</v>
      </c>
      <c r="N42" s="126">
        <f>SUMIFS('Builds Detail'!BI:BI,'Builds Detail'!$CG:$CG,$B42,'Builds Detail'!$AU:$AU,$A42)</f>
        <v>0</v>
      </c>
      <c r="O42" s="126">
        <f>SUMIFS('Builds Detail'!BJ:BJ,'Builds Detail'!$CG:$CG,$B42,'Builds Detail'!$AU:$AU,$A42)</f>
        <v>0</v>
      </c>
      <c r="P42" s="126">
        <f>SUMIFS('Builds Detail'!BK:BK,'Builds Detail'!$CG:$CG,$B42,'Builds Detail'!$AU:$AU,$A42)</f>
        <v>1200</v>
      </c>
      <c r="Q42" s="127">
        <f>SUMIFS('Builds Detail'!BL:BL,'Builds Detail'!$CG:$CG,$B42,'Builds Detail'!$AU:$AU,$A42)</f>
        <v>6983.7458094811591</v>
      </c>
    </row>
    <row r="43" spans="1:17" ht="14.45" customHeight="1">
      <c r="A43" s="125">
        <v>2030</v>
      </c>
      <c r="B43" s="11" t="str">
        <f t="shared" si="1"/>
        <v>14 No H2 Fuel</v>
      </c>
      <c r="C43" s="11" t="str">
        <f t="shared" si="1"/>
        <v>14 No H2 Fuel</v>
      </c>
      <c r="D43" s="126">
        <f>SUMIFS('Builds Detail'!AW:AW,'Builds Detail'!$CG:$CG,$B43,'Builds Detail'!$AU:$AU,$A43)</f>
        <v>225.93131700000001</v>
      </c>
      <c r="E43" s="126">
        <f>SUMIFS('Builds Detail'!AX:AX,'Builds Detail'!$CG:$CG,$B43,'Builds Detail'!$AU:$AU,$A43)</f>
        <v>310.84000015258789</v>
      </c>
      <c r="F43" s="126">
        <f>SUMIFS('Builds Detail'!AZ:AZ,'Builds Detail'!$CG:$CG,$B43,'Builds Detail'!$AU:$AU,$A43)</f>
        <v>382.2645082644695</v>
      </c>
      <c r="G43" s="126">
        <f>SUMIFS('Builds Detail'!BA:BA,'Builds Detail'!$CG:$CG,$B43,'Builds Detail'!$AU:$AU,$A43)</f>
        <v>62.219999313354506</v>
      </c>
      <c r="H43" s="126">
        <f>SUMIFS('Builds Detail'!BC:BC,'Builds Detail'!$CG:$CG,$B43,'Builds Detail'!$AU:$AU,$A43)</f>
        <v>0</v>
      </c>
      <c r="I43" s="126">
        <f>SUMIFS('Builds Detail'!BD:BD,'Builds Detail'!$CG:$CG,$B43,'Builds Detail'!$AU:$AU,$A43)</f>
        <v>1659</v>
      </c>
      <c r="J43" s="126">
        <f>SUMIFS('Builds Detail'!BE:BE,'Builds Detail'!$CG:$CG,$B43,'Builds Detail'!$AU:$AU,$A43)</f>
        <v>300</v>
      </c>
      <c r="K43" s="126">
        <f>SUMIFS('Builds Detail'!BF:BF,'Builds Detail'!$CG:$CG,$B43,'Builds Detail'!$AU:$AU,$A43)</f>
        <v>2198.8499755859375</v>
      </c>
      <c r="L43" s="126">
        <f>SUMIFS('Builds Detail'!BG:BG,'Builds Detail'!$CG:$CG,$B43,'Builds Detail'!$AU:$AU,$A43)</f>
        <v>100</v>
      </c>
      <c r="M43" s="126">
        <f>SUMIFS('Builds Detail'!BH:BH,'Builds Detail'!$CG:$CG,$B43,'Builds Detail'!$AU:$AU,$A43)</f>
        <v>1349.1000061035156</v>
      </c>
      <c r="N43" s="126">
        <f>SUMIFS('Builds Detail'!BI:BI,'Builds Detail'!$CG:$CG,$B43,'Builds Detail'!$AU:$AU,$A43)</f>
        <v>0</v>
      </c>
      <c r="O43" s="126">
        <f>SUMIFS('Builds Detail'!BJ:BJ,'Builds Detail'!$CG:$CG,$B43,'Builds Detail'!$AU:$AU,$A43)</f>
        <v>0</v>
      </c>
      <c r="P43" s="126">
        <f>SUMIFS('Builds Detail'!BK:BK,'Builds Detail'!$CG:$CG,$B43,'Builds Detail'!$AU:$AU,$A43)</f>
        <v>500</v>
      </c>
      <c r="Q43" s="127">
        <f>SUMIFS('Builds Detail'!BL:BL,'Builds Detail'!$CG:$CG,$B43,'Builds Detail'!$AU:$AU,$A43)</f>
        <v>7088.2058064198645</v>
      </c>
    </row>
    <row r="44" spans="1:17" ht="14.45" customHeight="1">
      <c r="A44" s="128">
        <v>2030</v>
      </c>
      <c r="B44" s="24" t="str">
        <f t="shared" si="1"/>
        <v>15 SCGHG in Dispatch</v>
      </c>
      <c r="C44" s="24" t="str">
        <f t="shared" si="1"/>
        <v>15 SCGHG in Dispatch</v>
      </c>
      <c r="D44" s="129">
        <f>SUMIFS('Builds Detail'!AW:AW,'Builds Detail'!$CG:$CG,$B44,'Builds Detail'!$AU:$AU,$A44)</f>
        <v>225.93131700000001</v>
      </c>
      <c r="E44" s="129">
        <f>SUMIFS('Builds Detail'!AX:AX,'Builds Detail'!$CG:$CG,$B44,'Builds Detail'!$AU:$AU,$A44)</f>
        <v>278.88000106811523</v>
      </c>
      <c r="F44" s="129">
        <f>SUMIFS('Builds Detail'!AZ:AZ,'Builds Detail'!$CG:$CG,$B44,'Builds Detail'!$AU:$AU,$A44)</f>
        <v>372.2645082644695</v>
      </c>
      <c r="G44" s="129">
        <f>SUMIFS('Builds Detail'!BA:BA,'Builds Detail'!$CG:$CG,$B44,'Builds Detail'!$AU:$AU,$A44)</f>
        <v>62.219999313354506</v>
      </c>
      <c r="H44" s="129">
        <f>SUMIFS('Builds Detail'!BC:BC,'Builds Detail'!$CG:$CG,$B44,'Builds Detail'!$AU:$AU,$A44)</f>
        <v>237</v>
      </c>
      <c r="I44" s="129">
        <f>SUMIFS('Builds Detail'!BD:BD,'Builds Detail'!$CG:$CG,$B44,'Builds Detail'!$AU:$AU,$A44)</f>
        <v>711</v>
      </c>
      <c r="J44" s="129">
        <f>SUMIFS('Builds Detail'!BE:BE,'Builds Detail'!$CG:$CG,$B44,'Builds Detail'!$AU:$AU,$A44)</f>
        <v>2000</v>
      </c>
      <c r="K44" s="129">
        <f>SUMIFS('Builds Detail'!BF:BF,'Builds Detail'!$CG:$CG,$B44,'Builds Detail'!$AU:$AU,$A44)</f>
        <v>1596.9999771118164</v>
      </c>
      <c r="L44" s="129">
        <f>SUMIFS('Builds Detail'!BG:BG,'Builds Detail'!$CG:$CG,$B44,'Builds Detail'!$AU:$AU,$A44)</f>
        <v>100</v>
      </c>
      <c r="M44" s="129">
        <f>SUMIFS('Builds Detail'!BH:BH,'Builds Detail'!$CG:$CG,$B44,'Builds Detail'!$AU:$AU,$A44)</f>
        <v>749.40000915527344</v>
      </c>
      <c r="N44" s="129">
        <f>SUMIFS('Builds Detail'!BI:BI,'Builds Detail'!$CG:$CG,$B44,'Builds Detail'!$AU:$AU,$A44)</f>
        <v>0</v>
      </c>
      <c r="O44" s="129">
        <f>SUMIFS('Builds Detail'!BJ:BJ,'Builds Detail'!$CG:$CG,$B44,'Builds Detail'!$AU:$AU,$A44)</f>
        <v>0</v>
      </c>
      <c r="P44" s="129">
        <f>SUMIFS('Builds Detail'!BK:BK,'Builds Detail'!$CG:$CG,$B44,'Builds Detail'!$AU:$AU,$A44)</f>
        <v>1500</v>
      </c>
      <c r="Q44" s="130">
        <f>SUMIFS('Builds Detail'!BL:BL,'Builds Detail'!$CG:$CG,$B44,'Builds Detail'!$AU:$AU,$A44)</f>
        <v>7833.6958119130286</v>
      </c>
    </row>
    <row r="45" spans="1:17" ht="14.45" customHeight="1">
      <c r="A45" s="122">
        <v>2045</v>
      </c>
      <c r="B45" s="32" t="str">
        <f t="shared" ref="B45:C64" si="2">B25</f>
        <v>1 Reference</v>
      </c>
      <c r="C45" s="32" t="str">
        <f t="shared" si="2"/>
        <v>1 Reference</v>
      </c>
      <c r="D45" s="123">
        <f>SUMIFS('Builds Detail'!AW:AW,'Builds Detail'!$CG:$CG,$B45,'Builds Detail'!$AU:$AU,$A45)</f>
        <v>695.07371999999998</v>
      </c>
      <c r="E45" s="123">
        <f>SUMIFS('Builds Detail'!AX:AX,'Builds Detail'!$CG:$CG,$B45,'Builds Detail'!$AU:$AU,$A45)</f>
        <v>404.92999994754791</v>
      </c>
      <c r="F45" s="123">
        <f>SUMIFS('Builds Detail'!AZ:AZ,'Builds Detail'!$CG:$CG,$B45,'Builds Detail'!$AU:$AU,$A45)</f>
        <v>1494.3803197030149</v>
      </c>
      <c r="G45" s="123">
        <f>SUMIFS('Builds Detail'!BA:BA,'Builds Detail'!$CG:$CG,$B45,'Builds Detail'!$AU:$AU,$A45)</f>
        <v>117.19999885559082</v>
      </c>
      <c r="H45" s="123">
        <f>SUMIFS('Builds Detail'!BC:BC,'Builds Detail'!$CG:$CG,$B45,'Builds Detail'!$AU:$AU,$A45)</f>
        <v>0</v>
      </c>
      <c r="I45" s="123">
        <f>SUMIFS('Builds Detail'!BD:BD,'Builds Detail'!$CG:$CG,$B45,'Builds Detail'!$AU:$AU,$A45)</f>
        <v>1787.9999847412109</v>
      </c>
      <c r="J45" s="123">
        <f>SUMIFS('Builds Detail'!BE:BE,'Builds Detail'!$CG:$CG,$B45,'Builds Detail'!$AU:$AU,$A45)</f>
        <v>4050</v>
      </c>
      <c r="K45" s="123">
        <f>SUMIFS('Builds Detail'!BF:BF,'Builds Detail'!$CG:$CG,$B45,'Builds Detail'!$AU:$AU,$A45)</f>
        <v>2389.3499908447266</v>
      </c>
      <c r="L45" s="123">
        <f>SUMIFS('Builds Detail'!BG:BG,'Builds Detail'!$CG:$CG,$B45,'Builds Detail'!$AU:$AU,$A45)</f>
        <v>100</v>
      </c>
      <c r="M45" s="123">
        <f>SUMIFS('Builds Detail'!BH:BH,'Builds Detail'!$CG:$CG,$B45,'Builds Detail'!$AU:$AU,$A45)</f>
        <v>1548.1500015258789</v>
      </c>
      <c r="N45" s="123">
        <f>SUMIFS('Builds Detail'!BI:BI,'Builds Detail'!$CG:$CG,$B45,'Builds Detail'!$AU:$AU,$A45)</f>
        <v>0</v>
      </c>
      <c r="O45" s="123">
        <f>SUMIFS('Builds Detail'!BJ:BJ,'Builds Detail'!$CG:$CG,$B45,'Builds Detail'!$AU:$AU,$A45)</f>
        <v>0</v>
      </c>
      <c r="P45" s="123">
        <f>SUMIFS('Builds Detail'!BK:BK,'Builds Detail'!$CG:$CG,$B45,'Builds Detail'!$AU:$AU,$A45)</f>
        <v>1700</v>
      </c>
      <c r="Q45" s="124">
        <f>SUMIFS('Builds Detail'!BL:BL,'Builds Detail'!$CG:$CG,$B45,'Builds Detail'!$AU:$AU,$A45)</f>
        <v>14287.084015617969</v>
      </c>
    </row>
    <row r="46" spans="1:17" ht="14.45" customHeight="1">
      <c r="A46" s="125">
        <v>2045</v>
      </c>
      <c r="B46" s="11" t="str">
        <f t="shared" si="2"/>
        <v>2 DSM Bundle 10</v>
      </c>
      <c r="C46" s="11" t="str">
        <f t="shared" si="2"/>
        <v>2 DSM Bundle 10</v>
      </c>
      <c r="D46" s="126">
        <f>SUMIFS('Builds Detail'!AW:AW,'Builds Detail'!$CG:$CG,$B46,'Builds Detail'!$AU:$AU,$A46)</f>
        <v>922.68937399999993</v>
      </c>
      <c r="E46" s="126">
        <f>SUMIFS('Builds Detail'!AX:AX,'Builds Detail'!$CG:$CG,$B46,'Builds Detail'!$AU:$AU,$A46)</f>
        <v>360.05999863147736</v>
      </c>
      <c r="F46" s="126">
        <f>SUMIFS('Builds Detail'!AZ:AZ,'Builds Detail'!$CG:$CG,$B46,'Builds Detail'!$AU:$AU,$A46)</f>
        <v>1494.3803197030149</v>
      </c>
      <c r="G46" s="126">
        <f>SUMIFS('Builds Detail'!BA:BA,'Builds Detail'!$CG:$CG,$B46,'Builds Detail'!$AU:$AU,$A46)</f>
        <v>117.19999885559082</v>
      </c>
      <c r="H46" s="126">
        <f>SUMIFS('Builds Detail'!BC:BC,'Builds Detail'!$CG:$CG,$B46,'Builds Detail'!$AU:$AU,$A46)</f>
        <v>0</v>
      </c>
      <c r="I46" s="126">
        <f>SUMIFS('Builds Detail'!BD:BD,'Builds Detail'!$CG:$CG,$B46,'Builds Detail'!$AU:$AU,$A46)</f>
        <v>1698.2999687194824</v>
      </c>
      <c r="J46" s="126">
        <f>SUMIFS('Builds Detail'!BE:BE,'Builds Detail'!$CG:$CG,$B46,'Builds Detail'!$AU:$AU,$A46)</f>
        <v>3450</v>
      </c>
      <c r="K46" s="126">
        <f>SUMIFS('Builds Detail'!BF:BF,'Builds Detail'!$CG:$CG,$B46,'Builds Detail'!$AU:$AU,$A46)</f>
        <v>2286.0999984741211</v>
      </c>
      <c r="L46" s="126">
        <f>SUMIFS('Builds Detail'!BG:BG,'Builds Detail'!$CG:$CG,$B46,'Builds Detail'!$AU:$AU,$A46)</f>
        <v>100</v>
      </c>
      <c r="M46" s="126">
        <f>SUMIFS('Builds Detail'!BH:BH,'Builds Detail'!$CG:$CG,$B46,'Builds Detail'!$AU:$AU,$A46)</f>
        <v>1697.9199981689453</v>
      </c>
      <c r="N46" s="126">
        <f>SUMIFS('Builds Detail'!BI:BI,'Builds Detail'!$CG:$CG,$B46,'Builds Detail'!$AU:$AU,$A46)</f>
        <v>0</v>
      </c>
      <c r="O46" s="126">
        <f>SUMIFS('Builds Detail'!BJ:BJ,'Builds Detail'!$CG:$CG,$B46,'Builds Detail'!$AU:$AU,$A46)</f>
        <v>0</v>
      </c>
      <c r="P46" s="126">
        <f>SUMIFS('Builds Detail'!BK:BK,'Builds Detail'!$CG:$CG,$B46,'Builds Detail'!$AU:$AU,$A46)</f>
        <v>1700</v>
      </c>
      <c r="Q46" s="127">
        <f>SUMIFS('Builds Detail'!BL:BL,'Builds Detail'!$CG:$CG,$B46,'Builds Detail'!$AU:$AU,$A46)</f>
        <v>13826.649656552632</v>
      </c>
    </row>
    <row r="47" spans="1:17" ht="14.45" customHeight="1">
      <c r="A47" s="125">
        <v>2045</v>
      </c>
      <c r="B47" s="11" t="str">
        <f t="shared" si="2"/>
        <v>3 DSM Bundle 7</v>
      </c>
      <c r="C47" s="11" t="str">
        <f t="shared" si="2"/>
        <v>3 DSM Bundle 7</v>
      </c>
      <c r="D47" s="126">
        <f>SUMIFS('Builds Detail'!AW:AW,'Builds Detail'!$CG:$CG,$B47,'Builds Detail'!$AU:$AU,$A47)</f>
        <v>818.32495699999993</v>
      </c>
      <c r="E47" s="126">
        <f>SUMIFS('Builds Detail'!AX:AX,'Builds Detail'!$CG:$CG,$B47,'Builds Detail'!$AU:$AU,$A47)</f>
        <v>397.55000030994415</v>
      </c>
      <c r="F47" s="126">
        <f>SUMIFS('Builds Detail'!AZ:AZ,'Builds Detail'!$CG:$CG,$B47,'Builds Detail'!$AU:$AU,$A47)</f>
        <v>1494.3803197030149</v>
      </c>
      <c r="G47" s="126">
        <f>SUMIFS('Builds Detail'!BA:BA,'Builds Detail'!$CG:$CG,$B47,'Builds Detail'!$AU:$AU,$A47)</f>
        <v>117.19999885559082</v>
      </c>
      <c r="H47" s="126">
        <f>SUMIFS('Builds Detail'!BC:BC,'Builds Detail'!$CG:$CG,$B47,'Builds Detail'!$AU:$AU,$A47)</f>
        <v>0</v>
      </c>
      <c r="I47" s="126">
        <f>SUMIFS('Builds Detail'!BD:BD,'Builds Detail'!$CG:$CG,$B47,'Builds Detail'!$AU:$AU,$A47)</f>
        <v>1644.2999610900879</v>
      </c>
      <c r="J47" s="126">
        <f>SUMIFS('Builds Detail'!BE:BE,'Builds Detail'!$CG:$CG,$B47,'Builds Detail'!$AU:$AU,$A47)</f>
        <v>3550</v>
      </c>
      <c r="K47" s="126">
        <f>SUMIFS('Builds Detail'!BF:BF,'Builds Detail'!$CG:$CG,$B47,'Builds Detail'!$AU:$AU,$A47)</f>
        <v>2087.6699905395508</v>
      </c>
      <c r="L47" s="126">
        <f>SUMIFS('Builds Detail'!BG:BG,'Builds Detail'!$CG:$CG,$B47,'Builds Detail'!$AU:$AU,$A47)</f>
        <v>100</v>
      </c>
      <c r="M47" s="126">
        <f>SUMIFS('Builds Detail'!BH:BH,'Builds Detail'!$CG:$CG,$B47,'Builds Detail'!$AU:$AU,$A47)</f>
        <v>1946.7100067138672</v>
      </c>
      <c r="N47" s="126">
        <f>SUMIFS('Builds Detail'!BI:BI,'Builds Detail'!$CG:$CG,$B47,'Builds Detail'!$AU:$AU,$A47)</f>
        <v>0</v>
      </c>
      <c r="O47" s="126">
        <f>SUMIFS('Builds Detail'!BJ:BJ,'Builds Detail'!$CG:$CG,$B47,'Builds Detail'!$AU:$AU,$A47)</f>
        <v>0</v>
      </c>
      <c r="P47" s="126">
        <f>SUMIFS('Builds Detail'!BK:BK,'Builds Detail'!$CG:$CG,$B47,'Builds Detail'!$AU:$AU,$A47)</f>
        <v>1900</v>
      </c>
      <c r="Q47" s="127">
        <f>SUMIFS('Builds Detail'!BL:BL,'Builds Detail'!$CG:$CG,$B47,'Builds Detail'!$AU:$AU,$A47)</f>
        <v>14056.135234212055</v>
      </c>
    </row>
    <row r="48" spans="1:17" ht="14.45" customHeight="1">
      <c r="A48" s="125">
        <v>2045</v>
      </c>
      <c r="B48" s="11" t="str">
        <f t="shared" si="2"/>
        <v>4 DER Solar</v>
      </c>
      <c r="C48" s="11" t="str">
        <f t="shared" si="2"/>
        <v>4 DER Solar</v>
      </c>
      <c r="D48" s="126">
        <f>SUMIFS('Builds Detail'!AW:AW,'Builds Detail'!$CG:$CG,$B48,'Builds Detail'!$AU:$AU,$A48)</f>
        <v>695.07371999999998</v>
      </c>
      <c r="E48" s="126">
        <f>SUMIFS('Builds Detail'!AX:AX,'Builds Detail'!$CG:$CG,$B48,'Builds Detail'!$AU:$AU,$A48)</f>
        <v>363.50999867916107</v>
      </c>
      <c r="F48" s="126">
        <f>SUMIFS('Builds Detail'!AZ:AZ,'Builds Detail'!$CG:$CG,$B48,'Builds Detail'!$AU:$AU,$A48)</f>
        <v>2094.3803197030147</v>
      </c>
      <c r="G48" s="126">
        <f>SUMIFS('Builds Detail'!BA:BA,'Builds Detail'!$CG:$CG,$B48,'Builds Detail'!$AU:$AU,$A48)</f>
        <v>117.19999885559082</v>
      </c>
      <c r="H48" s="126">
        <f>SUMIFS('Builds Detail'!BC:BC,'Builds Detail'!$CG:$CG,$B48,'Builds Detail'!$AU:$AU,$A48)</f>
        <v>0</v>
      </c>
      <c r="I48" s="126">
        <f>SUMIFS('Builds Detail'!BD:BD,'Builds Detail'!$CG:$CG,$B48,'Builds Detail'!$AU:$AU,$A48)</f>
        <v>1843.7999725341797</v>
      </c>
      <c r="J48" s="126">
        <f>SUMIFS('Builds Detail'!BE:BE,'Builds Detail'!$CG:$CG,$B48,'Builds Detail'!$AU:$AU,$A48)</f>
        <v>3850</v>
      </c>
      <c r="K48" s="126">
        <f>SUMIFS('Builds Detail'!BF:BF,'Builds Detail'!$CG:$CG,$B48,'Builds Detail'!$AU:$AU,$A48)</f>
        <v>2386.1899795532227</v>
      </c>
      <c r="L48" s="126">
        <f>SUMIFS('Builds Detail'!BG:BG,'Builds Detail'!$CG:$CG,$B48,'Builds Detail'!$AU:$AU,$A48)</f>
        <v>100</v>
      </c>
      <c r="M48" s="126">
        <f>SUMIFS('Builds Detail'!BH:BH,'Builds Detail'!$CG:$CG,$B48,'Builds Detail'!$AU:$AU,$A48)</f>
        <v>1697.359992980957</v>
      </c>
      <c r="N48" s="126">
        <f>SUMIFS('Builds Detail'!BI:BI,'Builds Detail'!$CG:$CG,$B48,'Builds Detail'!$AU:$AU,$A48)</f>
        <v>0</v>
      </c>
      <c r="O48" s="126">
        <f>SUMIFS('Builds Detail'!BJ:BJ,'Builds Detail'!$CG:$CG,$B48,'Builds Detail'!$AU:$AU,$A48)</f>
        <v>0</v>
      </c>
      <c r="P48" s="126">
        <f>SUMIFS('Builds Detail'!BK:BK,'Builds Detail'!$CG:$CG,$B48,'Builds Detail'!$AU:$AU,$A48)</f>
        <v>1600</v>
      </c>
      <c r="Q48" s="127">
        <f>SUMIFS('Builds Detail'!BL:BL,'Builds Detail'!$CG:$CG,$B48,'Builds Detail'!$AU:$AU,$A48)</f>
        <v>14747.513982306125</v>
      </c>
    </row>
    <row r="49" spans="1:17" ht="14.45" customHeight="1">
      <c r="A49" s="125">
        <v>2045</v>
      </c>
      <c r="B49" s="11" t="str">
        <f t="shared" si="2"/>
        <v>5 DER Batteries</v>
      </c>
      <c r="C49" s="11" t="str">
        <f t="shared" si="2"/>
        <v>5 DER Batteries</v>
      </c>
      <c r="D49" s="126">
        <f>SUMIFS('Builds Detail'!AW:AW,'Builds Detail'!$CG:$CG,$B49,'Builds Detail'!$AU:$AU,$A49)</f>
        <v>695.07371999999998</v>
      </c>
      <c r="E49" s="126">
        <f>SUMIFS('Builds Detail'!AX:AX,'Builds Detail'!$CG:$CG,$B49,'Builds Detail'!$AU:$AU,$A49)</f>
        <v>360.05999863147736</v>
      </c>
      <c r="F49" s="126">
        <f>SUMIFS('Builds Detail'!AZ:AZ,'Builds Detail'!$CG:$CG,$B49,'Builds Detail'!$AU:$AU,$A49)</f>
        <v>1494.3803197030149</v>
      </c>
      <c r="G49" s="126">
        <f>SUMIFS('Builds Detail'!BA:BA,'Builds Detail'!$CG:$CG,$B49,'Builds Detail'!$AU:$AU,$A49)</f>
        <v>267.19999885559082</v>
      </c>
      <c r="H49" s="126">
        <f>SUMIFS('Builds Detail'!BC:BC,'Builds Detail'!$CG:$CG,$B49,'Builds Detail'!$AU:$AU,$A49)</f>
        <v>0</v>
      </c>
      <c r="I49" s="126">
        <f>SUMIFS('Builds Detail'!BD:BD,'Builds Detail'!$CG:$CG,$B49,'Builds Detail'!$AU:$AU,$A49)</f>
        <v>1842.8999824523926</v>
      </c>
      <c r="J49" s="126">
        <f>SUMIFS('Builds Detail'!BE:BE,'Builds Detail'!$CG:$CG,$B49,'Builds Detail'!$AU:$AU,$A49)</f>
        <v>3950</v>
      </c>
      <c r="K49" s="126">
        <f>SUMIFS('Builds Detail'!BF:BF,'Builds Detail'!$CG:$CG,$B49,'Builds Detail'!$AU:$AU,$A49)</f>
        <v>1889.3500061035156</v>
      </c>
      <c r="L49" s="126">
        <f>SUMIFS('Builds Detail'!BG:BG,'Builds Detail'!$CG:$CG,$B49,'Builds Detail'!$AU:$AU,$A49)</f>
        <v>100</v>
      </c>
      <c r="M49" s="126">
        <f>SUMIFS('Builds Detail'!BH:BH,'Builds Detail'!$CG:$CG,$B49,'Builds Detail'!$AU:$AU,$A49)</f>
        <v>1746.9499893188477</v>
      </c>
      <c r="N49" s="126">
        <f>SUMIFS('Builds Detail'!BI:BI,'Builds Detail'!$CG:$CG,$B49,'Builds Detail'!$AU:$AU,$A49)</f>
        <v>0</v>
      </c>
      <c r="O49" s="126">
        <f>SUMIFS('Builds Detail'!BJ:BJ,'Builds Detail'!$CG:$CG,$B49,'Builds Detail'!$AU:$AU,$A49)</f>
        <v>0</v>
      </c>
      <c r="P49" s="126">
        <f>SUMIFS('Builds Detail'!BK:BK,'Builds Detail'!$CG:$CG,$B49,'Builds Detail'!$AU:$AU,$A49)</f>
        <v>1600</v>
      </c>
      <c r="Q49" s="127">
        <f>SUMIFS('Builds Detail'!BL:BL,'Builds Detail'!$CG:$CG,$B49,'Builds Detail'!$AU:$AU,$A49)</f>
        <v>13945.914015064838</v>
      </c>
    </row>
    <row r="50" spans="1:17" ht="14.45" customHeight="1">
      <c r="A50" s="125">
        <v>2045</v>
      </c>
      <c r="B50" s="11" t="str">
        <f t="shared" si="2"/>
        <v>6 MT Overbuild, PHES + All East Wind</v>
      </c>
      <c r="C50" s="11" t="str">
        <f t="shared" si="2"/>
        <v>6 MT PHES + East Wind</v>
      </c>
      <c r="D50" s="126">
        <f>SUMIFS('Builds Detail'!AW:AW,'Builds Detail'!$CG:$CG,$B50,'Builds Detail'!$AU:$AU,$A50)</f>
        <v>695.07371999999998</v>
      </c>
      <c r="E50" s="126">
        <f>SUMIFS('Builds Detail'!AX:AX,'Builds Detail'!$CG:$CG,$B50,'Builds Detail'!$AU:$AU,$A50)</f>
        <v>360.05999863147736</v>
      </c>
      <c r="F50" s="126">
        <f>SUMIFS('Builds Detail'!AZ:AZ,'Builds Detail'!$CG:$CG,$B50,'Builds Detail'!$AU:$AU,$A50)</f>
        <v>1494.3803197030149</v>
      </c>
      <c r="G50" s="126">
        <f>SUMIFS('Builds Detail'!BA:BA,'Builds Detail'!$CG:$CG,$B50,'Builds Detail'!$AU:$AU,$A50)</f>
        <v>117.19999885559082</v>
      </c>
      <c r="H50" s="126">
        <f>SUMIFS('Builds Detail'!BC:BC,'Builds Detail'!$CG:$CG,$B50,'Builds Detail'!$AU:$AU,$A50)</f>
        <v>0</v>
      </c>
      <c r="I50" s="126">
        <f>SUMIFS('Builds Detail'!BD:BD,'Builds Detail'!$CG:$CG,$B50,'Builds Detail'!$AU:$AU,$A50)</f>
        <v>1843.7999725341797</v>
      </c>
      <c r="J50" s="126">
        <f>SUMIFS('Builds Detail'!BE:BE,'Builds Detail'!$CG:$CG,$B50,'Builds Detail'!$AU:$AU,$A50)</f>
        <v>3850</v>
      </c>
      <c r="K50" s="126">
        <f>SUMIFS('Builds Detail'!BF:BF,'Builds Detail'!$CG:$CG,$B50,'Builds Detail'!$AU:$AU,$A50)</f>
        <v>1689.2999877929688</v>
      </c>
      <c r="L50" s="126">
        <f>SUMIFS('Builds Detail'!BG:BG,'Builds Detail'!$CG:$CG,$B50,'Builds Detail'!$AU:$AU,$A50)</f>
        <v>100</v>
      </c>
      <c r="M50" s="126">
        <f>SUMIFS('Builds Detail'!BH:BH,'Builds Detail'!$CG:$CG,$B50,'Builds Detail'!$AU:$AU,$A50)</f>
        <v>2148.5999908447266</v>
      </c>
      <c r="N50" s="126">
        <f>SUMIFS('Builds Detail'!BI:BI,'Builds Detail'!$CG:$CG,$B50,'Builds Detail'!$AU:$AU,$A50)</f>
        <v>0</v>
      </c>
      <c r="O50" s="126">
        <f>SUMIFS('Builds Detail'!BJ:BJ,'Builds Detail'!$CG:$CG,$B50,'Builds Detail'!$AU:$AU,$A50)</f>
        <v>0</v>
      </c>
      <c r="P50" s="126">
        <f>SUMIFS('Builds Detail'!BK:BK,'Builds Detail'!$CG:$CG,$B50,'Builds Detail'!$AU:$AU,$A50)</f>
        <v>1500</v>
      </c>
      <c r="Q50" s="127">
        <f>SUMIFS('Builds Detail'!BL:BL,'Builds Detail'!$CG:$CG,$B50,'Builds Detail'!$AU:$AU,$A50)</f>
        <v>13798.413988361957</v>
      </c>
    </row>
    <row r="51" spans="1:17" ht="14.45" customHeight="1">
      <c r="A51" s="125">
        <v>2045</v>
      </c>
      <c r="B51" s="11" t="str">
        <f t="shared" si="2"/>
        <v>7 MT Overbuild, PHES + East, Central Wind</v>
      </c>
      <c r="C51" s="11" t="str">
        <f t="shared" si="2"/>
        <v>7 MT PHES + East, Central Wind</v>
      </c>
      <c r="D51" s="126">
        <f>SUMIFS('Builds Detail'!AW:AW,'Builds Detail'!$CG:$CG,$B51,'Builds Detail'!$AU:$AU,$A51)</f>
        <v>695.07371999999998</v>
      </c>
      <c r="E51" s="126">
        <f>SUMIFS('Builds Detail'!AX:AX,'Builds Detail'!$CG:$CG,$B51,'Builds Detail'!$AU:$AU,$A51)</f>
        <v>360.05999863147736</v>
      </c>
      <c r="F51" s="126">
        <f>SUMIFS('Builds Detail'!AZ:AZ,'Builds Detail'!$CG:$CG,$B51,'Builds Detail'!$AU:$AU,$A51)</f>
        <v>1494.3803197030149</v>
      </c>
      <c r="G51" s="126">
        <f>SUMIFS('Builds Detail'!BA:BA,'Builds Detail'!$CG:$CG,$B51,'Builds Detail'!$AU:$AU,$A51)</f>
        <v>117.19999885559082</v>
      </c>
      <c r="H51" s="126">
        <f>SUMIFS('Builds Detail'!BC:BC,'Builds Detail'!$CG:$CG,$B51,'Builds Detail'!$AU:$AU,$A51)</f>
        <v>18.29999923706055</v>
      </c>
      <c r="I51" s="126">
        <f>SUMIFS('Builds Detail'!BD:BD,'Builds Detail'!$CG:$CG,$B51,'Builds Detail'!$AU:$AU,$A51)</f>
        <v>1698.2999687194824</v>
      </c>
      <c r="J51" s="126">
        <f>SUMIFS('Builds Detail'!BE:BE,'Builds Detail'!$CG:$CG,$B51,'Builds Detail'!$AU:$AU,$A51)</f>
        <v>3750</v>
      </c>
      <c r="K51" s="126">
        <f>SUMIFS('Builds Detail'!BF:BF,'Builds Detail'!$CG:$CG,$B51,'Builds Detail'!$AU:$AU,$A51)</f>
        <v>1885.8000030517578</v>
      </c>
      <c r="L51" s="126">
        <f>SUMIFS('Builds Detail'!BG:BG,'Builds Detail'!$CG:$CG,$B51,'Builds Detail'!$AU:$AU,$A51)</f>
        <v>100</v>
      </c>
      <c r="M51" s="126">
        <f>SUMIFS('Builds Detail'!BH:BH,'Builds Detail'!$CG:$CG,$B51,'Builds Detail'!$AU:$AU,$A51)</f>
        <v>1997.7999954223633</v>
      </c>
      <c r="N51" s="126">
        <f>SUMIFS('Builds Detail'!BI:BI,'Builds Detail'!$CG:$CG,$B51,'Builds Detail'!$AU:$AU,$A51)</f>
        <v>0</v>
      </c>
      <c r="O51" s="126">
        <f>SUMIFS('Builds Detail'!BJ:BJ,'Builds Detail'!$CG:$CG,$B51,'Builds Detail'!$AU:$AU,$A51)</f>
        <v>0</v>
      </c>
      <c r="P51" s="126">
        <f>SUMIFS('Builds Detail'!BK:BK,'Builds Detail'!$CG:$CG,$B51,'Builds Detail'!$AU:$AU,$A51)</f>
        <v>1700</v>
      </c>
      <c r="Q51" s="127">
        <f>SUMIFS('Builds Detail'!BL:BL,'Builds Detail'!$CG:$CG,$B51,'Builds Detail'!$AU:$AU,$A51)</f>
        <v>13816.914003620746</v>
      </c>
    </row>
    <row r="52" spans="1:17" ht="14.45" customHeight="1">
      <c r="A52" s="125">
        <v>2045</v>
      </c>
      <c r="B52" s="11" t="str">
        <f t="shared" si="2"/>
        <v>8 PNW PHES</v>
      </c>
      <c r="C52" s="11" t="str">
        <f t="shared" si="2"/>
        <v>8 PNW PHES</v>
      </c>
      <c r="D52" s="126">
        <f>SUMIFS('Builds Detail'!AW:AW,'Builds Detail'!$CG:$CG,$B52,'Builds Detail'!$AU:$AU,$A52)</f>
        <v>695.07371999999998</v>
      </c>
      <c r="E52" s="126">
        <f>SUMIFS('Builds Detail'!AX:AX,'Builds Detail'!$CG:$CG,$B52,'Builds Detail'!$AU:$AU,$A52)</f>
        <v>363.45999872684479</v>
      </c>
      <c r="F52" s="126">
        <f>SUMIFS('Builds Detail'!AZ:AZ,'Builds Detail'!$CG:$CG,$B52,'Builds Detail'!$AU:$AU,$A52)</f>
        <v>1494.3803197030149</v>
      </c>
      <c r="G52" s="126">
        <f>SUMIFS('Builds Detail'!BA:BA,'Builds Detail'!$CG:$CG,$B52,'Builds Detail'!$AU:$AU,$A52)</f>
        <v>117.19999885559082</v>
      </c>
      <c r="H52" s="126">
        <f>SUMIFS('Builds Detail'!BC:BC,'Builds Detail'!$CG:$CG,$B52,'Builds Detail'!$AU:$AU,$A52)</f>
        <v>0</v>
      </c>
      <c r="I52" s="126">
        <f>SUMIFS('Builds Detail'!BD:BD,'Builds Detail'!$CG:$CG,$B52,'Builds Detail'!$AU:$AU,$A52)</f>
        <v>1715.6999778747559</v>
      </c>
      <c r="J52" s="126">
        <f>SUMIFS('Builds Detail'!BE:BE,'Builds Detail'!$CG:$CG,$B52,'Builds Detail'!$AU:$AU,$A52)</f>
        <v>3350</v>
      </c>
      <c r="K52" s="126">
        <f>SUMIFS('Builds Detail'!BF:BF,'Builds Detail'!$CG:$CG,$B52,'Builds Detail'!$AU:$AU,$A52)</f>
        <v>2385.6999816894531</v>
      </c>
      <c r="L52" s="126">
        <f>SUMIFS('Builds Detail'!BG:BG,'Builds Detail'!$CG:$CG,$B52,'Builds Detail'!$AU:$AU,$A52)</f>
        <v>100</v>
      </c>
      <c r="M52" s="126">
        <f>SUMIFS('Builds Detail'!BH:BH,'Builds Detail'!$CG:$CG,$B52,'Builds Detail'!$AU:$AU,$A52)</f>
        <v>2049.0999984741211</v>
      </c>
      <c r="N52" s="126">
        <f>SUMIFS('Builds Detail'!BI:BI,'Builds Detail'!$CG:$CG,$B52,'Builds Detail'!$AU:$AU,$A52)</f>
        <v>0</v>
      </c>
      <c r="O52" s="126">
        <f>SUMIFS('Builds Detail'!BJ:BJ,'Builds Detail'!$CG:$CG,$B52,'Builds Detail'!$AU:$AU,$A52)</f>
        <v>0</v>
      </c>
      <c r="P52" s="126">
        <f>SUMIFS('Builds Detail'!BK:BK,'Builds Detail'!$CG:$CG,$B52,'Builds Detail'!$AU:$AU,$A52)</f>
        <v>1700</v>
      </c>
      <c r="Q52" s="127">
        <f>SUMIFS('Builds Detail'!BL:BL,'Builds Detail'!$CG:$CG,$B52,'Builds Detail'!$AU:$AU,$A52)</f>
        <v>13970.61399532378</v>
      </c>
    </row>
    <row r="53" spans="1:17" ht="14.45" customHeight="1">
      <c r="A53" s="125">
        <v>2045</v>
      </c>
      <c r="B53" s="11" t="str">
        <f t="shared" si="2"/>
        <v>9 Advanced Nuclear (SMR)</v>
      </c>
      <c r="C53" s="11" t="str">
        <f t="shared" si="2"/>
        <v>9 Advanced Nuclear (SMR)</v>
      </c>
      <c r="D53" s="126">
        <f>SUMIFS('Builds Detail'!AW:AW,'Builds Detail'!$CG:$CG,$B53,'Builds Detail'!$AU:$AU,$A53)</f>
        <v>695.07371999999998</v>
      </c>
      <c r="E53" s="126">
        <f>SUMIFS('Builds Detail'!AX:AX,'Builds Detail'!$CG:$CG,$B53,'Builds Detail'!$AU:$AU,$A53)</f>
        <v>360.05999863147736</v>
      </c>
      <c r="F53" s="126">
        <f>SUMIFS('Builds Detail'!AZ:AZ,'Builds Detail'!$CG:$CG,$B53,'Builds Detail'!$AU:$AU,$A53)</f>
        <v>1494.3803197030149</v>
      </c>
      <c r="G53" s="126">
        <f>SUMIFS('Builds Detail'!BA:BA,'Builds Detail'!$CG:$CG,$B53,'Builds Detail'!$AU:$AU,$A53)</f>
        <v>117.19999885559082</v>
      </c>
      <c r="H53" s="126">
        <f>SUMIFS('Builds Detail'!BC:BC,'Builds Detail'!$CG:$CG,$B53,'Builds Detail'!$AU:$AU,$A53)</f>
        <v>0</v>
      </c>
      <c r="I53" s="126">
        <f>SUMIFS('Builds Detail'!BD:BD,'Builds Detail'!$CG:$CG,$B53,'Builds Detail'!$AU:$AU,$A53)</f>
        <v>1605.8999824523926</v>
      </c>
      <c r="J53" s="126">
        <f>SUMIFS('Builds Detail'!BE:BE,'Builds Detail'!$CG:$CG,$B53,'Builds Detail'!$AU:$AU,$A53)</f>
        <v>3550</v>
      </c>
      <c r="K53" s="126">
        <f>SUMIFS('Builds Detail'!BF:BF,'Builds Detail'!$CG:$CG,$B53,'Builds Detail'!$AU:$AU,$A53)</f>
        <v>2289.1499938964844</v>
      </c>
      <c r="L53" s="126">
        <f>SUMIFS('Builds Detail'!BG:BG,'Builds Detail'!$CG:$CG,$B53,'Builds Detail'!$AU:$AU,$A53)</f>
        <v>100</v>
      </c>
      <c r="M53" s="126">
        <f>SUMIFS('Builds Detail'!BH:BH,'Builds Detail'!$CG:$CG,$B53,'Builds Detail'!$AU:$AU,$A53)</f>
        <v>1747.0699996948242</v>
      </c>
      <c r="N53" s="126">
        <f>SUMIFS('Builds Detail'!BI:BI,'Builds Detail'!$CG:$CG,$B53,'Builds Detail'!$AU:$AU,$A53)</f>
        <v>0</v>
      </c>
      <c r="O53" s="126">
        <f>SUMIFS('Builds Detail'!BJ:BJ,'Builds Detail'!$CG:$CG,$B53,'Builds Detail'!$AU:$AU,$A53)</f>
        <v>250</v>
      </c>
      <c r="P53" s="126">
        <f>SUMIFS('Builds Detail'!BK:BK,'Builds Detail'!$CG:$CG,$B53,'Builds Detail'!$AU:$AU,$A53)</f>
        <v>1700</v>
      </c>
      <c r="Q53" s="127">
        <f>SUMIFS('Builds Detail'!BL:BL,'Builds Detail'!$CG:$CG,$B53,'Builds Detail'!$AU:$AU,$A53)</f>
        <v>13908.834013233783</v>
      </c>
    </row>
    <row r="54" spans="1:17" ht="14.45" customHeight="1">
      <c r="A54" s="125">
        <v>2045</v>
      </c>
      <c r="B54" s="11" t="str">
        <f t="shared" si="2"/>
        <v>10 Restricted Thermal</v>
      </c>
      <c r="C54" s="11" t="str">
        <f t="shared" si="2"/>
        <v>10 Restricted Thermal</v>
      </c>
      <c r="D54" s="126">
        <f>SUMIFS('Builds Detail'!AW:AW,'Builds Detail'!$CG:$CG,$B54,'Builds Detail'!$AU:$AU,$A54)</f>
        <v>695.07371999999998</v>
      </c>
      <c r="E54" s="126">
        <f>SUMIFS('Builds Detail'!AX:AX,'Builds Detail'!$CG:$CG,$B54,'Builds Detail'!$AU:$AU,$A54)</f>
        <v>360.05999863147736</v>
      </c>
      <c r="F54" s="126">
        <f>SUMIFS('Builds Detail'!AZ:AZ,'Builds Detail'!$CG:$CG,$B54,'Builds Detail'!$AU:$AU,$A54)</f>
        <v>1494.3803197030149</v>
      </c>
      <c r="G54" s="126">
        <f>SUMIFS('Builds Detail'!BA:BA,'Builds Detail'!$CG:$CG,$B54,'Builds Detail'!$AU:$AU,$A54)</f>
        <v>117.19999885559082</v>
      </c>
      <c r="H54" s="126">
        <f>SUMIFS('Builds Detail'!BC:BC,'Builds Detail'!$CG:$CG,$B54,'Builds Detail'!$AU:$AU,$A54)</f>
        <v>0</v>
      </c>
      <c r="I54" s="126">
        <f>SUMIFS('Builds Detail'!BD:BD,'Builds Detail'!$CG:$CG,$B54,'Builds Detail'!$AU:$AU,$A54)</f>
        <v>1569.2999839782715</v>
      </c>
      <c r="J54" s="126">
        <f>SUMIFS('Builds Detail'!BE:BE,'Builds Detail'!$CG:$CG,$B54,'Builds Detail'!$AU:$AU,$A54)</f>
        <v>3350</v>
      </c>
      <c r="K54" s="126">
        <f>SUMIFS('Builds Detail'!BF:BF,'Builds Detail'!$CG:$CG,$B54,'Builds Detail'!$AU:$AU,$A54)</f>
        <v>2887.6699905395508</v>
      </c>
      <c r="L54" s="126">
        <f>SUMIFS('Builds Detail'!BG:BG,'Builds Detail'!$CG:$CG,$B54,'Builds Detail'!$AU:$AU,$A54)</f>
        <v>100</v>
      </c>
      <c r="M54" s="126">
        <f>SUMIFS('Builds Detail'!BH:BH,'Builds Detail'!$CG:$CG,$B54,'Builds Detail'!$AU:$AU,$A54)</f>
        <v>2448.3999938964844</v>
      </c>
      <c r="N54" s="126">
        <f>SUMIFS('Builds Detail'!BI:BI,'Builds Detail'!$CG:$CG,$B54,'Builds Detail'!$AU:$AU,$A54)</f>
        <v>0</v>
      </c>
      <c r="O54" s="126">
        <f>SUMIFS('Builds Detail'!BJ:BJ,'Builds Detail'!$CG:$CG,$B54,'Builds Detail'!$AU:$AU,$A54)</f>
        <v>0</v>
      </c>
      <c r="P54" s="126">
        <f>SUMIFS('Builds Detail'!BK:BK,'Builds Detail'!$CG:$CG,$B54,'Builds Detail'!$AU:$AU,$A54)</f>
        <v>4800</v>
      </c>
      <c r="Q54" s="127">
        <f>SUMIFS('Builds Detail'!BL:BL,'Builds Detail'!$CG:$CG,$B54,'Builds Detail'!$AU:$AU,$A54)</f>
        <v>17822.084005604389</v>
      </c>
    </row>
    <row r="55" spans="1:17" ht="14.45" customHeight="1">
      <c r="A55" s="125">
        <v>2045</v>
      </c>
      <c r="B55" s="11" t="str">
        <f t="shared" si="2"/>
        <v>11 A1 Least Diversified w/ Adv. Nuclear</v>
      </c>
      <c r="C55" s="11" t="str">
        <f t="shared" si="2"/>
        <v>11 A1</v>
      </c>
      <c r="D55" s="126">
        <f>SUMIFS('Builds Detail'!AW:AW,'Builds Detail'!$CG:$CG,$B55,'Builds Detail'!$AU:$AU,$A55)</f>
        <v>818.32495699999993</v>
      </c>
      <c r="E55" s="126">
        <f>SUMIFS('Builds Detail'!AX:AX,'Builds Detail'!$CG:$CG,$B55,'Builds Detail'!$AU:$AU,$A55)</f>
        <v>397.55000030994415</v>
      </c>
      <c r="F55" s="126">
        <f>SUMIFS('Builds Detail'!AZ:AZ,'Builds Detail'!$CG:$CG,$B55,'Builds Detail'!$AU:$AU,$A55)</f>
        <v>1494.3803197030149</v>
      </c>
      <c r="G55" s="126">
        <f>SUMIFS('Builds Detail'!BA:BA,'Builds Detail'!$CG:$CG,$B55,'Builds Detail'!$AU:$AU,$A55)</f>
        <v>117.19999885559082</v>
      </c>
      <c r="H55" s="126">
        <f>SUMIFS('Builds Detail'!BC:BC,'Builds Detail'!$CG:$CG,$B55,'Builds Detail'!$AU:$AU,$A55)</f>
        <v>0</v>
      </c>
      <c r="I55" s="126">
        <f>SUMIFS('Builds Detail'!BD:BD,'Builds Detail'!$CG:$CG,$B55,'Builds Detail'!$AU:$AU,$A55)</f>
        <v>1661.6999702453613</v>
      </c>
      <c r="J55" s="126">
        <f>SUMIFS('Builds Detail'!BE:BE,'Builds Detail'!$CG:$CG,$B55,'Builds Detail'!$AU:$AU,$A55)</f>
        <v>3450</v>
      </c>
      <c r="K55" s="126">
        <f>SUMIFS('Builds Detail'!BF:BF,'Builds Detail'!$CG:$CG,$B55,'Builds Detail'!$AU:$AU,$A55)</f>
        <v>2087.9999771118164</v>
      </c>
      <c r="L55" s="126">
        <f>SUMIFS('Builds Detail'!BG:BG,'Builds Detail'!$CG:$CG,$B55,'Builds Detail'!$AU:$AU,$A55)</f>
        <v>100</v>
      </c>
      <c r="M55" s="126">
        <f>SUMIFS('Builds Detail'!BH:BH,'Builds Detail'!$CG:$CG,$B55,'Builds Detail'!$AU:$AU,$A55)</f>
        <v>1397.0699996948242</v>
      </c>
      <c r="N55" s="126">
        <f>SUMIFS('Builds Detail'!BI:BI,'Builds Detail'!$CG:$CG,$B55,'Builds Detail'!$AU:$AU,$A55)</f>
        <v>0</v>
      </c>
      <c r="O55" s="126">
        <f>SUMIFS('Builds Detail'!BJ:BJ,'Builds Detail'!$CG:$CG,$B55,'Builds Detail'!$AU:$AU,$A55)</f>
        <v>250</v>
      </c>
      <c r="P55" s="126">
        <f>SUMIFS('Builds Detail'!BK:BK,'Builds Detail'!$CG:$CG,$B55,'Builds Detail'!$AU:$AU,$A55)</f>
        <v>1600</v>
      </c>
      <c r="Q55" s="127">
        <f>SUMIFS('Builds Detail'!BL:BL,'Builds Detail'!$CG:$CG,$B55,'Builds Detail'!$AU:$AU,$A55)</f>
        <v>13374.225222920551</v>
      </c>
    </row>
    <row r="56" spans="1:17" ht="14.45" customHeight="1">
      <c r="A56" s="125">
        <v>2045</v>
      </c>
      <c r="B56" s="11" t="str">
        <f t="shared" si="2"/>
        <v>11 A2 Diversified + PNW PHES</v>
      </c>
      <c r="C56" s="11" t="str">
        <f t="shared" si="2"/>
        <v>11 A2</v>
      </c>
      <c r="D56" s="126">
        <f>SUMIFS('Builds Detail'!AW:AW,'Builds Detail'!$CG:$CG,$B56,'Builds Detail'!$AU:$AU,$A56)</f>
        <v>818.32495699999993</v>
      </c>
      <c r="E56" s="126">
        <f>SUMIFS('Builds Detail'!AX:AX,'Builds Detail'!$CG:$CG,$B56,'Builds Detail'!$AU:$AU,$A56)</f>
        <v>363.45999872684479</v>
      </c>
      <c r="F56" s="126">
        <f>SUMIFS('Builds Detail'!AZ:AZ,'Builds Detail'!$CG:$CG,$B56,'Builds Detail'!$AU:$AU,$A56)</f>
        <v>1494.3803197030149</v>
      </c>
      <c r="G56" s="126">
        <f>SUMIFS('Builds Detail'!BA:BA,'Builds Detail'!$CG:$CG,$B56,'Builds Detail'!$AU:$AU,$A56)</f>
        <v>127.19999885559082</v>
      </c>
      <c r="H56" s="126">
        <f>SUMIFS('Builds Detail'!BC:BC,'Builds Detail'!$CG:$CG,$B56,'Builds Detail'!$AU:$AU,$A56)</f>
        <v>0</v>
      </c>
      <c r="I56" s="126">
        <f>SUMIFS('Builds Detail'!BD:BD,'Builds Detail'!$CG:$CG,$B56,'Builds Detail'!$AU:$AU,$A56)</f>
        <v>1679.0999794006348</v>
      </c>
      <c r="J56" s="126">
        <f>SUMIFS('Builds Detail'!BE:BE,'Builds Detail'!$CG:$CG,$B56,'Builds Detail'!$AU:$AU,$A56)</f>
        <v>3450</v>
      </c>
      <c r="K56" s="126">
        <f>SUMIFS('Builds Detail'!BF:BF,'Builds Detail'!$CG:$CG,$B56,'Builds Detail'!$AU:$AU,$A56)</f>
        <v>1988.8000030517578</v>
      </c>
      <c r="L56" s="126">
        <f>SUMIFS('Builds Detail'!BG:BG,'Builds Detail'!$CG:$CG,$B56,'Builds Detail'!$AU:$AU,$A56)</f>
        <v>100</v>
      </c>
      <c r="M56" s="126">
        <f>SUMIFS('Builds Detail'!BH:BH,'Builds Detail'!$CG:$CG,$B56,'Builds Detail'!$AU:$AU,$A56)</f>
        <v>1395.2200012207031</v>
      </c>
      <c r="N56" s="126">
        <f>SUMIFS('Builds Detail'!BI:BI,'Builds Detail'!$CG:$CG,$B56,'Builds Detail'!$AU:$AU,$A56)</f>
        <v>0</v>
      </c>
      <c r="O56" s="126">
        <f>SUMIFS('Builds Detail'!BJ:BJ,'Builds Detail'!$CG:$CG,$B56,'Builds Detail'!$AU:$AU,$A56)</f>
        <v>250</v>
      </c>
      <c r="P56" s="126">
        <f>SUMIFS('Builds Detail'!BK:BK,'Builds Detail'!$CG:$CG,$B56,'Builds Detail'!$AU:$AU,$A56)</f>
        <v>1600</v>
      </c>
      <c r="Q56" s="127">
        <f>SUMIFS('Builds Detail'!BL:BL,'Builds Detail'!$CG:$CG,$B56,'Builds Detail'!$AU:$AU,$A56)</f>
        <v>13266.485257958546</v>
      </c>
    </row>
    <row r="57" spans="1:17" ht="14.45" customHeight="1">
      <c r="A57" s="125">
        <v>2045</v>
      </c>
      <c r="B57" s="11" t="str">
        <f t="shared" si="2"/>
        <v>11 A3 Diversified + DER Solar</v>
      </c>
      <c r="C57" s="11" t="str">
        <f t="shared" si="2"/>
        <v>11 A3</v>
      </c>
      <c r="D57" s="126">
        <f>SUMIFS('Builds Detail'!AW:AW,'Builds Detail'!$CG:$CG,$B57,'Builds Detail'!$AU:$AU,$A57)</f>
        <v>818.32495699999993</v>
      </c>
      <c r="E57" s="126">
        <f>SUMIFS('Builds Detail'!AX:AX,'Builds Detail'!$CG:$CG,$B57,'Builds Detail'!$AU:$AU,$A57)</f>
        <v>399.18999946117401</v>
      </c>
      <c r="F57" s="126">
        <f>SUMIFS('Builds Detail'!AZ:AZ,'Builds Detail'!$CG:$CG,$B57,'Builds Detail'!$AU:$AU,$A57)</f>
        <v>2094.3803197030147</v>
      </c>
      <c r="G57" s="126">
        <f>SUMIFS('Builds Detail'!BA:BA,'Builds Detail'!$CG:$CG,$B57,'Builds Detail'!$AU:$AU,$A57)</f>
        <v>117.19999885559082</v>
      </c>
      <c r="H57" s="126">
        <f>SUMIFS('Builds Detail'!BC:BC,'Builds Detail'!$CG:$CG,$B57,'Builds Detail'!$AU:$AU,$A57)</f>
        <v>0</v>
      </c>
      <c r="I57" s="126">
        <f>SUMIFS('Builds Detail'!BD:BD,'Builds Detail'!$CG:$CG,$B57,'Builds Detail'!$AU:$AU,$A57)</f>
        <v>1661.6999702453613</v>
      </c>
      <c r="J57" s="126">
        <f>SUMIFS('Builds Detail'!BE:BE,'Builds Detail'!$CG:$CG,$B57,'Builds Detail'!$AU:$AU,$A57)</f>
        <v>3050</v>
      </c>
      <c r="K57" s="126">
        <f>SUMIFS('Builds Detail'!BF:BF,'Builds Detail'!$CG:$CG,$B57,'Builds Detail'!$AU:$AU,$A57)</f>
        <v>2986.5099792480469</v>
      </c>
      <c r="L57" s="126">
        <f>SUMIFS('Builds Detail'!BG:BG,'Builds Detail'!$CG:$CG,$B57,'Builds Detail'!$AU:$AU,$A57)</f>
        <v>100</v>
      </c>
      <c r="M57" s="126">
        <f>SUMIFS('Builds Detail'!BH:BH,'Builds Detail'!$CG:$CG,$B57,'Builds Detail'!$AU:$AU,$A57)</f>
        <v>1448.9599990844727</v>
      </c>
      <c r="N57" s="126">
        <f>SUMIFS('Builds Detail'!BI:BI,'Builds Detail'!$CG:$CG,$B57,'Builds Detail'!$AU:$AU,$A57)</f>
        <v>0</v>
      </c>
      <c r="O57" s="126">
        <f>SUMIFS('Builds Detail'!BJ:BJ,'Builds Detail'!$CG:$CG,$B57,'Builds Detail'!$AU:$AU,$A57)</f>
        <v>250</v>
      </c>
      <c r="P57" s="126">
        <f>SUMIFS('Builds Detail'!BK:BK,'Builds Detail'!$CG:$CG,$B57,'Builds Detail'!$AU:$AU,$A57)</f>
        <v>1800</v>
      </c>
      <c r="Q57" s="127">
        <f>SUMIFS('Builds Detail'!BL:BL,'Builds Detail'!$CG:$CG,$B57,'Builds Detail'!$AU:$AU,$A57)</f>
        <v>14726.26522359766</v>
      </c>
    </row>
    <row r="58" spans="1:17" ht="14.45" customHeight="1">
      <c r="A58" s="125">
        <v>2045</v>
      </c>
      <c r="B58" s="11" t="str">
        <f t="shared" si="2"/>
        <v>11 A4 Diversified + DER Batteries</v>
      </c>
      <c r="C58" s="11" t="str">
        <f t="shared" si="2"/>
        <v>11 A4</v>
      </c>
      <c r="D58" s="126">
        <f>SUMIFS('Builds Detail'!AW:AW,'Builds Detail'!$CG:$CG,$B58,'Builds Detail'!$AU:$AU,$A58)</f>
        <v>818.32495699999993</v>
      </c>
      <c r="E58" s="126">
        <f>SUMIFS('Builds Detail'!AX:AX,'Builds Detail'!$CG:$CG,$B58,'Builds Detail'!$AU:$AU,$A58)</f>
        <v>360.05999863147736</v>
      </c>
      <c r="F58" s="126">
        <f>SUMIFS('Builds Detail'!AZ:AZ,'Builds Detail'!$CG:$CG,$B58,'Builds Detail'!$AU:$AU,$A58)</f>
        <v>2094.3803197030147</v>
      </c>
      <c r="G58" s="126">
        <f>SUMIFS('Builds Detail'!BA:BA,'Builds Detail'!$CG:$CG,$B58,'Builds Detail'!$AU:$AU,$A58)</f>
        <v>267.19999885559082</v>
      </c>
      <c r="H58" s="126">
        <f>SUMIFS('Builds Detail'!BC:BC,'Builds Detail'!$CG:$CG,$B58,'Builds Detail'!$AU:$AU,$A58)</f>
        <v>0</v>
      </c>
      <c r="I58" s="126">
        <f>SUMIFS('Builds Detail'!BD:BD,'Builds Detail'!$CG:$CG,$B58,'Builds Detail'!$AU:$AU,$A58)</f>
        <v>1515.299976348877</v>
      </c>
      <c r="J58" s="126">
        <f>SUMIFS('Builds Detail'!BE:BE,'Builds Detail'!$CG:$CG,$B58,'Builds Detail'!$AU:$AU,$A58)</f>
        <v>3350</v>
      </c>
      <c r="K58" s="126">
        <f>SUMIFS('Builds Detail'!BF:BF,'Builds Detail'!$CG:$CG,$B58,'Builds Detail'!$AU:$AU,$A58)</f>
        <v>1888.9000091552734</v>
      </c>
      <c r="L58" s="126">
        <f>SUMIFS('Builds Detail'!BG:BG,'Builds Detail'!$CG:$CG,$B58,'Builds Detail'!$AU:$AU,$A58)</f>
        <v>100</v>
      </c>
      <c r="M58" s="126">
        <f>SUMIFS('Builds Detail'!BH:BH,'Builds Detail'!$CG:$CG,$B58,'Builds Detail'!$AU:$AU,$A58)</f>
        <v>1748.0500030517578</v>
      </c>
      <c r="N58" s="126">
        <f>SUMIFS('Builds Detail'!BI:BI,'Builds Detail'!$CG:$CG,$B58,'Builds Detail'!$AU:$AU,$A58)</f>
        <v>0</v>
      </c>
      <c r="O58" s="126">
        <f>SUMIFS('Builds Detail'!BJ:BJ,'Builds Detail'!$CG:$CG,$B58,'Builds Detail'!$AU:$AU,$A58)</f>
        <v>250</v>
      </c>
      <c r="P58" s="126">
        <f>SUMIFS('Builds Detail'!BK:BK,'Builds Detail'!$CG:$CG,$B58,'Builds Detail'!$AU:$AU,$A58)</f>
        <v>1700</v>
      </c>
      <c r="Q58" s="127">
        <f>SUMIFS('Builds Detail'!BL:BL,'Builds Detail'!$CG:$CG,$B58,'Builds Detail'!$AU:$AU,$A58)</f>
        <v>14092.215262745991</v>
      </c>
    </row>
    <row r="59" spans="1:17" ht="14.45" customHeight="1">
      <c r="A59" s="125">
        <v>2045</v>
      </c>
      <c r="B59" s="11" t="str">
        <f t="shared" si="2"/>
        <v>11 A5 Diversified + All DR Programs</v>
      </c>
      <c r="C59" s="11" t="str">
        <f t="shared" si="2"/>
        <v>11 A5</v>
      </c>
      <c r="D59" s="126">
        <f>SUMIFS('Builds Detail'!AW:AW,'Builds Detail'!$CG:$CG,$B59,'Builds Detail'!$AU:$AU,$A59)</f>
        <v>818.32495699999993</v>
      </c>
      <c r="E59" s="126">
        <f>SUMIFS('Builds Detail'!AX:AX,'Builds Detail'!$CG:$CG,$B59,'Builds Detail'!$AU:$AU,$A59)</f>
        <v>446.23999869823456</v>
      </c>
      <c r="F59" s="126">
        <f>SUMIFS('Builds Detail'!AZ:AZ,'Builds Detail'!$CG:$CG,$B59,'Builds Detail'!$AU:$AU,$A59)</f>
        <v>2094.3803197030147</v>
      </c>
      <c r="G59" s="126">
        <f>SUMIFS('Builds Detail'!BA:BA,'Builds Detail'!$CG:$CG,$B59,'Builds Detail'!$AU:$AU,$A59)</f>
        <v>267.19999885559082</v>
      </c>
      <c r="H59" s="126">
        <f>SUMIFS('Builds Detail'!BC:BC,'Builds Detail'!$CG:$CG,$B59,'Builds Detail'!$AU:$AU,$A59)</f>
        <v>0</v>
      </c>
      <c r="I59" s="126">
        <f>SUMIFS('Builds Detail'!BD:BD,'Builds Detail'!$CG:$CG,$B59,'Builds Detail'!$AU:$AU,$A59)</f>
        <v>1660.7999801635742</v>
      </c>
      <c r="J59" s="126">
        <f>SUMIFS('Builds Detail'!BE:BE,'Builds Detail'!$CG:$CG,$B59,'Builds Detail'!$AU:$AU,$A59)</f>
        <v>3250</v>
      </c>
      <c r="K59" s="126">
        <f>SUMIFS('Builds Detail'!BF:BF,'Builds Detail'!$CG:$CG,$B59,'Builds Detail'!$AU:$AU,$A59)</f>
        <v>2187.8600006103516</v>
      </c>
      <c r="L59" s="126">
        <f>SUMIFS('Builds Detail'!BG:BG,'Builds Detail'!$CG:$CG,$B59,'Builds Detail'!$AU:$AU,$A59)</f>
        <v>100</v>
      </c>
      <c r="M59" s="126">
        <f>SUMIFS('Builds Detail'!BH:BH,'Builds Detail'!$CG:$CG,$B59,'Builds Detail'!$AU:$AU,$A59)</f>
        <v>1448.9599990844727</v>
      </c>
      <c r="N59" s="126">
        <f>SUMIFS('Builds Detail'!BI:BI,'Builds Detail'!$CG:$CG,$B59,'Builds Detail'!$AU:$AU,$A59)</f>
        <v>0</v>
      </c>
      <c r="O59" s="126">
        <f>SUMIFS('Builds Detail'!BJ:BJ,'Builds Detail'!$CG:$CG,$B59,'Builds Detail'!$AU:$AU,$A59)</f>
        <v>250</v>
      </c>
      <c r="P59" s="126">
        <f>SUMIFS('Builds Detail'!BK:BK,'Builds Detail'!$CG:$CG,$B59,'Builds Detail'!$AU:$AU,$A59)</f>
        <v>1800</v>
      </c>
      <c r="Q59" s="127">
        <f>SUMIFS('Builds Detail'!BL:BL,'Builds Detail'!$CG:$CG,$B59,'Builds Detail'!$AU:$AU,$A59)</f>
        <v>14323.765254115238</v>
      </c>
    </row>
    <row r="60" spans="1:17" ht="14.45" customHeight="1">
      <c r="A60" s="125">
        <v>2045</v>
      </c>
      <c r="B60" s="11" t="str">
        <f t="shared" si="2"/>
        <v>11 B1 Least Diversified, No Adv. Nuclear</v>
      </c>
      <c r="C60" s="11" t="str">
        <f t="shared" si="2"/>
        <v xml:space="preserve">11 B1  </v>
      </c>
      <c r="D60" s="126">
        <f>SUMIFS('Builds Detail'!AW:AW,'Builds Detail'!$CG:$CG,$B60,'Builds Detail'!$AU:$AU,$A60)</f>
        <v>818.32495699999993</v>
      </c>
      <c r="E60" s="126">
        <f>SUMIFS('Builds Detail'!AX:AX,'Builds Detail'!$CG:$CG,$B60,'Builds Detail'!$AU:$AU,$A60)</f>
        <v>360.05999863147736</v>
      </c>
      <c r="F60" s="126">
        <f>SUMIFS('Builds Detail'!AZ:AZ,'Builds Detail'!$CG:$CG,$B60,'Builds Detail'!$AU:$AU,$A60)</f>
        <v>1494.3803197030149</v>
      </c>
      <c r="G60" s="126">
        <f>SUMIFS('Builds Detail'!BA:BA,'Builds Detail'!$CG:$CG,$B60,'Builds Detail'!$AU:$AU,$A60)</f>
        <v>132.19999885559082</v>
      </c>
      <c r="H60" s="126">
        <f>SUMIFS('Builds Detail'!BC:BC,'Builds Detail'!$CG:$CG,$B60,'Builds Detail'!$AU:$AU,$A60)</f>
        <v>0</v>
      </c>
      <c r="I60" s="126">
        <f>SUMIFS('Builds Detail'!BD:BD,'Builds Detail'!$CG:$CG,$B60,'Builds Detail'!$AU:$AU,$A60)</f>
        <v>1770.5999755859375</v>
      </c>
      <c r="J60" s="126">
        <f>SUMIFS('Builds Detail'!BE:BE,'Builds Detail'!$CG:$CG,$B60,'Builds Detail'!$AU:$AU,$A60)</f>
        <v>3650</v>
      </c>
      <c r="K60" s="126">
        <f>SUMIFS('Builds Detail'!BF:BF,'Builds Detail'!$CG:$CG,$B60,'Builds Detail'!$AU:$AU,$A60)</f>
        <v>1790.8499908447266</v>
      </c>
      <c r="L60" s="126">
        <f>SUMIFS('Builds Detail'!BG:BG,'Builds Detail'!$CG:$CG,$B60,'Builds Detail'!$AU:$AU,$A60)</f>
        <v>100</v>
      </c>
      <c r="M60" s="126">
        <f>SUMIFS('Builds Detail'!BH:BH,'Builds Detail'!$CG:$CG,$B60,'Builds Detail'!$AU:$AU,$A60)</f>
        <v>1994.8500061035156</v>
      </c>
      <c r="N60" s="126">
        <f>SUMIFS('Builds Detail'!BI:BI,'Builds Detail'!$CG:$CG,$B60,'Builds Detail'!$AU:$AU,$A60)</f>
        <v>0</v>
      </c>
      <c r="O60" s="126">
        <f>SUMIFS('Builds Detail'!BJ:BJ,'Builds Detail'!$CG:$CG,$B60,'Builds Detail'!$AU:$AU,$A60)</f>
        <v>0</v>
      </c>
      <c r="P60" s="126">
        <f>SUMIFS('Builds Detail'!BK:BK,'Builds Detail'!$CG:$CG,$B60,'Builds Detail'!$AU:$AU,$A60)</f>
        <v>1600</v>
      </c>
      <c r="Q60" s="127">
        <f>SUMIFS('Builds Detail'!BL:BL,'Builds Detail'!$CG:$CG,$B60,'Builds Detail'!$AU:$AU,$A60)</f>
        <v>13711.265246724262</v>
      </c>
    </row>
    <row r="61" spans="1:17" ht="14.45" customHeight="1">
      <c r="A61" s="125">
        <v>2045</v>
      </c>
      <c r="B61" s="11" t="str">
        <f t="shared" si="2"/>
        <v>11 B2 Most Diversified, No Adv. Nuclear</v>
      </c>
      <c r="C61" s="11" t="str">
        <f t="shared" si="2"/>
        <v xml:space="preserve">11 B2  </v>
      </c>
      <c r="D61" s="126">
        <f>SUMIFS('Builds Detail'!AW:AW,'Builds Detail'!$CG:$CG,$B61,'Builds Detail'!$AU:$AU,$A61)</f>
        <v>818.32495699999993</v>
      </c>
      <c r="E61" s="126">
        <f>SUMIFS('Builds Detail'!AX:AX,'Builds Detail'!$CG:$CG,$B61,'Builds Detail'!$AU:$AU,$A61)</f>
        <v>446.23999869823456</v>
      </c>
      <c r="F61" s="126">
        <f>SUMIFS('Builds Detail'!AZ:AZ,'Builds Detail'!$CG:$CG,$B61,'Builds Detail'!$AU:$AU,$A61)</f>
        <v>2124.3803197030147</v>
      </c>
      <c r="G61" s="126">
        <f>SUMIFS('Builds Detail'!BA:BA,'Builds Detail'!$CG:$CG,$B61,'Builds Detail'!$AU:$AU,$A61)</f>
        <v>267.19999885559082</v>
      </c>
      <c r="H61" s="126">
        <f>SUMIFS('Builds Detail'!BC:BC,'Builds Detail'!$CG:$CG,$B61,'Builds Detail'!$AU:$AU,$A61)</f>
        <v>0</v>
      </c>
      <c r="I61" s="126">
        <f>SUMIFS('Builds Detail'!BD:BD,'Builds Detail'!$CG:$CG,$B61,'Builds Detail'!$AU:$AU,$A61)</f>
        <v>1588.4999732971191</v>
      </c>
      <c r="J61" s="126">
        <f>SUMIFS('Builds Detail'!BE:BE,'Builds Detail'!$CG:$CG,$B61,'Builds Detail'!$AU:$AU,$A61)</f>
        <v>3650</v>
      </c>
      <c r="K61" s="126">
        <f>SUMIFS('Builds Detail'!BF:BF,'Builds Detail'!$CG:$CG,$B61,'Builds Detail'!$AU:$AU,$A61)</f>
        <v>2288.7099761962891</v>
      </c>
      <c r="L61" s="126">
        <f>SUMIFS('Builds Detail'!BG:BG,'Builds Detail'!$CG:$CG,$B61,'Builds Detail'!$AU:$AU,$A61)</f>
        <v>100</v>
      </c>
      <c r="M61" s="126">
        <f>SUMIFS('Builds Detail'!BH:BH,'Builds Detail'!$CG:$CG,$B61,'Builds Detail'!$AU:$AU,$A61)</f>
        <v>1746.4099960327148</v>
      </c>
      <c r="N61" s="126">
        <f>SUMIFS('Builds Detail'!BI:BI,'Builds Detail'!$CG:$CG,$B61,'Builds Detail'!$AU:$AU,$A61)</f>
        <v>0</v>
      </c>
      <c r="O61" s="126">
        <f>SUMIFS('Builds Detail'!BJ:BJ,'Builds Detail'!$CG:$CG,$B61,'Builds Detail'!$AU:$AU,$A61)</f>
        <v>0</v>
      </c>
      <c r="P61" s="126">
        <f>SUMIFS('Builds Detail'!BK:BK,'Builds Detail'!$CG:$CG,$B61,'Builds Detail'!$AU:$AU,$A61)</f>
        <v>1800</v>
      </c>
      <c r="Q61" s="127">
        <f>SUMIFS('Builds Detail'!BL:BL,'Builds Detail'!$CG:$CG,$B61,'Builds Detail'!$AU:$AU,$A61)</f>
        <v>14829.765219782963</v>
      </c>
    </row>
    <row r="62" spans="1:17" ht="14.45" customHeight="1">
      <c r="A62" s="125">
        <v>2045</v>
      </c>
      <c r="B62" s="11" t="str">
        <f t="shared" si="2"/>
        <v>13 High Carbon Price</v>
      </c>
      <c r="C62" s="11" t="str">
        <f t="shared" si="2"/>
        <v>13 High Carbon Price</v>
      </c>
      <c r="D62" s="126">
        <f>SUMIFS('Builds Detail'!AW:AW,'Builds Detail'!$CG:$CG,$B62,'Builds Detail'!$AU:$AU,$A62)</f>
        <v>695.07371999999998</v>
      </c>
      <c r="E62" s="126">
        <f>SUMIFS('Builds Detail'!AX:AX,'Builds Detail'!$CG:$CG,$B62,'Builds Detail'!$AU:$AU,$A62)</f>
        <v>363.48999869823456</v>
      </c>
      <c r="F62" s="126">
        <f>SUMIFS('Builds Detail'!AZ:AZ,'Builds Detail'!$CG:$CG,$B62,'Builds Detail'!$AU:$AU,$A62)</f>
        <v>1494.3803197030149</v>
      </c>
      <c r="G62" s="126">
        <f>SUMIFS('Builds Detail'!BA:BA,'Builds Detail'!$CG:$CG,$B62,'Builds Detail'!$AU:$AU,$A62)</f>
        <v>117.19999885559082</v>
      </c>
      <c r="H62" s="126">
        <f>SUMIFS('Builds Detail'!BC:BC,'Builds Detail'!$CG:$CG,$B62,'Builds Detail'!$AU:$AU,$A62)</f>
        <v>18.29999923706055</v>
      </c>
      <c r="I62" s="126">
        <f>SUMIFS('Builds Detail'!BD:BD,'Builds Detail'!$CG:$CG,$B62,'Builds Detail'!$AU:$AU,$A62)</f>
        <v>1752.299976348877</v>
      </c>
      <c r="J62" s="126">
        <f>SUMIFS('Builds Detail'!BE:BE,'Builds Detail'!$CG:$CG,$B62,'Builds Detail'!$AU:$AU,$A62)</f>
        <v>3750</v>
      </c>
      <c r="K62" s="126">
        <f>SUMIFS('Builds Detail'!BF:BF,'Builds Detail'!$CG:$CG,$B62,'Builds Detail'!$AU:$AU,$A62)</f>
        <v>2485.4500045776367</v>
      </c>
      <c r="L62" s="126">
        <f>SUMIFS('Builds Detail'!BG:BG,'Builds Detail'!$CG:$CG,$B62,'Builds Detail'!$AU:$AU,$A62)</f>
        <v>100</v>
      </c>
      <c r="M62" s="126">
        <f>SUMIFS('Builds Detail'!BH:BH,'Builds Detail'!$CG:$CG,$B62,'Builds Detail'!$AU:$AU,$A62)</f>
        <v>1800</v>
      </c>
      <c r="N62" s="126">
        <f>SUMIFS('Builds Detail'!BI:BI,'Builds Detail'!$CG:$CG,$B62,'Builds Detail'!$AU:$AU,$A62)</f>
        <v>0</v>
      </c>
      <c r="O62" s="126">
        <f>SUMIFS('Builds Detail'!BJ:BJ,'Builds Detail'!$CG:$CG,$B62,'Builds Detail'!$AU:$AU,$A62)</f>
        <v>0</v>
      </c>
      <c r="P62" s="126">
        <f>SUMIFS('Builds Detail'!BK:BK,'Builds Detail'!$CG:$CG,$B62,'Builds Detail'!$AU:$AU,$A62)</f>
        <v>1500</v>
      </c>
      <c r="Q62" s="127">
        <f>SUMIFS('Builds Detail'!BL:BL,'Builds Detail'!$CG:$CG,$B62,'Builds Detail'!$AU:$AU,$A62)</f>
        <v>14076.194017420414</v>
      </c>
    </row>
    <row r="63" spans="1:17" ht="14.45" customHeight="1">
      <c r="A63" s="125">
        <v>2045</v>
      </c>
      <c r="B63" s="11" t="str">
        <f t="shared" si="2"/>
        <v>14 No H2 Fuel</v>
      </c>
      <c r="C63" s="11" t="str">
        <f t="shared" si="2"/>
        <v>14 No H2 Fuel</v>
      </c>
      <c r="D63" s="126">
        <f>SUMIFS('Builds Detail'!AW:AW,'Builds Detail'!$CG:$CG,$B63,'Builds Detail'!$AU:$AU,$A63)</f>
        <v>695.07371999999998</v>
      </c>
      <c r="E63" s="126">
        <f>SUMIFS('Builds Detail'!AX:AX,'Builds Detail'!$CG:$CG,$B63,'Builds Detail'!$AU:$AU,$A63)</f>
        <v>360.05999863147736</v>
      </c>
      <c r="F63" s="126">
        <f>SUMIFS('Builds Detail'!AZ:AZ,'Builds Detail'!$CG:$CG,$B63,'Builds Detail'!$AU:$AU,$A63)</f>
        <v>1504.3803197030149</v>
      </c>
      <c r="G63" s="126">
        <f>SUMIFS('Builds Detail'!BA:BA,'Builds Detail'!$CG:$CG,$B63,'Builds Detail'!$AU:$AU,$A63)</f>
        <v>117.19999885559082</v>
      </c>
      <c r="H63" s="126">
        <f>SUMIFS('Builds Detail'!BC:BC,'Builds Detail'!$CG:$CG,$B63,'Builds Detail'!$AU:$AU,$A63)</f>
        <v>36.599998474121101</v>
      </c>
      <c r="I63" s="126">
        <f>SUMIFS('Builds Detail'!BD:BD,'Builds Detail'!$CG:$CG,$B63,'Builds Detail'!$AU:$AU,$A63)</f>
        <v>3555</v>
      </c>
      <c r="J63" s="126">
        <f>SUMIFS('Builds Detail'!BE:BE,'Builds Detail'!$CG:$CG,$B63,'Builds Detail'!$AU:$AU,$A63)</f>
        <v>950</v>
      </c>
      <c r="K63" s="126">
        <f>SUMIFS('Builds Detail'!BF:BF,'Builds Detail'!$CG:$CG,$B63,'Builds Detail'!$AU:$AU,$A63)</f>
        <v>2780.0099716186523</v>
      </c>
      <c r="L63" s="126">
        <f>SUMIFS('Builds Detail'!BG:BG,'Builds Detail'!$CG:$CG,$B63,'Builds Detail'!$AU:$AU,$A63)</f>
        <v>100</v>
      </c>
      <c r="M63" s="126">
        <f>SUMIFS('Builds Detail'!BH:BH,'Builds Detail'!$CG:$CG,$B63,'Builds Detail'!$AU:$AU,$A63)</f>
        <v>2544.8000030517578</v>
      </c>
      <c r="N63" s="126">
        <f>SUMIFS('Builds Detail'!BI:BI,'Builds Detail'!$CG:$CG,$B63,'Builds Detail'!$AU:$AU,$A63)</f>
        <v>0</v>
      </c>
      <c r="O63" s="126">
        <f>SUMIFS('Builds Detail'!BJ:BJ,'Builds Detail'!$CG:$CG,$B63,'Builds Detail'!$AU:$AU,$A63)</f>
        <v>100</v>
      </c>
      <c r="P63" s="126">
        <f>SUMIFS('Builds Detail'!BK:BK,'Builds Detail'!$CG:$CG,$B63,'Builds Detail'!$AU:$AU,$A63)</f>
        <v>500</v>
      </c>
      <c r="Q63" s="127">
        <f>SUMIFS('Builds Detail'!BL:BL,'Builds Detail'!$CG:$CG,$B63,'Builds Detail'!$AU:$AU,$A63)</f>
        <v>13243.124010334614</v>
      </c>
    </row>
    <row r="64" spans="1:17" ht="14.45" customHeight="1">
      <c r="A64" s="128">
        <v>2045</v>
      </c>
      <c r="B64" s="24" t="str">
        <f t="shared" si="2"/>
        <v>15 SCGHG in Dispatch</v>
      </c>
      <c r="C64" s="24" t="str">
        <f t="shared" si="2"/>
        <v>15 SCGHG in Dispatch</v>
      </c>
      <c r="D64" s="129">
        <f>SUMIFS('Builds Detail'!AW:AW,'Builds Detail'!$CG:$CG,$B64,'Builds Detail'!$AU:$AU,$A64)</f>
        <v>695.07371999999998</v>
      </c>
      <c r="E64" s="129">
        <f>SUMIFS('Builds Detail'!AX:AX,'Builds Detail'!$CG:$CG,$B64,'Builds Detail'!$AU:$AU,$A64)</f>
        <v>360.05999863147736</v>
      </c>
      <c r="F64" s="129">
        <f>SUMIFS('Builds Detail'!AZ:AZ,'Builds Detail'!$CG:$CG,$B64,'Builds Detail'!$AU:$AU,$A64)</f>
        <v>1494.3803197030149</v>
      </c>
      <c r="G64" s="129">
        <f>SUMIFS('Builds Detail'!BA:BA,'Builds Detail'!$CG:$CG,$B64,'Builds Detail'!$AU:$AU,$A64)</f>
        <v>117.19999885559082</v>
      </c>
      <c r="H64" s="129">
        <f>SUMIFS('Builds Detail'!BC:BC,'Builds Detail'!$CG:$CG,$B64,'Builds Detail'!$AU:$AU,$A64)</f>
        <v>291.89999771118164</v>
      </c>
      <c r="I64" s="129">
        <f>SUMIFS('Builds Detail'!BD:BD,'Builds Detail'!$CG:$CG,$B64,'Builds Detail'!$AU:$AU,$A64)</f>
        <v>1698.2999687194824</v>
      </c>
      <c r="J64" s="129">
        <f>SUMIFS('Builds Detail'!BE:BE,'Builds Detail'!$CG:$CG,$B64,'Builds Detail'!$AU:$AU,$A64)</f>
        <v>4450</v>
      </c>
      <c r="K64" s="129">
        <f>SUMIFS('Builds Detail'!BF:BF,'Builds Detail'!$CG:$CG,$B64,'Builds Detail'!$AU:$AU,$A64)</f>
        <v>2583.8699722290039</v>
      </c>
      <c r="L64" s="129">
        <f>SUMIFS('Builds Detail'!BG:BG,'Builds Detail'!$CG:$CG,$B64,'Builds Detail'!$AU:$AU,$A64)</f>
        <v>100</v>
      </c>
      <c r="M64" s="129">
        <f>SUMIFS('Builds Detail'!BH:BH,'Builds Detail'!$CG:$CG,$B64,'Builds Detail'!$AU:$AU,$A64)</f>
        <v>1645.2000045776367</v>
      </c>
      <c r="N64" s="129">
        <f>SUMIFS('Builds Detail'!BI:BI,'Builds Detail'!$CG:$CG,$B64,'Builds Detail'!$AU:$AU,$A64)</f>
        <v>0</v>
      </c>
      <c r="O64" s="129">
        <f>SUMIFS('Builds Detail'!BJ:BJ,'Builds Detail'!$CG:$CG,$B64,'Builds Detail'!$AU:$AU,$A64)</f>
        <v>0</v>
      </c>
      <c r="P64" s="129">
        <f>SUMIFS('Builds Detail'!BK:BK,'Builds Detail'!$CG:$CG,$B64,'Builds Detail'!$AU:$AU,$A64)</f>
        <v>1500</v>
      </c>
      <c r="Q64" s="130">
        <f>SUMIFS('Builds Detail'!BL:BL,'Builds Detail'!$CG:$CG,$B64,'Builds Detail'!$AU:$AU,$A64)</f>
        <v>14935.983980427387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8">
    <tabColor theme="6"/>
  </sheetPr>
  <dimension ref="A1:AT33"/>
  <sheetViews>
    <sheetView workbookViewId="0"/>
  </sheetViews>
  <sheetFormatPr defaultColWidth="8.85546875" defaultRowHeight="13.15"/>
  <cols>
    <col min="1" max="1" width="31" style="11" customWidth="1"/>
    <col min="2" max="16384" width="8.85546875" style="11"/>
  </cols>
  <sheetData>
    <row r="1" spans="1:46" ht="17.45">
      <c r="A1" s="97" t="s">
        <v>219</v>
      </c>
      <c r="Y1" s="97" t="s">
        <v>220</v>
      </c>
    </row>
    <row r="2" spans="1:46" ht="14.45">
      <c r="Y2"/>
      <c r="Z2"/>
      <c r="AA2"/>
      <c r="AB2"/>
      <c r="AC2"/>
      <c r="AD2"/>
      <c r="AE2"/>
      <c r="AF2"/>
      <c r="AG2"/>
      <c r="AH2"/>
      <c r="AI2"/>
      <c r="AJ2"/>
      <c r="AK2"/>
      <c r="AL2"/>
      <c r="AM2"/>
      <c r="AN2"/>
      <c r="AO2"/>
      <c r="AP2"/>
      <c r="AQ2"/>
      <c r="AR2"/>
      <c r="AS2"/>
      <c r="AT2"/>
    </row>
    <row r="3" spans="1:46">
      <c r="A3" s="102" t="s">
        <v>123</v>
      </c>
      <c r="B3" s="103">
        <v>2024</v>
      </c>
      <c r="C3" s="103">
        <v>2025</v>
      </c>
      <c r="D3" s="103">
        <v>2026</v>
      </c>
      <c r="E3" s="103">
        <v>2027</v>
      </c>
      <c r="F3" s="103">
        <v>2028</v>
      </c>
      <c r="G3" s="103">
        <v>2029</v>
      </c>
      <c r="H3" s="103">
        <v>2030</v>
      </c>
      <c r="I3" s="103">
        <v>2031</v>
      </c>
      <c r="J3" s="103">
        <v>2032</v>
      </c>
      <c r="K3" s="103">
        <v>2033</v>
      </c>
      <c r="L3" s="103">
        <v>2034</v>
      </c>
      <c r="M3" s="103">
        <v>2035</v>
      </c>
      <c r="N3" s="103">
        <v>2036</v>
      </c>
      <c r="O3" s="103">
        <v>2037</v>
      </c>
      <c r="P3" s="103">
        <v>2038</v>
      </c>
      <c r="Q3" s="103">
        <v>2039</v>
      </c>
      <c r="R3" s="103">
        <v>2040</v>
      </c>
      <c r="S3" s="103">
        <v>2041</v>
      </c>
      <c r="T3" s="103">
        <v>2042</v>
      </c>
      <c r="U3" s="103">
        <v>2043</v>
      </c>
      <c r="V3" s="103">
        <v>2044</v>
      </c>
      <c r="W3" s="103">
        <v>2045</v>
      </c>
      <c r="Y3" s="112" t="s">
        <v>221</v>
      </c>
      <c r="Z3" s="113" t="s">
        <v>222</v>
      </c>
      <c r="AA3" s="113" t="s">
        <v>223</v>
      </c>
      <c r="AB3" s="113" t="s">
        <v>224</v>
      </c>
      <c r="AC3" s="113" t="s">
        <v>225</v>
      </c>
      <c r="AD3" s="113" t="s">
        <v>226</v>
      </c>
      <c r="AE3" s="113" t="s">
        <v>227</v>
      </c>
      <c r="AF3" s="113" t="s">
        <v>228</v>
      </c>
      <c r="AG3" s="113" t="s">
        <v>229</v>
      </c>
      <c r="AH3" s="113" t="s">
        <v>230</v>
      </c>
      <c r="AI3" s="113" t="s">
        <v>231</v>
      </c>
      <c r="AJ3" s="113" t="s">
        <v>232</v>
      </c>
      <c r="AK3" s="113" t="s">
        <v>233</v>
      </c>
      <c r="AL3" s="113" t="s">
        <v>234</v>
      </c>
      <c r="AM3" s="113" t="s">
        <v>235</v>
      </c>
      <c r="AN3" s="113" t="s">
        <v>236</v>
      </c>
      <c r="AO3" s="113" t="s">
        <v>237</v>
      </c>
      <c r="AP3" s="113" t="s">
        <v>238</v>
      </c>
      <c r="AQ3" s="113" t="s">
        <v>239</v>
      </c>
      <c r="AR3" s="113" t="s">
        <v>240</v>
      </c>
      <c r="AS3" s="113" t="s">
        <v>241</v>
      </c>
      <c r="AT3" s="114" t="s">
        <v>242</v>
      </c>
    </row>
    <row r="4" spans="1:46">
      <c r="A4" s="11" t="s">
        <v>100</v>
      </c>
      <c r="B4" s="104">
        <f t="shared" ref="B4:B23" ca="1" si="0">INDIRECT("Emissions!"&amp;Y$3&amp;$Y4)</f>
        <v>5.8452302098787907</v>
      </c>
      <c r="C4" s="104">
        <f t="shared" ref="C4:C23" ca="1" si="1">INDIRECT("Emissions!"&amp;Z$3&amp;$Y4)</f>
        <v>5.2017276873227702</v>
      </c>
      <c r="D4" s="104">
        <f t="shared" ref="D4:D23" ca="1" si="2">INDIRECT("Emissions!"&amp;AA$3&amp;$Y4)</f>
        <v>2.8250493452951595</v>
      </c>
      <c r="E4" s="104">
        <f t="shared" ref="E4:E23" ca="1" si="3">INDIRECT("Emissions!"&amp;AB$3&amp;$Y4)</f>
        <v>3.0297109191834726</v>
      </c>
      <c r="F4" s="104">
        <f t="shared" ref="F4:F23" ca="1" si="4">INDIRECT("Emissions!"&amp;AC$3&amp;$Y4)</f>
        <v>2.7774970101307823</v>
      </c>
      <c r="G4" s="104">
        <f t="shared" ref="G4:G23" ca="1" si="5">INDIRECT("Emissions!"&amp;AD$3&amp;$Y4)</f>
        <v>3.0686125850164672</v>
      </c>
      <c r="H4" s="104">
        <f t="shared" ref="H4:H23" ca="1" si="6">INDIRECT("Emissions!"&amp;AE$3&amp;$Y4)</f>
        <v>1.8876541655313588</v>
      </c>
      <c r="I4" s="104">
        <f t="shared" ref="I4:I23" ca="1" si="7">INDIRECT("Emissions!"&amp;AF$3&amp;$Y4)</f>
        <v>1.86372052762774</v>
      </c>
      <c r="J4" s="104">
        <f t="shared" ref="J4:J23" ca="1" si="8">INDIRECT("Emissions!"&amp;AG$3&amp;$Y4)</f>
        <v>1.6941790339484426</v>
      </c>
      <c r="K4" s="104">
        <f t="shared" ref="K4:K23" ca="1" si="9">INDIRECT("Emissions!"&amp;AH$3&amp;$Y4)</f>
        <v>1.5704461892089854</v>
      </c>
      <c r="L4" s="104">
        <f t="shared" ref="L4:L23" ca="1" si="10">INDIRECT("Emissions!"&amp;AI$3&amp;$Y4)</f>
        <v>1.3865154221584075</v>
      </c>
      <c r="M4" s="104">
        <f t="shared" ref="M4:M23" ca="1" si="11">INDIRECT("Emissions!"&amp;AJ$3&amp;$Y4)</f>
        <v>1.0182340914321262</v>
      </c>
      <c r="N4" s="104">
        <f t="shared" ref="N4:N23" ca="1" si="12">INDIRECT("Emissions!"&amp;AK$3&amp;$Y4)</f>
        <v>0.94064519007181147</v>
      </c>
      <c r="O4" s="104">
        <f t="shared" ref="O4:O23" ca="1" si="13">INDIRECT("Emissions!"&amp;AL$3&amp;$Y4)</f>
        <v>0.90681353890937122</v>
      </c>
      <c r="P4" s="104">
        <f t="shared" ref="P4:P23" ca="1" si="14">INDIRECT("Emissions!"&amp;AM$3&amp;$Y4)</f>
        <v>0.61836715824937905</v>
      </c>
      <c r="Q4" s="104">
        <f t="shared" ref="Q4:Q23" ca="1" si="15">INDIRECT("Emissions!"&amp;AN$3&amp;$Y4)</f>
        <v>0.55215069191677868</v>
      </c>
      <c r="R4" s="104">
        <f t="shared" ref="R4:R23" ca="1" si="16">INDIRECT("Emissions!"&amp;AO$3&amp;$Y4)</f>
        <v>0.47357182433523315</v>
      </c>
      <c r="S4" s="104">
        <f t="shared" ref="S4:S23" ca="1" si="17">INDIRECT("Emissions!"&amp;AP$3&amp;$Y4)</f>
        <v>0.45206534306677093</v>
      </c>
      <c r="T4" s="104">
        <f t="shared" ref="T4:T23" ca="1" si="18">INDIRECT("Emissions!"&amp;AQ$3&amp;$Y4)</f>
        <v>0.43655882326151746</v>
      </c>
      <c r="U4" s="104">
        <f t="shared" ref="U4:U23" ca="1" si="19">INDIRECT("Emissions!"&amp;AR$3&amp;$Y4)</f>
        <v>0.3967840125261794</v>
      </c>
      <c r="V4" s="104">
        <f t="shared" ref="V4:V23" ca="1" si="20">INDIRECT("Emissions!"&amp;AS$3&amp;$Y4)</f>
        <v>0.36732837422925702</v>
      </c>
      <c r="W4" s="104">
        <f t="shared" ref="W4:W23" ca="1" si="21">INDIRECT("Emissions!"&amp;AT$3&amp;$Y4)</f>
        <v>6.1209158949886433E-2</v>
      </c>
      <c r="Y4" s="106">
        <v>13</v>
      </c>
      <c r="Z4" s="107"/>
      <c r="AA4" s="107"/>
      <c r="AB4" s="107"/>
      <c r="AC4" s="107"/>
      <c r="AD4" s="107"/>
      <c r="AE4" s="107"/>
      <c r="AF4" s="107"/>
      <c r="AG4" s="107"/>
      <c r="AH4" s="107"/>
      <c r="AI4" s="107"/>
      <c r="AJ4" s="107"/>
      <c r="AK4" s="107"/>
      <c r="AL4" s="107"/>
      <c r="AM4" s="107"/>
      <c r="AN4" s="107"/>
      <c r="AO4" s="107"/>
      <c r="AP4" s="107"/>
      <c r="AQ4" s="107"/>
      <c r="AR4" s="107"/>
      <c r="AS4" s="107"/>
      <c r="AT4" s="108"/>
    </row>
    <row r="5" spans="1:46">
      <c r="A5" s="11" t="s">
        <v>101</v>
      </c>
      <c r="B5" s="104">
        <f t="shared" ca="1" si="0"/>
        <v>5.4663284552706362</v>
      </c>
      <c r="C5" s="104">
        <f t="shared" ca="1" si="1"/>
        <v>5.1913375490042233</v>
      </c>
      <c r="D5" s="104">
        <f t="shared" ca="1" si="2"/>
        <v>2.6756779087297606</v>
      </c>
      <c r="E5" s="104">
        <f t="shared" ca="1" si="3"/>
        <v>2.9475829587342535</v>
      </c>
      <c r="F5" s="104">
        <f t="shared" ca="1" si="4"/>
        <v>2.9832682256459191</v>
      </c>
      <c r="G5" s="104">
        <f t="shared" ca="1" si="5"/>
        <v>2.5947949056951782</v>
      </c>
      <c r="H5" s="104">
        <f t="shared" ca="1" si="6"/>
        <v>1.8475827750370795</v>
      </c>
      <c r="I5" s="104">
        <f t="shared" ca="1" si="7"/>
        <v>1.7249857043755283</v>
      </c>
      <c r="J5" s="104">
        <f t="shared" ca="1" si="8"/>
        <v>1.5995686131630507</v>
      </c>
      <c r="K5" s="104">
        <f t="shared" ca="1" si="9"/>
        <v>1.3585640738103333</v>
      </c>
      <c r="L5" s="104">
        <f t="shared" ca="1" si="10"/>
        <v>1.2571404152673924</v>
      </c>
      <c r="M5" s="104">
        <f t="shared" ca="1" si="11"/>
        <v>0.86651583533942445</v>
      </c>
      <c r="N5" s="104">
        <f t="shared" ca="1" si="12"/>
        <v>0.80888530706819406</v>
      </c>
      <c r="O5" s="104">
        <f t="shared" ca="1" si="13"/>
        <v>0.78235890750701909</v>
      </c>
      <c r="P5" s="104">
        <f t="shared" ca="1" si="14"/>
        <v>0.5892705217941413</v>
      </c>
      <c r="Q5" s="104">
        <f t="shared" ca="1" si="15"/>
        <v>0.54003123137865572</v>
      </c>
      <c r="R5" s="104">
        <f t="shared" ca="1" si="16"/>
        <v>0.43848328378059653</v>
      </c>
      <c r="S5" s="104">
        <f t="shared" ca="1" si="17"/>
        <v>0.40568261000781514</v>
      </c>
      <c r="T5" s="104">
        <f t="shared" ca="1" si="18"/>
        <v>0.39959765879545711</v>
      </c>
      <c r="U5" s="104">
        <f t="shared" ca="1" si="19"/>
        <v>0.34664553438393214</v>
      </c>
      <c r="V5" s="104">
        <f t="shared" ca="1" si="20"/>
        <v>0.34820259796611447</v>
      </c>
      <c r="W5" s="104">
        <f t="shared" ca="1" si="21"/>
        <v>6.1442836966454473E-2</v>
      </c>
      <c r="Y5" s="106">
        <f>Y4+10</f>
        <v>23</v>
      </c>
      <c r="Z5" s="107"/>
      <c r="AA5" s="107"/>
      <c r="AB5" s="107"/>
      <c r="AC5" s="107"/>
      <c r="AD5" s="107"/>
      <c r="AE5" s="107"/>
      <c r="AF5" s="107"/>
      <c r="AG5" s="107"/>
      <c r="AH5" s="107"/>
      <c r="AI5" s="107"/>
      <c r="AJ5" s="107"/>
      <c r="AK5" s="107"/>
      <c r="AL5" s="107"/>
      <c r="AM5" s="107"/>
      <c r="AN5" s="107"/>
      <c r="AO5" s="107"/>
      <c r="AP5" s="107"/>
      <c r="AQ5" s="107"/>
      <c r="AR5" s="107"/>
      <c r="AS5" s="107"/>
      <c r="AT5" s="108"/>
    </row>
    <row r="6" spans="1:46">
      <c r="A6" s="11" t="s">
        <v>102</v>
      </c>
      <c r="B6" s="104">
        <f t="shared" ca="1" si="0"/>
        <v>5.474112120477546</v>
      </c>
      <c r="C6" s="104">
        <f t="shared" ca="1" si="1"/>
        <v>4.7645368322518085</v>
      </c>
      <c r="D6" s="104">
        <f t="shared" ca="1" si="2"/>
        <v>2.1213546501619498</v>
      </c>
      <c r="E6" s="104">
        <f t="shared" ca="1" si="3"/>
        <v>2.5995910956971446</v>
      </c>
      <c r="F6" s="104">
        <f t="shared" ca="1" si="4"/>
        <v>2.3794195558766322</v>
      </c>
      <c r="G6" s="104">
        <f t="shared" ca="1" si="5"/>
        <v>2.7142803193304319</v>
      </c>
      <c r="H6" s="104">
        <f t="shared" ca="1" si="6"/>
        <v>1.9060117293076089</v>
      </c>
      <c r="I6" s="104">
        <f t="shared" ca="1" si="7"/>
        <v>1.7068776493237132</v>
      </c>
      <c r="J6" s="104">
        <f t="shared" ca="1" si="8"/>
        <v>1.5686406122373135</v>
      </c>
      <c r="K6" s="104">
        <f t="shared" ca="1" si="9"/>
        <v>1.348692185221646</v>
      </c>
      <c r="L6" s="104">
        <f t="shared" ca="1" si="10"/>
        <v>1.2839309856876218</v>
      </c>
      <c r="M6" s="104">
        <f t="shared" ca="1" si="11"/>
        <v>0.94658162310612881</v>
      </c>
      <c r="N6" s="104">
        <f t="shared" ca="1" si="12"/>
        <v>0.96433460904245383</v>
      </c>
      <c r="O6" s="104">
        <f t="shared" ca="1" si="13"/>
        <v>0.89110351752520434</v>
      </c>
      <c r="P6" s="104">
        <f t="shared" ca="1" si="14"/>
        <v>0.58653453023496205</v>
      </c>
      <c r="Q6" s="104">
        <f t="shared" ca="1" si="15"/>
        <v>0.50012552119424325</v>
      </c>
      <c r="R6" s="104">
        <f t="shared" ca="1" si="16"/>
        <v>0.40654018534007796</v>
      </c>
      <c r="S6" s="104">
        <f t="shared" ca="1" si="17"/>
        <v>0.41240384746837189</v>
      </c>
      <c r="T6" s="104">
        <f t="shared" ca="1" si="18"/>
        <v>0.38626274462473209</v>
      </c>
      <c r="U6" s="104">
        <f t="shared" ca="1" si="19"/>
        <v>0.32882002845635533</v>
      </c>
      <c r="V6" s="104">
        <f t="shared" ca="1" si="20"/>
        <v>0.34416025430271707</v>
      </c>
      <c r="W6" s="104">
        <f t="shared" ca="1" si="21"/>
        <v>4.7405525705590923E-2</v>
      </c>
      <c r="Y6" s="106">
        <f t="shared" ref="Y6:Y15" si="22">Y5+10</f>
        <v>33</v>
      </c>
      <c r="Z6" s="107"/>
      <c r="AA6" s="107"/>
      <c r="AB6" s="107"/>
      <c r="AC6" s="107"/>
      <c r="AD6" s="107"/>
      <c r="AE6" s="107"/>
      <c r="AF6" s="107"/>
      <c r="AG6" s="107"/>
      <c r="AH6" s="107"/>
      <c r="AI6" s="107"/>
      <c r="AJ6" s="107"/>
      <c r="AK6" s="107"/>
      <c r="AL6" s="107"/>
      <c r="AM6" s="107"/>
      <c r="AN6" s="107"/>
      <c r="AO6" s="107"/>
      <c r="AP6" s="107"/>
      <c r="AQ6" s="107"/>
      <c r="AR6" s="107"/>
      <c r="AS6" s="107"/>
      <c r="AT6" s="108"/>
    </row>
    <row r="7" spans="1:46">
      <c r="A7" s="11" t="s">
        <v>103</v>
      </c>
      <c r="B7" s="104">
        <f t="shared" ca="1" si="0"/>
        <v>5.4833225595644599</v>
      </c>
      <c r="C7" s="104">
        <f t="shared" ca="1" si="1"/>
        <v>4.9979498227226946</v>
      </c>
      <c r="D7" s="104">
        <f t="shared" ca="1" si="2"/>
        <v>2.4212436492502372</v>
      </c>
      <c r="E7" s="104">
        <f t="shared" ca="1" si="3"/>
        <v>2.5389482448670657</v>
      </c>
      <c r="F7" s="104">
        <f t="shared" ca="1" si="4"/>
        <v>2.5769350399159388</v>
      </c>
      <c r="G7" s="104">
        <f t="shared" ca="1" si="5"/>
        <v>2.994099900324084</v>
      </c>
      <c r="H7" s="104">
        <f t="shared" ca="1" si="6"/>
        <v>2.1264989935429384</v>
      </c>
      <c r="I7" s="104">
        <f t="shared" ca="1" si="7"/>
        <v>1.8630653508401567</v>
      </c>
      <c r="J7" s="104">
        <f t="shared" ca="1" si="8"/>
        <v>1.6401860718286061</v>
      </c>
      <c r="K7" s="104">
        <f t="shared" ca="1" si="9"/>
        <v>1.5000451410234474</v>
      </c>
      <c r="L7" s="104">
        <f t="shared" ca="1" si="10"/>
        <v>1.3890020911639098</v>
      </c>
      <c r="M7" s="104">
        <f t="shared" ca="1" si="11"/>
        <v>1.0363293238059905</v>
      </c>
      <c r="N7" s="104">
        <f t="shared" ca="1" si="12"/>
        <v>0.96863612651275233</v>
      </c>
      <c r="O7" s="104">
        <f t="shared" ca="1" si="13"/>
        <v>0.90337106223644614</v>
      </c>
      <c r="P7" s="104">
        <f t="shared" ca="1" si="14"/>
        <v>0.69867675622191427</v>
      </c>
      <c r="Q7" s="104">
        <f t="shared" ca="1" si="15"/>
        <v>0.56233929281164374</v>
      </c>
      <c r="R7" s="104">
        <f t="shared" ca="1" si="16"/>
        <v>0.47175838902166189</v>
      </c>
      <c r="S7" s="104">
        <f t="shared" ca="1" si="17"/>
        <v>0.47665598215703903</v>
      </c>
      <c r="T7" s="104">
        <f t="shared" ca="1" si="18"/>
        <v>0.42472322652962602</v>
      </c>
      <c r="U7" s="104">
        <f t="shared" ca="1" si="19"/>
        <v>0.34845748275387073</v>
      </c>
      <c r="V7" s="104">
        <f t="shared" ca="1" si="20"/>
        <v>0.37419197525820791</v>
      </c>
      <c r="W7" s="104">
        <f t="shared" ca="1" si="21"/>
        <v>7.996389997407799E-2</v>
      </c>
      <c r="Y7" s="106">
        <f t="shared" si="22"/>
        <v>43</v>
      </c>
      <c r="Z7" s="107"/>
      <c r="AA7" s="107"/>
      <c r="AB7" s="107"/>
      <c r="AC7" s="107"/>
      <c r="AD7" s="107"/>
      <c r="AE7" s="107"/>
      <c r="AF7" s="107"/>
      <c r="AG7" s="107"/>
      <c r="AH7" s="107"/>
      <c r="AI7" s="107"/>
      <c r="AJ7" s="107"/>
      <c r="AK7" s="107"/>
      <c r="AL7" s="107"/>
      <c r="AM7" s="107"/>
      <c r="AN7" s="107"/>
      <c r="AO7" s="107"/>
      <c r="AP7" s="107"/>
      <c r="AQ7" s="107"/>
      <c r="AR7" s="107"/>
      <c r="AS7" s="107"/>
      <c r="AT7" s="108"/>
    </row>
    <row r="8" spans="1:46">
      <c r="A8" s="11" t="s">
        <v>104</v>
      </c>
      <c r="B8" s="104">
        <f t="shared" ca="1" si="0"/>
        <v>5.7424101237581855</v>
      </c>
      <c r="C8" s="104">
        <f t="shared" ca="1" si="1"/>
        <v>5.1764191976020504</v>
      </c>
      <c r="D8" s="104">
        <f t="shared" ca="1" si="2"/>
        <v>2.6304801599313898</v>
      </c>
      <c r="E8" s="104">
        <f t="shared" ca="1" si="3"/>
        <v>2.9143975224549568</v>
      </c>
      <c r="F8" s="104">
        <f t="shared" ca="1" si="4"/>
        <v>2.8647169346302945</v>
      </c>
      <c r="G8" s="104">
        <f t="shared" ca="1" si="5"/>
        <v>3.0056310656854426</v>
      </c>
      <c r="H8" s="104">
        <f t="shared" ca="1" si="6"/>
        <v>2.0832939921562508</v>
      </c>
      <c r="I8" s="104">
        <f t="shared" ca="1" si="7"/>
        <v>1.8708441294071902</v>
      </c>
      <c r="J8" s="104">
        <f t="shared" ca="1" si="8"/>
        <v>1.6795979289268936</v>
      </c>
      <c r="K8" s="104">
        <f t="shared" ca="1" si="9"/>
        <v>1.653469795036135</v>
      </c>
      <c r="L8" s="104">
        <f t="shared" ca="1" si="10"/>
        <v>1.5571223137212522</v>
      </c>
      <c r="M8" s="104">
        <f t="shared" ca="1" si="11"/>
        <v>1.0889777387169806</v>
      </c>
      <c r="N8" s="104">
        <f t="shared" ca="1" si="12"/>
        <v>0.97113473981546361</v>
      </c>
      <c r="O8" s="104">
        <f t="shared" ca="1" si="13"/>
        <v>0.87713224485308527</v>
      </c>
      <c r="P8" s="104">
        <f t="shared" ca="1" si="14"/>
        <v>0.66021238958579698</v>
      </c>
      <c r="Q8" s="104">
        <f t="shared" ca="1" si="15"/>
        <v>0.58272323532700621</v>
      </c>
      <c r="R8" s="104">
        <f t="shared" ca="1" si="16"/>
        <v>0.42492328363184217</v>
      </c>
      <c r="S8" s="104">
        <f t="shared" ca="1" si="17"/>
        <v>0.39941848587547402</v>
      </c>
      <c r="T8" s="104">
        <f t="shared" ca="1" si="18"/>
        <v>0.40751296324534203</v>
      </c>
      <c r="U8" s="104">
        <f t="shared" ca="1" si="19"/>
        <v>0.35372637381037064</v>
      </c>
      <c r="V8" s="104">
        <f t="shared" ca="1" si="20"/>
        <v>0.35930966733201469</v>
      </c>
      <c r="W8" s="104">
        <f t="shared" ca="1" si="21"/>
        <v>4.1143016580593106E-2</v>
      </c>
      <c r="Y8" s="106">
        <f t="shared" si="22"/>
        <v>53</v>
      </c>
      <c r="Z8" s="107"/>
      <c r="AA8" s="107"/>
      <c r="AB8" s="107"/>
      <c r="AC8" s="107"/>
      <c r="AD8" s="107"/>
      <c r="AE8" s="107"/>
      <c r="AF8" s="107"/>
      <c r="AG8" s="107"/>
      <c r="AH8" s="107"/>
      <c r="AI8" s="107"/>
      <c r="AJ8" s="107"/>
      <c r="AK8" s="107"/>
      <c r="AL8" s="107"/>
      <c r="AM8" s="107"/>
      <c r="AN8" s="107"/>
      <c r="AO8" s="107"/>
      <c r="AP8" s="107"/>
      <c r="AQ8" s="107"/>
      <c r="AR8" s="107"/>
      <c r="AS8" s="107"/>
      <c r="AT8" s="108"/>
    </row>
    <row r="9" spans="1:46">
      <c r="A9" s="11" t="s">
        <v>105</v>
      </c>
      <c r="B9" s="104">
        <f t="shared" ca="1" si="0"/>
        <v>5.7622976260164869</v>
      </c>
      <c r="C9" s="104">
        <f t="shared" ca="1" si="1"/>
        <v>5.1543085020887176</v>
      </c>
      <c r="D9" s="104">
        <f t="shared" ca="1" si="2"/>
        <v>2.2534633554269949</v>
      </c>
      <c r="E9" s="104">
        <f t="shared" ca="1" si="3"/>
        <v>2.3267255366590276</v>
      </c>
      <c r="F9" s="104">
        <f t="shared" ca="1" si="4"/>
        <v>2.3419012161960842</v>
      </c>
      <c r="G9" s="104">
        <f t="shared" ca="1" si="5"/>
        <v>2.7173498774155975</v>
      </c>
      <c r="H9" s="104">
        <f t="shared" ca="1" si="6"/>
        <v>1.9218965225325428</v>
      </c>
      <c r="I9" s="104">
        <f t="shared" ca="1" si="7"/>
        <v>1.8269268710576312</v>
      </c>
      <c r="J9" s="104">
        <f t="shared" ca="1" si="8"/>
        <v>1.7396098575508081</v>
      </c>
      <c r="K9" s="104">
        <f t="shared" ca="1" si="9"/>
        <v>1.5992729161463743</v>
      </c>
      <c r="L9" s="104">
        <f t="shared" ca="1" si="10"/>
        <v>1.3284992025191251</v>
      </c>
      <c r="M9" s="104">
        <f t="shared" ca="1" si="11"/>
        <v>0.96114235121248726</v>
      </c>
      <c r="N9" s="104">
        <f t="shared" ca="1" si="12"/>
        <v>0.95997246396608005</v>
      </c>
      <c r="O9" s="104">
        <f t="shared" ca="1" si="13"/>
        <v>0.82510217887374826</v>
      </c>
      <c r="P9" s="104">
        <f t="shared" ca="1" si="14"/>
        <v>0.63244966512970047</v>
      </c>
      <c r="Q9" s="104">
        <f t="shared" ca="1" si="15"/>
        <v>0.52625964440633144</v>
      </c>
      <c r="R9" s="104">
        <f t="shared" ca="1" si="16"/>
        <v>0.45116381087429158</v>
      </c>
      <c r="S9" s="104">
        <f t="shared" ca="1" si="17"/>
        <v>0.44622756096517069</v>
      </c>
      <c r="T9" s="104">
        <f t="shared" ca="1" si="18"/>
        <v>0.4327761267959393</v>
      </c>
      <c r="U9" s="104">
        <f t="shared" ca="1" si="19"/>
        <v>0.40153777686007841</v>
      </c>
      <c r="V9" s="104">
        <f t="shared" ca="1" si="20"/>
        <v>0.39318980423348748</v>
      </c>
      <c r="W9" s="104">
        <f t="shared" ca="1" si="21"/>
        <v>6.0465696833269966E-2</v>
      </c>
      <c r="Y9" s="106">
        <f t="shared" si="22"/>
        <v>63</v>
      </c>
      <c r="Z9" s="107"/>
      <c r="AA9" s="107"/>
      <c r="AB9" s="107"/>
      <c r="AC9" s="107"/>
      <c r="AD9" s="107"/>
      <c r="AE9" s="107"/>
      <c r="AF9" s="107"/>
      <c r="AG9" s="107"/>
      <c r="AH9" s="107"/>
      <c r="AI9" s="107"/>
      <c r="AJ9" s="107"/>
      <c r="AK9" s="107"/>
      <c r="AL9" s="107"/>
      <c r="AM9" s="107"/>
      <c r="AN9" s="107"/>
      <c r="AO9" s="107"/>
      <c r="AP9" s="107"/>
      <c r="AQ9" s="107"/>
      <c r="AR9" s="107"/>
      <c r="AS9" s="107"/>
      <c r="AT9" s="108"/>
    </row>
    <row r="10" spans="1:46">
      <c r="A10" s="11" t="s">
        <v>106</v>
      </c>
      <c r="B10" s="104">
        <f t="shared" ca="1" si="0"/>
        <v>5.4725641929419666</v>
      </c>
      <c r="C10" s="104">
        <f t="shared" ca="1" si="1"/>
        <v>5.0932853544078718</v>
      </c>
      <c r="D10" s="104">
        <f t="shared" ca="1" si="2"/>
        <v>2.0371950579645315</v>
      </c>
      <c r="E10" s="104">
        <f t="shared" ca="1" si="3"/>
        <v>2.5433689271180424</v>
      </c>
      <c r="F10" s="104">
        <f t="shared" ca="1" si="4"/>
        <v>2.675808461760421</v>
      </c>
      <c r="G10" s="104">
        <f t="shared" ca="1" si="5"/>
        <v>2.7933532616522099</v>
      </c>
      <c r="H10" s="104">
        <f t="shared" ca="1" si="6"/>
        <v>1.9441164259159855</v>
      </c>
      <c r="I10" s="104">
        <f t="shared" ca="1" si="7"/>
        <v>1.7743884831669556</v>
      </c>
      <c r="J10" s="104">
        <f t="shared" ca="1" si="8"/>
        <v>1.6379478624306287</v>
      </c>
      <c r="K10" s="104">
        <f t="shared" ca="1" si="9"/>
        <v>1.4199783093889349</v>
      </c>
      <c r="L10" s="104">
        <f t="shared" ca="1" si="10"/>
        <v>1.3307741083966946</v>
      </c>
      <c r="M10" s="104">
        <f t="shared" ca="1" si="11"/>
        <v>0.99459642811292048</v>
      </c>
      <c r="N10" s="104">
        <f t="shared" ca="1" si="12"/>
        <v>0.77354801767617554</v>
      </c>
      <c r="O10" s="104">
        <f t="shared" ca="1" si="13"/>
        <v>0.71957860127488127</v>
      </c>
      <c r="P10" s="104">
        <f t="shared" ca="1" si="14"/>
        <v>0.48667632475619171</v>
      </c>
      <c r="Q10" s="104">
        <f t="shared" ca="1" si="15"/>
        <v>0.44892954637607263</v>
      </c>
      <c r="R10" s="104">
        <f t="shared" ca="1" si="16"/>
        <v>0.36636848403439748</v>
      </c>
      <c r="S10" s="104">
        <f t="shared" ca="1" si="17"/>
        <v>0.38591911043710547</v>
      </c>
      <c r="T10" s="104">
        <f t="shared" ca="1" si="18"/>
        <v>0.34924955948669267</v>
      </c>
      <c r="U10" s="104">
        <f t="shared" ca="1" si="19"/>
        <v>0.31502352174431109</v>
      </c>
      <c r="V10" s="104">
        <f t="shared" ca="1" si="20"/>
        <v>0.33185254269459558</v>
      </c>
      <c r="W10" s="104">
        <f t="shared" ca="1" si="21"/>
        <v>5.6327715810742918E-2</v>
      </c>
      <c r="Y10" s="106">
        <f t="shared" si="22"/>
        <v>73</v>
      </c>
      <c r="Z10" s="107"/>
      <c r="AA10" s="107"/>
      <c r="AB10" s="107"/>
      <c r="AC10" s="107"/>
      <c r="AD10" s="107"/>
      <c r="AE10" s="107"/>
      <c r="AF10" s="107"/>
      <c r="AG10" s="107"/>
      <c r="AH10" s="107"/>
      <c r="AI10" s="107"/>
      <c r="AJ10" s="107"/>
      <c r="AK10" s="107"/>
      <c r="AL10" s="107"/>
      <c r="AM10" s="107"/>
      <c r="AN10" s="107"/>
      <c r="AO10" s="107"/>
      <c r="AP10" s="107"/>
      <c r="AQ10" s="107"/>
      <c r="AR10" s="107"/>
      <c r="AS10" s="107"/>
      <c r="AT10" s="108"/>
    </row>
    <row r="11" spans="1:46">
      <c r="A11" s="11" t="s">
        <v>107</v>
      </c>
      <c r="B11" s="104">
        <f t="shared" ca="1" si="0"/>
        <v>5.4492223082827209</v>
      </c>
      <c r="C11" s="104">
        <f t="shared" ca="1" si="1"/>
        <v>4.9705925903160786</v>
      </c>
      <c r="D11" s="104">
        <f t="shared" ca="1" si="2"/>
        <v>2.6624549720041442</v>
      </c>
      <c r="E11" s="104">
        <f t="shared" ca="1" si="3"/>
        <v>3.0870283046815192</v>
      </c>
      <c r="F11" s="104">
        <f t="shared" ca="1" si="4"/>
        <v>2.8368624099720909</v>
      </c>
      <c r="G11" s="104">
        <f t="shared" ca="1" si="5"/>
        <v>3.0260603833563104</v>
      </c>
      <c r="H11" s="104">
        <f t="shared" ca="1" si="6"/>
        <v>1.9656023081620484</v>
      </c>
      <c r="I11" s="104">
        <f t="shared" ca="1" si="7"/>
        <v>1.7313792913194836</v>
      </c>
      <c r="J11" s="104">
        <f t="shared" ca="1" si="8"/>
        <v>1.5466861126050113</v>
      </c>
      <c r="K11" s="104">
        <f t="shared" ca="1" si="9"/>
        <v>1.4292480639185159</v>
      </c>
      <c r="L11" s="104">
        <f t="shared" ca="1" si="10"/>
        <v>1.3259598669006518</v>
      </c>
      <c r="M11" s="104">
        <f t="shared" ca="1" si="11"/>
        <v>0.95943206433717876</v>
      </c>
      <c r="N11" s="104">
        <f t="shared" ca="1" si="12"/>
        <v>0.97646265669321042</v>
      </c>
      <c r="O11" s="104">
        <f t="shared" ca="1" si="13"/>
        <v>0.89227308124571436</v>
      </c>
      <c r="P11" s="104">
        <f t="shared" ca="1" si="14"/>
        <v>0.61327526693986234</v>
      </c>
      <c r="Q11" s="104">
        <f t="shared" ca="1" si="15"/>
        <v>0.51839032677277563</v>
      </c>
      <c r="R11" s="104">
        <f t="shared" ca="1" si="16"/>
        <v>0.44413298442883165</v>
      </c>
      <c r="S11" s="104">
        <f t="shared" ca="1" si="17"/>
        <v>0.42007947504607884</v>
      </c>
      <c r="T11" s="104">
        <f t="shared" ca="1" si="18"/>
        <v>0.40686270889330095</v>
      </c>
      <c r="U11" s="104">
        <f t="shared" ca="1" si="19"/>
        <v>0.3722171857664302</v>
      </c>
      <c r="V11" s="104">
        <f t="shared" ca="1" si="20"/>
        <v>0.35581399817592146</v>
      </c>
      <c r="W11" s="104">
        <f t="shared" ca="1" si="21"/>
        <v>3.535327143020317E-2</v>
      </c>
      <c r="Y11" s="106">
        <f t="shared" si="22"/>
        <v>83</v>
      </c>
      <c r="Z11" s="107"/>
      <c r="AA11" s="107"/>
      <c r="AB11" s="107"/>
      <c r="AC11" s="107"/>
      <c r="AD11" s="107"/>
      <c r="AE11" s="107"/>
      <c r="AF11" s="107"/>
      <c r="AG11" s="107"/>
      <c r="AH11" s="107"/>
      <c r="AI11" s="107"/>
      <c r="AJ11" s="107"/>
      <c r="AK11" s="107"/>
      <c r="AL11" s="107"/>
      <c r="AM11" s="107"/>
      <c r="AN11" s="107"/>
      <c r="AO11" s="107"/>
      <c r="AP11" s="107"/>
      <c r="AQ11" s="107"/>
      <c r="AR11" s="107"/>
      <c r="AS11" s="107"/>
      <c r="AT11" s="108"/>
    </row>
    <row r="12" spans="1:46">
      <c r="A12" s="11" t="s">
        <v>195</v>
      </c>
      <c r="B12" s="104">
        <f t="shared" ca="1" si="0"/>
        <v>5.473089054444614</v>
      </c>
      <c r="C12" s="104">
        <f t="shared" ca="1" si="1"/>
        <v>5.0564530455239032</v>
      </c>
      <c r="D12" s="104">
        <f t="shared" ca="1" si="2"/>
        <v>2.752493106846063</v>
      </c>
      <c r="E12" s="104">
        <f t="shared" ca="1" si="3"/>
        <v>2.9681819029481211</v>
      </c>
      <c r="F12" s="104">
        <f t="shared" ca="1" si="4"/>
        <v>2.7076250540150597</v>
      </c>
      <c r="G12" s="104">
        <f t="shared" ca="1" si="5"/>
        <v>2.7735657670233032</v>
      </c>
      <c r="H12" s="104">
        <f t="shared" ca="1" si="6"/>
        <v>1.872707740764874</v>
      </c>
      <c r="I12" s="104">
        <f t="shared" ca="1" si="7"/>
        <v>1.6490694047284387</v>
      </c>
      <c r="J12" s="104">
        <f t="shared" ca="1" si="8"/>
        <v>1.2908584090048756</v>
      </c>
      <c r="K12" s="104">
        <f t="shared" ca="1" si="9"/>
        <v>1.2042519255860653</v>
      </c>
      <c r="L12" s="104">
        <f t="shared" ca="1" si="10"/>
        <v>1.1706246038326822</v>
      </c>
      <c r="M12" s="104">
        <f t="shared" ca="1" si="11"/>
        <v>0.91033160703435478</v>
      </c>
      <c r="N12" s="104">
        <f t="shared" ca="1" si="12"/>
        <v>0.9672818740248621</v>
      </c>
      <c r="O12" s="104">
        <f t="shared" ca="1" si="13"/>
        <v>0.89706856470766994</v>
      </c>
      <c r="P12" s="104">
        <f t="shared" ca="1" si="14"/>
        <v>0.59697851924245238</v>
      </c>
      <c r="Q12" s="104">
        <f t="shared" ca="1" si="15"/>
        <v>0.50847104648064134</v>
      </c>
      <c r="R12" s="104">
        <f t="shared" ca="1" si="16"/>
        <v>0.41335007381727462</v>
      </c>
      <c r="S12" s="104">
        <f t="shared" ca="1" si="17"/>
        <v>0.39569627152676001</v>
      </c>
      <c r="T12" s="104">
        <f t="shared" ca="1" si="18"/>
        <v>0.37735654172555178</v>
      </c>
      <c r="U12" s="104">
        <f t="shared" ca="1" si="19"/>
        <v>0.33113503926863286</v>
      </c>
      <c r="V12" s="104">
        <f t="shared" ca="1" si="20"/>
        <v>0.32620071517266647</v>
      </c>
      <c r="W12" s="104">
        <f t="shared" ca="1" si="21"/>
        <v>4.1843064631225835E-2</v>
      </c>
      <c r="Y12" s="106">
        <f t="shared" si="22"/>
        <v>93</v>
      </c>
      <c r="Z12" s="107"/>
      <c r="AA12" s="107"/>
      <c r="AB12" s="107"/>
      <c r="AC12" s="107"/>
      <c r="AD12" s="107"/>
      <c r="AE12" s="107"/>
      <c r="AF12" s="107"/>
      <c r="AG12" s="107"/>
      <c r="AH12" s="107"/>
      <c r="AI12" s="107"/>
      <c r="AJ12" s="107"/>
      <c r="AK12" s="107"/>
      <c r="AL12" s="107"/>
      <c r="AM12" s="107"/>
      <c r="AN12" s="107"/>
      <c r="AO12" s="107"/>
      <c r="AP12" s="107"/>
      <c r="AQ12" s="107"/>
      <c r="AR12" s="107"/>
      <c r="AS12" s="107"/>
      <c r="AT12" s="108"/>
    </row>
    <row r="13" spans="1:46">
      <c r="A13" s="11" t="s">
        <v>109</v>
      </c>
      <c r="B13" s="104">
        <f t="shared" ca="1" si="0"/>
        <v>5.4544906871889722</v>
      </c>
      <c r="C13" s="104">
        <f t="shared" ca="1" si="1"/>
        <v>4.830936781973258</v>
      </c>
      <c r="D13" s="104">
        <f t="shared" ca="1" si="2"/>
        <v>1.9590772229768911</v>
      </c>
      <c r="E13" s="104">
        <f t="shared" ca="1" si="3"/>
        <v>2.2009693088147895</v>
      </c>
      <c r="F13" s="104">
        <f t="shared" ca="1" si="4"/>
        <v>1.8302424848257006</v>
      </c>
      <c r="G13" s="104">
        <f t="shared" ca="1" si="5"/>
        <v>1.5264104872494038</v>
      </c>
      <c r="H13" s="104">
        <f t="shared" ca="1" si="6"/>
        <v>1.2021411174470062</v>
      </c>
      <c r="I13" s="104">
        <f t="shared" ca="1" si="7"/>
        <v>1.1845867943582433</v>
      </c>
      <c r="J13" s="104">
        <f t="shared" ca="1" si="8"/>
        <v>1.1100916525265105</v>
      </c>
      <c r="K13" s="104">
        <f t="shared" ca="1" si="9"/>
        <v>1.0013096729951452</v>
      </c>
      <c r="L13" s="104">
        <f t="shared" ca="1" si="10"/>
        <v>0.94308207482734574</v>
      </c>
      <c r="M13" s="104">
        <f t="shared" ca="1" si="11"/>
        <v>0.72587930282507218</v>
      </c>
      <c r="N13" s="104">
        <f t="shared" ca="1" si="12"/>
        <v>0.62721346369527353</v>
      </c>
      <c r="O13" s="104">
        <f t="shared" ca="1" si="13"/>
        <v>0.60673972571570145</v>
      </c>
      <c r="P13" s="104">
        <f t="shared" ca="1" si="14"/>
        <v>0.42422923082958131</v>
      </c>
      <c r="Q13" s="104">
        <f t="shared" ca="1" si="15"/>
        <v>0.39386777342014373</v>
      </c>
      <c r="R13" s="104">
        <f t="shared" ca="1" si="16"/>
        <v>0.31486634300047933</v>
      </c>
      <c r="S13" s="104">
        <f t="shared" ca="1" si="17"/>
        <v>0.30551778538270458</v>
      </c>
      <c r="T13" s="104">
        <f t="shared" ca="1" si="18"/>
        <v>0.30545335591440725</v>
      </c>
      <c r="U13" s="104">
        <f t="shared" ca="1" si="19"/>
        <v>0.27847835060487891</v>
      </c>
      <c r="V13" s="104">
        <f t="shared" ca="1" si="20"/>
        <v>0.25327863858058414</v>
      </c>
      <c r="W13" s="104">
        <f t="shared" ca="1" si="21"/>
        <v>3.5223270086986946E-2</v>
      </c>
      <c r="Y13" s="106">
        <f t="shared" si="22"/>
        <v>103</v>
      </c>
      <c r="Z13" s="107"/>
      <c r="AA13" s="107"/>
      <c r="AB13" s="107"/>
      <c r="AC13" s="107"/>
      <c r="AD13" s="107"/>
      <c r="AE13" s="107"/>
      <c r="AF13" s="107"/>
      <c r="AG13" s="107"/>
      <c r="AH13" s="107"/>
      <c r="AI13" s="107"/>
      <c r="AJ13" s="107"/>
      <c r="AK13" s="107"/>
      <c r="AL13" s="107"/>
      <c r="AM13" s="107"/>
      <c r="AN13" s="107"/>
      <c r="AO13" s="107"/>
      <c r="AP13" s="107"/>
      <c r="AQ13" s="107"/>
      <c r="AR13" s="107"/>
      <c r="AS13" s="107"/>
      <c r="AT13" s="108"/>
    </row>
    <row r="14" spans="1:46">
      <c r="A14" s="11" t="s">
        <v>196</v>
      </c>
      <c r="B14" s="104">
        <f t="shared" ca="1" si="0"/>
        <v>5.5093348148429948</v>
      </c>
      <c r="C14" s="104">
        <f t="shared" ca="1" si="1"/>
        <v>4.9194828348015003</v>
      </c>
      <c r="D14" s="104">
        <f t="shared" ca="1" si="2"/>
        <v>1.843548706440179</v>
      </c>
      <c r="E14" s="104">
        <f t="shared" ca="1" si="3"/>
        <v>2.4037722658631595</v>
      </c>
      <c r="F14" s="104">
        <f t="shared" ca="1" si="4"/>
        <v>2.272057653014083</v>
      </c>
      <c r="G14" s="104">
        <f t="shared" ca="1" si="5"/>
        <v>2.6974414515936154</v>
      </c>
      <c r="H14" s="104">
        <f t="shared" ca="1" si="6"/>
        <v>1.886553486963706</v>
      </c>
      <c r="I14" s="104">
        <f t="shared" ca="1" si="7"/>
        <v>1.8410435130849074</v>
      </c>
      <c r="J14" s="104">
        <f t="shared" ca="1" si="8"/>
        <v>1.4239959772854414</v>
      </c>
      <c r="K14" s="104">
        <f t="shared" ca="1" si="9"/>
        <v>1.319028116596602</v>
      </c>
      <c r="L14" s="104">
        <f t="shared" ca="1" si="10"/>
        <v>1.2028277308405586</v>
      </c>
      <c r="M14" s="104">
        <f t="shared" ca="1" si="11"/>
        <v>0.9635643233390172</v>
      </c>
      <c r="N14" s="104">
        <f t="shared" ca="1" si="12"/>
        <v>0.98554361942619861</v>
      </c>
      <c r="O14" s="104">
        <f t="shared" ca="1" si="13"/>
        <v>0.88166481712539668</v>
      </c>
      <c r="P14" s="104">
        <f t="shared" ca="1" si="14"/>
        <v>0.61253411172434569</v>
      </c>
      <c r="Q14" s="104">
        <f t="shared" ca="1" si="15"/>
        <v>0.49144186891309738</v>
      </c>
      <c r="R14" s="104">
        <f t="shared" ca="1" si="16"/>
        <v>0.39411305550714582</v>
      </c>
      <c r="S14" s="104">
        <f t="shared" ca="1" si="17"/>
        <v>0.37370856386975781</v>
      </c>
      <c r="T14" s="104">
        <f t="shared" ca="1" si="18"/>
        <v>0.36815030983481933</v>
      </c>
      <c r="U14" s="104">
        <f t="shared" ca="1" si="19"/>
        <v>0.31940086621011765</v>
      </c>
      <c r="V14" s="104">
        <f t="shared" ca="1" si="20"/>
        <v>0.33029989781896474</v>
      </c>
      <c r="W14" s="104">
        <f t="shared" ca="1" si="21"/>
        <v>5.1622500726496545E-2</v>
      </c>
      <c r="Y14" s="106">
        <f t="shared" si="22"/>
        <v>113</v>
      </c>
      <c r="Z14" s="107"/>
      <c r="AA14" s="107"/>
      <c r="AB14" s="107"/>
      <c r="AC14" s="107"/>
      <c r="AD14" s="107"/>
      <c r="AE14" s="107"/>
      <c r="AF14" s="107"/>
      <c r="AG14" s="107"/>
      <c r="AH14" s="107"/>
      <c r="AI14" s="107"/>
      <c r="AJ14" s="107"/>
      <c r="AK14" s="107"/>
      <c r="AL14" s="107"/>
      <c r="AM14" s="107"/>
      <c r="AN14" s="107"/>
      <c r="AO14" s="107"/>
      <c r="AP14" s="107"/>
      <c r="AQ14" s="107"/>
      <c r="AR14" s="107"/>
      <c r="AS14" s="107"/>
      <c r="AT14" s="108"/>
    </row>
    <row r="15" spans="1:46">
      <c r="A15" s="11" t="s">
        <v>111</v>
      </c>
      <c r="B15" s="104">
        <f t="shared" ca="1" si="0"/>
        <v>5.4777244060000063</v>
      </c>
      <c r="C15" s="104">
        <f t="shared" ca="1" si="1"/>
        <v>5.0489750488465042</v>
      </c>
      <c r="D15" s="104">
        <f t="shared" ca="1" si="2"/>
        <v>2.216532721290795</v>
      </c>
      <c r="E15" s="104">
        <f t="shared" ca="1" si="3"/>
        <v>2.7779787110535894</v>
      </c>
      <c r="F15" s="104">
        <f t="shared" ca="1" si="4"/>
        <v>2.4462408420399622</v>
      </c>
      <c r="G15" s="104">
        <f t="shared" ca="1" si="5"/>
        <v>2.8689175632440365</v>
      </c>
      <c r="H15" s="104">
        <f t="shared" ca="1" si="6"/>
        <v>2.034906742152482</v>
      </c>
      <c r="I15" s="104">
        <f t="shared" ca="1" si="7"/>
        <v>1.7700429838993781</v>
      </c>
      <c r="J15" s="104">
        <f t="shared" ca="1" si="8"/>
        <v>1.3371289702797498</v>
      </c>
      <c r="K15" s="104">
        <f t="shared" ca="1" si="9"/>
        <v>1.2722586295152971</v>
      </c>
      <c r="L15" s="104">
        <f t="shared" ca="1" si="10"/>
        <v>1.1931258297448424</v>
      </c>
      <c r="M15" s="104">
        <f t="shared" ca="1" si="11"/>
        <v>0.91994887799157765</v>
      </c>
      <c r="N15" s="104">
        <f t="shared" ca="1" si="12"/>
        <v>0.99733126439990494</v>
      </c>
      <c r="O15" s="104">
        <f t="shared" ca="1" si="13"/>
        <v>0.86923385767065242</v>
      </c>
      <c r="P15" s="104">
        <f t="shared" ca="1" si="14"/>
        <v>0.58765177541198454</v>
      </c>
      <c r="Q15" s="104">
        <f t="shared" ca="1" si="15"/>
        <v>0.50903995601269858</v>
      </c>
      <c r="R15" s="104">
        <f t="shared" ca="1" si="16"/>
        <v>0.39157321943015755</v>
      </c>
      <c r="S15" s="104">
        <f t="shared" ca="1" si="17"/>
        <v>0.37877642136287792</v>
      </c>
      <c r="T15" s="104">
        <f t="shared" ca="1" si="18"/>
        <v>0.3553572265925945</v>
      </c>
      <c r="U15" s="104">
        <f t="shared" ca="1" si="19"/>
        <v>0.3158947426815355</v>
      </c>
      <c r="V15" s="104">
        <f t="shared" ca="1" si="20"/>
        <v>0.32895011763521587</v>
      </c>
      <c r="W15" s="104">
        <f t="shared" ca="1" si="21"/>
        <v>5.1612588048809194E-2</v>
      </c>
      <c r="Y15" s="106">
        <f t="shared" si="22"/>
        <v>123</v>
      </c>
      <c r="Z15" s="107"/>
      <c r="AA15" s="107"/>
      <c r="AB15" s="107"/>
      <c r="AC15" s="107"/>
      <c r="AD15" s="107"/>
      <c r="AE15" s="107"/>
      <c r="AF15" s="107"/>
      <c r="AG15" s="107"/>
      <c r="AH15" s="107"/>
      <c r="AI15" s="107"/>
      <c r="AJ15" s="107"/>
      <c r="AK15" s="107"/>
      <c r="AL15" s="107"/>
      <c r="AM15" s="107"/>
      <c r="AN15" s="107"/>
      <c r="AO15" s="107"/>
      <c r="AP15" s="107"/>
      <c r="AQ15" s="107"/>
      <c r="AR15" s="107"/>
      <c r="AS15" s="107"/>
      <c r="AT15" s="108"/>
    </row>
    <row r="16" spans="1:46">
      <c r="A16" s="11" t="s">
        <v>112</v>
      </c>
      <c r="B16" s="104">
        <f t="shared" ca="1" si="0"/>
        <v>5.4853525531405092</v>
      </c>
      <c r="C16" s="104">
        <f t="shared" ca="1" si="1"/>
        <v>5.0657651708248883</v>
      </c>
      <c r="D16" s="104">
        <f t="shared" ca="1" si="2"/>
        <v>2.2153283228113336</v>
      </c>
      <c r="E16" s="104">
        <f t="shared" ca="1" si="3"/>
        <v>2.3292813420045171</v>
      </c>
      <c r="F16" s="104">
        <f t="shared" ca="1" si="4"/>
        <v>2.3332670061482386</v>
      </c>
      <c r="G16" s="104">
        <f t="shared" ca="1" si="5"/>
        <v>2.6381828921453732</v>
      </c>
      <c r="H16" s="104">
        <f t="shared" ca="1" si="6"/>
        <v>1.9136809452213477</v>
      </c>
      <c r="I16" s="104">
        <f t="shared" ca="1" si="7"/>
        <v>1.8677789208714701</v>
      </c>
      <c r="J16" s="104">
        <f t="shared" ca="1" si="8"/>
        <v>1.4110297935829725</v>
      </c>
      <c r="K16" s="104">
        <f t="shared" ca="1" si="9"/>
        <v>1.3346420014995566</v>
      </c>
      <c r="L16" s="104">
        <f t="shared" ca="1" si="10"/>
        <v>1.2002098020787959</v>
      </c>
      <c r="M16" s="104">
        <f t="shared" ca="1" si="11"/>
        <v>0.81740258657489284</v>
      </c>
      <c r="N16" s="104">
        <f t="shared" ca="1" si="12"/>
        <v>0.86951320625213235</v>
      </c>
      <c r="O16" s="104">
        <f t="shared" ca="1" si="13"/>
        <v>0.84104308675148565</v>
      </c>
      <c r="P16" s="104">
        <f t="shared" ca="1" si="14"/>
        <v>0.59340205349375796</v>
      </c>
      <c r="Q16" s="104">
        <f t="shared" ca="1" si="15"/>
        <v>0.51355860550045596</v>
      </c>
      <c r="R16" s="104">
        <f t="shared" ca="1" si="16"/>
        <v>0.41814935222418315</v>
      </c>
      <c r="S16" s="104">
        <f t="shared" ca="1" si="17"/>
        <v>0.41332118919101773</v>
      </c>
      <c r="T16" s="104">
        <f t="shared" ca="1" si="18"/>
        <v>0.36460513025347729</v>
      </c>
      <c r="U16" s="104">
        <f t="shared" ca="1" si="19"/>
        <v>0.32112128179817429</v>
      </c>
      <c r="V16" s="104">
        <f t="shared" ca="1" si="20"/>
        <v>0.30861530936785664</v>
      </c>
      <c r="W16" s="104">
        <f t="shared" ca="1" si="21"/>
        <v>6.3650677055094751E-2</v>
      </c>
      <c r="Y16" s="106">
        <f t="shared" ref="Y16" si="23">Y15+10</f>
        <v>133</v>
      </c>
      <c r="Z16" s="107"/>
      <c r="AA16" s="107"/>
      <c r="AB16" s="107"/>
      <c r="AC16" s="107"/>
      <c r="AD16" s="107"/>
      <c r="AE16" s="107"/>
      <c r="AF16" s="107"/>
      <c r="AG16" s="107"/>
      <c r="AH16" s="107"/>
      <c r="AI16" s="107"/>
      <c r="AJ16" s="107"/>
      <c r="AK16" s="107"/>
      <c r="AL16" s="107"/>
      <c r="AM16" s="107"/>
      <c r="AN16" s="107"/>
      <c r="AO16" s="107"/>
      <c r="AP16" s="107"/>
      <c r="AQ16" s="107"/>
      <c r="AR16" s="107"/>
      <c r="AS16" s="107"/>
      <c r="AT16" s="108"/>
    </row>
    <row r="17" spans="1:46">
      <c r="A17" s="11" t="s">
        <v>113</v>
      </c>
      <c r="B17" s="104">
        <f t="shared" ca="1" si="0"/>
        <v>5.6711956086367259</v>
      </c>
      <c r="C17" s="104">
        <f t="shared" ca="1" si="1"/>
        <v>5.35128210877577</v>
      </c>
      <c r="D17" s="104">
        <f t="shared" ca="1" si="2"/>
        <v>2.3489746210214779</v>
      </c>
      <c r="E17" s="104">
        <f t="shared" ca="1" si="3"/>
        <v>2.7808217098939214</v>
      </c>
      <c r="F17" s="104">
        <f t="shared" ca="1" si="4"/>
        <v>2.53519289385881</v>
      </c>
      <c r="G17" s="104">
        <f t="shared" ca="1" si="5"/>
        <v>2.5242243471014278</v>
      </c>
      <c r="H17" s="104">
        <f t="shared" ca="1" si="6"/>
        <v>1.93750511121872</v>
      </c>
      <c r="I17" s="104">
        <f t="shared" ca="1" si="7"/>
        <v>1.7410928812134614</v>
      </c>
      <c r="J17" s="104">
        <f t="shared" ca="1" si="8"/>
        <v>1.3087581486740674</v>
      </c>
      <c r="K17" s="104">
        <f t="shared" ca="1" si="9"/>
        <v>1.2453799487899768</v>
      </c>
      <c r="L17" s="104">
        <f t="shared" ca="1" si="10"/>
        <v>1.1555504344030147</v>
      </c>
      <c r="M17" s="104">
        <f t="shared" ca="1" si="11"/>
        <v>0.88595790285000664</v>
      </c>
      <c r="N17" s="104">
        <f t="shared" ca="1" si="12"/>
        <v>0.94746546448459124</v>
      </c>
      <c r="O17" s="104">
        <f t="shared" ca="1" si="13"/>
        <v>0.80804194051648348</v>
      </c>
      <c r="P17" s="104">
        <f t="shared" ca="1" si="14"/>
        <v>0.51661775062910587</v>
      </c>
      <c r="Q17" s="104">
        <f t="shared" ca="1" si="15"/>
        <v>0.41795701931095119</v>
      </c>
      <c r="R17" s="104">
        <f t="shared" ca="1" si="16"/>
        <v>0.30011754391162332</v>
      </c>
      <c r="S17" s="104">
        <f t="shared" ca="1" si="17"/>
        <v>0.28714242374089294</v>
      </c>
      <c r="T17" s="104">
        <f t="shared" ca="1" si="18"/>
        <v>0.3002379084963363</v>
      </c>
      <c r="U17" s="104">
        <f t="shared" ca="1" si="19"/>
        <v>0.24960981354312203</v>
      </c>
      <c r="V17" s="104">
        <f t="shared" ca="1" si="20"/>
        <v>0.26346968191431297</v>
      </c>
      <c r="W17" s="104">
        <f t="shared" ca="1" si="21"/>
        <v>3.6778375027001098E-2</v>
      </c>
      <c r="Y17" s="106">
        <f t="shared" ref="Y17" si="24">Y16+10</f>
        <v>143</v>
      </c>
      <c r="Z17" s="107"/>
      <c r="AA17" s="107"/>
      <c r="AB17" s="107"/>
      <c r="AC17" s="107"/>
      <c r="AD17" s="107"/>
      <c r="AE17" s="107"/>
      <c r="AF17" s="107"/>
      <c r="AG17" s="107"/>
      <c r="AH17" s="107"/>
      <c r="AI17" s="107"/>
      <c r="AJ17" s="107"/>
      <c r="AK17" s="107"/>
      <c r="AL17" s="107"/>
      <c r="AM17" s="107"/>
      <c r="AN17" s="107"/>
      <c r="AO17" s="107"/>
      <c r="AP17" s="107"/>
      <c r="AQ17" s="107"/>
      <c r="AR17" s="107"/>
      <c r="AS17" s="107"/>
      <c r="AT17" s="108"/>
    </row>
    <row r="18" spans="1:46">
      <c r="A18" s="11" t="s">
        <v>114</v>
      </c>
      <c r="B18" s="104">
        <f t="shared" ca="1" si="0"/>
        <v>5.4423464612215646</v>
      </c>
      <c r="C18" s="104">
        <f t="shared" ca="1" si="1"/>
        <v>5.1165912786513577</v>
      </c>
      <c r="D18" s="104">
        <f t="shared" ca="1" si="2"/>
        <v>2.0618820627710504</v>
      </c>
      <c r="E18" s="104">
        <f t="shared" ca="1" si="3"/>
        <v>2.6321714802491458</v>
      </c>
      <c r="F18" s="104">
        <f t="shared" ca="1" si="4"/>
        <v>2.2899498471088653</v>
      </c>
      <c r="G18" s="104">
        <f t="shared" ca="1" si="5"/>
        <v>2.5862516905157347</v>
      </c>
      <c r="H18" s="104">
        <f t="shared" ca="1" si="6"/>
        <v>1.8235777102149475</v>
      </c>
      <c r="I18" s="104">
        <f t="shared" ca="1" si="7"/>
        <v>1.7333153860363677</v>
      </c>
      <c r="J18" s="104">
        <f t="shared" ca="1" si="8"/>
        <v>1.2998654206066695</v>
      </c>
      <c r="K18" s="104">
        <f t="shared" ca="1" si="9"/>
        <v>1.21906779164157</v>
      </c>
      <c r="L18" s="104">
        <f t="shared" ca="1" si="10"/>
        <v>1.1131267673192746</v>
      </c>
      <c r="M18" s="104">
        <f t="shared" ca="1" si="11"/>
        <v>0.83056467694848024</v>
      </c>
      <c r="N18" s="104">
        <f t="shared" ca="1" si="12"/>
        <v>0.87195589399533668</v>
      </c>
      <c r="O18" s="104">
        <f t="shared" ca="1" si="13"/>
        <v>0.84612782991128932</v>
      </c>
      <c r="P18" s="104">
        <f t="shared" ca="1" si="14"/>
        <v>0.49092503140319271</v>
      </c>
      <c r="Q18" s="104">
        <f t="shared" ca="1" si="15"/>
        <v>0.45892181917689079</v>
      </c>
      <c r="R18" s="104">
        <f t="shared" ca="1" si="16"/>
        <v>0.37247244188030293</v>
      </c>
      <c r="S18" s="104">
        <f t="shared" ca="1" si="17"/>
        <v>0.38012259671578319</v>
      </c>
      <c r="T18" s="104">
        <f t="shared" ca="1" si="18"/>
        <v>0.35185392894675704</v>
      </c>
      <c r="U18" s="104">
        <f t="shared" ca="1" si="19"/>
        <v>0.29072487118283646</v>
      </c>
      <c r="V18" s="104">
        <f t="shared" ca="1" si="20"/>
        <v>0.29503564900084289</v>
      </c>
      <c r="W18" s="104">
        <f t="shared" ca="1" si="21"/>
        <v>4.7243347675120784E-2</v>
      </c>
      <c r="Y18" s="106">
        <f t="shared" ref="Y18" si="25">Y17+10</f>
        <v>153</v>
      </c>
      <c r="Z18" s="107"/>
      <c r="AA18" s="107"/>
      <c r="AB18" s="107"/>
      <c r="AC18" s="107"/>
      <c r="AD18" s="107"/>
      <c r="AE18" s="107"/>
      <c r="AF18" s="107"/>
      <c r="AG18" s="107"/>
      <c r="AH18" s="107"/>
      <c r="AI18" s="107"/>
      <c r="AJ18" s="107"/>
      <c r="AK18" s="107"/>
      <c r="AL18" s="107"/>
      <c r="AM18" s="107"/>
      <c r="AN18" s="107"/>
      <c r="AO18" s="107"/>
      <c r="AP18" s="107"/>
      <c r="AQ18" s="107"/>
      <c r="AR18" s="107"/>
      <c r="AS18" s="107"/>
      <c r="AT18" s="108"/>
    </row>
    <row r="19" spans="1:46">
      <c r="A19" s="11" t="s">
        <v>197</v>
      </c>
      <c r="B19" s="104">
        <f t="shared" ca="1" si="0"/>
        <v>5.7726265238741528</v>
      </c>
      <c r="C19" s="104">
        <f t="shared" ca="1" si="1"/>
        <v>5.1631617704733426</v>
      </c>
      <c r="D19" s="104">
        <f t="shared" ca="1" si="2"/>
        <v>2.2050791146433033</v>
      </c>
      <c r="E19" s="104">
        <f t="shared" ca="1" si="3"/>
        <v>2.6697458950135502</v>
      </c>
      <c r="F19" s="104">
        <f t="shared" ca="1" si="4"/>
        <v>2.5093627375477747</v>
      </c>
      <c r="G19" s="104">
        <f t="shared" ca="1" si="5"/>
        <v>2.6885736134588498</v>
      </c>
      <c r="H19" s="104">
        <f t="shared" ca="1" si="6"/>
        <v>2.0140314420292666</v>
      </c>
      <c r="I19" s="104">
        <f t="shared" ca="1" si="7"/>
        <v>1.7742981626307626</v>
      </c>
      <c r="J19" s="104">
        <f t="shared" ca="1" si="8"/>
        <v>1.5941771036562999</v>
      </c>
      <c r="K19" s="104">
        <f t="shared" ca="1" si="9"/>
        <v>1.4238226754745473</v>
      </c>
      <c r="L19" s="104">
        <f t="shared" ca="1" si="10"/>
        <v>1.3026997004848475</v>
      </c>
      <c r="M19" s="104">
        <f t="shared" ca="1" si="11"/>
        <v>0.91697127376837206</v>
      </c>
      <c r="N19" s="104">
        <f t="shared" ca="1" si="12"/>
        <v>0.98234642062134059</v>
      </c>
      <c r="O19" s="104">
        <f t="shared" ca="1" si="13"/>
        <v>0.77697828415115355</v>
      </c>
      <c r="P19" s="104">
        <f t="shared" ca="1" si="14"/>
        <v>0.49720168699812473</v>
      </c>
      <c r="Q19" s="104">
        <f t="shared" ca="1" si="15"/>
        <v>0.46539713497337398</v>
      </c>
      <c r="R19" s="104">
        <f t="shared" ca="1" si="16"/>
        <v>0.4165688442523735</v>
      </c>
      <c r="S19" s="104">
        <f t="shared" ca="1" si="17"/>
        <v>0.37885330729731448</v>
      </c>
      <c r="T19" s="104">
        <f t="shared" ca="1" si="18"/>
        <v>0.37726203496566824</v>
      </c>
      <c r="U19" s="104">
        <f t="shared" ca="1" si="19"/>
        <v>0.33853450657463913</v>
      </c>
      <c r="V19" s="104">
        <f t="shared" ca="1" si="20"/>
        <v>0.34942562899830659</v>
      </c>
      <c r="W19" s="104">
        <f t="shared" ca="1" si="21"/>
        <v>4.2567905666142658E-2</v>
      </c>
      <c r="Y19" s="106">
        <f t="shared" ref="Y19" si="26">Y18+10</f>
        <v>163</v>
      </c>
      <c r="Z19" s="107"/>
      <c r="AA19" s="107"/>
      <c r="AB19" s="107"/>
      <c r="AC19" s="107"/>
      <c r="AD19" s="107"/>
      <c r="AE19" s="107"/>
      <c r="AF19" s="107"/>
      <c r="AG19" s="107"/>
      <c r="AH19" s="107"/>
      <c r="AI19" s="107"/>
      <c r="AJ19" s="107"/>
      <c r="AK19" s="107"/>
      <c r="AL19" s="107"/>
      <c r="AM19" s="107"/>
      <c r="AN19" s="107"/>
      <c r="AO19" s="107"/>
      <c r="AP19" s="107"/>
      <c r="AQ19" s="107"/>
      <c r="AR19" s="107"/>
      <c r="AS19" s="107"/>
      <c r="AT19" s="108"/>
    </row>
    <row r="20" spans="1:46">
      <c r="A20" s="11" t="s">
        <v>198</v>
      </c>
      <c r="B20" s="104">
        <f t="shared" ca="1" si="0"/>
        <v>5.4584608508394847</v>
      </c>
      <c r="C20" s="104">
        <f t="shared" ca="1" si="1"/>
        <v>5.2176566384740859</v>
      </c>
      <c r="D20" s="104">
        <f t="shared" ca="1" si="2"/>
        <v>2.1424808342134636</v>
      </c>
      <c r="E20" s="104">
        <f t="shared" ca="1" si="3"/>
        <v>2.7749413952271729</v>
      </c>
      <c r="F20" s="104">
        <f t="shared" ca="1" si="4"/>
        <v>2.6350837529896696</v>
      </c>
      <c r="G20" s="104">
        <f t="shared" ca="1" si="5"/>
        <v>2.6807177018548765</v>
      </c>
      <c r="H20" s="104">
        <f t="shared" ca="1" si="6"/>
        <v>1.9404958198437945</v>
      </c>
      <c r="I20" s="104">
        <f t="shared" ca="1" si="7"/>
        <v>1.7442720660596085</v>
      </c>
      <c r="J20" s="104">
        <f t="shared" ca="1" si="8"/>
        <v>1.5979133995895951</v>
      </c>
      <c r="K20" s="104">
        <f t="shared" ca="1" si="9"/>
        <v>1.4464508771665665</v>
      </c>
      <c r="L20" s="104">
        <f t="shared" ca="1" si="10"/>
        <v>1.2554363946843869</v>
      </c>
      <c r="M20" s="104">
        <f t="shared" ca="1" si="11"/>
        <v>0.88889140307310033</v>
      </c>
      <c r="N20" s="104">
        <f t="shared" ca="1" si="12"/>
        <v>0.92068559540313988</v>
      </c>
      <c r="O20" s="104">
        <f t="shared" ca="1" si="13"/>
        <v>0.8438046795881905</v>
      </c>
      <c r="P20" s="104">
        <f t="shared" ca="1" si="14"/>
        <v>0.55137635453834255</v>
      </c>
      <c r="Q20" s="104">
        <f t="shared" ca="1" si="15"/>
        <v>0.47695848349164255</v>
      </c>
      <c r="R20" s="104">
        <f t="shared" ca="1" si="16"/>
        <v>0.40994766366498181</v>
      </c>
      <c r="S20" s="104">
        <f t="shared" ca="1" si="17"/>
        <v>0.40088234814373891</v>
      </c>
      <c r="T20" s="104">
        <f t="shared" ca="1" si="18"/>
        <v>0.40498809300699967</v>
      </c>
      <c r="U20" s="104">
        <f t="shared" ca="1" si="19"/>
        <v>0.33809454177926185</v>
      </c>
      <c r="V20" s="104">
        <f t="shared" ca="1" si="20"/>
        <v>0.33111690213404715</v>
      </c>
      <c r="W20" s="104">
        <f t="shared" ca="1" si="21"/>
        <v>6.9565305385582199E-2</v>
      </c>
      <c r="Y20" s="106">
        <f t="shared" ref="Y20" si="27">Y19+10</f>
        <v>173</v>
      </c>
      <c r="Z20" s="107"/>
      <c r="AA20" s="107"/>
      <c r="AB20" s="107"/>
      <c r="AC20" s="107"/>
      <c r="AD20" s="107"/>
      <c r="AE20" s="107"/>
      <c r="AF20" s="107"/>
      <c r="AG20" s="107"/>
      <c r="AH20" s="107"/>
      <c r="AI20" s="107"/>
      <c r="AJ20" s="107"/>
      <c r="AK20" s="107"/>
      <c r="AL20" s="107"/>
      <c r="AM20" s="107"/>
      <c r="AN20" s="107"/>
      <c r="AO20" s="107"/>
      <c r="AP20" s="107"/>
      <c r="AQ20" s="107"/>
      <c r="AR20" s="107"/>
      <c r="AS20" s="107"/>
      <c r="AT20" s="108"/>
    </row>
    <row r="21" spans="1:46">
      <c r="A21" s="11" t="s">
        <v>117</v>
      </c>
      <c r="B21" s="104">
        <f t="shared" ca="1" si="0"/>
        <v>5.4488610158480295</v>
      </c>
      <c r="C21" s="104">
        <f t="shared" ca="1" si="1"/>
        <v>4.9011601284648094</v>
      </c>
      <c r="D21" s="104">
        <f t="shared" ca="1" si="2"/>
        <v>2.295419608967034</v>
      </c>
      <c r="E21" s="104">
        <f t="shared" ca="1" si="3"/>
        <v>2.4837974422662055</v>
      </c>
      <c r="F21" s="104">
        <f t="shared" ca="1" si="4"/>
        <v>2.2867267959584194</v>
      </c>
      <c r="G21" s="104">
        <f t="shared" ca="1" si="5"/>
        <v>2.3337849021191701</v>
      </c>
      <c r="H21" s="104">
        <f t="shared" ca="1" si="6"/>
        <v>1.559160241707104</v>
      </c>
      <c r="I21" s="104">
        <f t="shared" ca="1" si="7"/>
        <v>1.4100789193414742</v>
      </c>
      <c r="J21" s="104">
        <f t="shared" ca="1" si="8"/>
        <v>1.3398624412158449</v>
      </c>
      <c r="K21" s="104">
        <f t="shared" ca="1" si="9"/>
        <v>1.1884780235743646</v>
      </c>
      <c r="L21" s="104">
        <f t="shared" ca="1" si="10"/>
        <v>1.1762922465366008</v>
      </c>
      <c r="M21" s="104">
        <f t="shared" ca="1" si="11"/>
        <v>0.89150365178239954</v>
      </c>
      <c r="N21" s="104">
        <f t="shared" ca="1" si="12"/>
        <v>0.91813207288297538</v>
      </c>
      <c r="O21" s="104">
        <f t="shared" ca="1" si="13"/>
        <v>0.75398762626495863</v>
      </c>
      <c r="P21" s="104">
        <f t="shared" ca="1" si="14"/>
        <v>0.55789914264515705</v>
      </c>
      <c r="Q21" s="104">
        <f t="shared" ca="1" si="15"/>
        <v>0.451435024736626</v>
      </c>
      <c r="R21" s="104">
        <f t="shared" ca="1" si="16"/>
        <v>0.45942529863248094</v>
      </c>
      <c r="S21" s="104">
        <f t="shared" ca="1" si="17"/>
        <v>0.4288703631889918</v>
      </c>
      <c r="T21" s="104">
        <f t="shared" ca="1" si="18"/>
        <v>0.37145967104460698</v>
      </c>
      <c r="U21" s="104">
        <f t="shared" ca="1" si="19"/>
        <v>0.34496356795464589</v>
      </c>
      <c r="V21" s="104">
        <f t="shared" ca="1" si="20"/>
        <v>0.33299879216282036</v>
      </c>
      <c r="W21" s="104">
        <f t="shared" ca="1" si="21"/>
        <v>7.7501833517948704E-2</v>
      </c>
      <c r="Y21" s="106">
        <f>Y20+20</f>
        <v>193</v>
      </c>
      <c r="Z21" s="107"/>
      <c r="AA21" s="107"/>
      <c r="AB21" s="107"/>
      <c r="AC21" s="107"/>
      <c r="AD21" s="107"/>
      <c r="AE21" s="107"/>
      <c r="AF21" s="107"/>
      <c r="AG21" s="107"/>
      <c r="AH21" s="107"/>
      <c r="AI21" s="107"/>
      <c r="AJ21" s="107"/>
      <c r="AK21" s="107"/>
      <c r="AL21" s="107"/>
      <c r="AM21" s="107"/>
      <c r="AN21" s="107"/>
      <c r="AO21" s="107"/>
      <c r="AP21" s="107"/>
      <c r="AQ21" s="107"/>
      <c r="AR21" s="107"/>
      <c r="AS21" s="107"/>
      <c r="AT21" s="108"/>
    </row>
    <row r="22" spans="1:46">
      <c r="A22" s="11" t="s">
        <v>118</v>
      </c>
      <c r="B22" s="104">
        <f t="shared" ca="1" si="0"/>
        <v>5.7368602157356641</v>
      </c>
      <c r="C22" s="104">
        <f t="shared" ca="1" si="1"/>
        <v>5.3927461641138006</v>
      </c>
      <c r="D22" s="104">
        <f t="shared" ca="1" si="2"/>
        <v>2.8686441134119218</v>
      </c>
      <c r="E22" s="104">
        <f t="shared" ca="1" si="3"/>
        <v>3.2053244370241414</v>
      </c>
      <c r="F22" s="104">
        <f t="shared" ca="1" si="4"/>
        <v>3.2477901663345699</v>
      </c>
      <c r="G22" s="104">
        <f t="shared" ca="1" si="5"/>
        <v>3.5585836427466409</v>
      </c>
      <c r="H22" s="104">
        <f t="shared" ca="1" si="6"/>
        <v>3.0821877317085544</v>
      </c>
      <c r="I22" s="104">
        <f t="shared" ca="1" si="7"/>
        <v>2.8057358946724213</v>
      </c>
      <c r="J22" s="104">
        <f t="shared" ca="1" si="8"/>
        <v>2.4315303894530396</v>
      </c>
      <c r="K22" s="104">
        <f t="shared" ca="1" si="9"/>
        <v>2.3931986544380464</v>
      </c>
      <c r="L22" s="104">
        <f t="shared" ca="1" si="10"/>
        <v>2.2589976235240248</v>
      </c>
      <c r="M22" s="104">
        <f t="shared" ca="1" si="11"/>
        <v>2.3791196791059295</v>
      </c>
      <c r="N22" s="104">
        <f t="shared" ca="1" si="12"/>
        <v>2.4820313345213991</v>
      </c>
      <c r="O22" s="104">
        <f t="shared" ca="1" si="13"/>
        <v>2.5748130272504604</v>
      </c>
      <c r="P22" s="104">
        <f t="shared" ca="1" si="14"/>
        <v>2.4471255746987071</v>
      </c>
      <c r="Q22" s="104">
        <f t="shared" ca="1" si="15"/>
        <v>2.4620719319730644</v>
      </c>
      <c r="R22" s="104">
        <f t="shared" ca="1" si="16"/>
        <v>2.3662606834151374</v>
      </c>
      <c r="S22" s="104">
        <f t="shared" ca="1" si="17"/>
        <v>2.4686617938788564</v>
      </c>
      <c r="T22" s="104">
        <f t="shared" ca="1" si="18"/>
        <v>2.7837229296210442</v>
      </c>
      <c r="U22" s="104">
        <f t="shared" ca="1" si="19"/>
        <v>2.8809311525117551</v>
      </c>
      <c r="V22" s="104">
        <f t="shared" ca="1" si="20"/>
        <v>3.0086690715851887</v>
      </c>
      <c r="W22" s="104">
        <f t="shared" ca="1" si="21"/>
        <v>2.5588474346017378</v>
      </c>
      <c r="Y22" s="106">
        <f t="shared" ref="Y22" si="28">Y21+10</f>
        <v>203</v>
      </c>
      <c r="Z22" s="107"/>
      <c r="AA22" s="107"/>
      <c r="AB22" s="107"/>
      <c r="AC22" s="107"/>
      <c r="AD22" s="107"/>
      <c r="AE22" s="107"/>
      <c r="AF22" s="107"/>
      <c r="AG22" s="107"/>
      <c r="AH22" s="107"/>
      <c r="AI22" s="107"/>
      <c r="AJ22" s="107"/>
      <c r="AK22" s="107"/>
      <c r="AL22" s="107"/>
      <c r="AM22" s="107"/>
      <c r="AN22" s="107"/>
      <c r="AO22" s="107"/>
      <c r="AP22" s="107"/>
      <c r="AQ22" s="107"/>
      <c r="AR22" s="107"/>
      <c r="AS22" s="107"/>
      <c r="AT22" s="108"/>
    </row>
    <row r="23" spans="1:46">
      <c r="A23" s="11" t="s">
        <v>119</v>
      </c>
      <c r="B23" s="104">
        <f t="shared" ca="1" si="0"/>
        <v>5.4889285909670482</v>
      </c>
      <c r="C23" s="104">
        <f t="shared" ca="1" si="1"/>
        <v>4.5955846175124657</v>
      </c>
      <c r="D23" s="104">
        <f t="shared" ca="1" si="2"/>
        <v>1.9809819644262932</v>
      </c>
      <c r="E23" s="104">
        <f t="shared" ca="1" si="3"/>
        <v>1.9686934931833751</v>
      </c>
      <c r="F23" s="104">
        <f t="shared" ca="1" si="4"/>
        <v>1.7290473068742891</v>
      </c>
      <c r="G23" s="104">
        <f t="shared" ca="1" si="5"/>
        <v>2.1380669843523745</v>
      </c>
      <c r="H23" s="104">
        <f t="shared" ca="1" si="6"/>
        <v>1.736275729322726</v>
      </c>
      <c r="I23" s="104">
        <f t="shared" ca="1" si="7"/>
        <v>1.6907367678342999</v>
      </c>
      <c r="J23" s="104">
        <f t="shared" ca="1" si="8"/>
        <v>1.4415203066140894</v>
      </c>
      <c r="K23" s="104">
        <f t="shared" ca="1" si="9"/>
        <v>1.384903628311946</v>
      </c>
      <c r="L23" s="104">
        <f t="shared" ca="1" si="10"/>
        <v>1.3233967248793121</v>
      </c>
      <c r="M23" s="104">
        <f t="shared" ca="1" si="11"/>
        <v>1.0961297726818384</v>
      </c>
      <c r="N23" s="104">
        <f t="shared" ca="1" si="12"/>
        <v>0.68635530864971772</v>
      </c>
      <c r="O23" s="104">
        <f t="shared" ca="1" si="13"/>
        <v>0.73442488547128937</v>
      </c>
      <c r="P23" s="104">
        <f t="shared" ca="1" si="14"/>
        <v>0.51807679801832507</v>
      </c>
      <c r="Q23" s="104">
        <f t="shared" ca="1" si="15"/>
        <v>0.47883231803556542</v>
      </c>
      <c r="R23" s="104">
        <f t="shared" ca="1" si="16"/>
        <v>0.4209679010668182</v>
      </c>
      <c r="S23" s="104">
        <f t="shared" ca="1" si="17"/>
        <v>0.40590879756329656</v>
      </c>
      <c r="T23" s="104">
        <f t="shared" ca="1" si="18"/>
        <v>0.40532386662270714</v>
      </c>
      <c r="U23" s="104">
        <f t="shared" ca="1" si="19"/>
        <v>0.37058413186812927</v>
      </c>
      <c r="V23" s="104">
        <f t="shared" ca="1" si="20"/>
        <v>0.35490267318199209</v>
      </c>
      <c r="W23" s="104">
        <f t="shared" ca="1" si="21"/>
        <v>0.17315837622955108</v>
      </c>
      <c r="Y23" s="109">
        <f t="shared" ref="Y23" si="29">Y22+10</f>
        <v>213</v>
      </c>
      <c r="Z23" s="110"/>
      <c r="AA23" s="110"/>
      <c r="AB23" s="110"/>
      <c r="AC23" s="110"/>
      <c r="AD23" s="110"/>
      <c r="AE23" s="110"/>
      <c r="AF23" s="110"/>
      <c r="AG23" s="110"/>
      <c r="AH23" s="110"/>
      <c r="AI23" s="110"/>
      <c r="AJ23" s="110"/>
      <c r="AK23" s="110"/>
      <c r="AL23" s="110"/>
      <c r="AM23" s="110"/>
      <c r="AN23" s="110"/>
      <c r="AO23" s="110"/>
      <c r="AP23" s="110"/>
      <c r="AQ23" s="110"/>
      <c r="AR23" s="110"/>
      <c r="AS23" s="110"/>
      <c r="AT23" s="111"/>
    </row>
    <row r="24" spans="1:46">
      <c r="B24" s="104"/>
      <c r="C24" s="104"/>
      <c r="D24" s="104"/>
      <c r="E24" s="104"/>
      <c r="F24" s="104"/>
      <c r="G24" s="104"/>
      <c r="H24" s="104"/>
      <c r="I24" s="104"/>
      <c r="J24" s="104"/>
      <c r="K24" s="104"/>
      <c r="L24" s="104"/>
      <c r="M24" s="104"/>
      <c r="N24" s="104"/>
      <c r="O24" s="104"/>
      <c r="P24" s="104"/>
      <c r="Q24" s="104"/>
      <c r="R24" s="104"/>
      <c r="S24" s="104"/>
      <c r="T24" s="104"/>
      <c r="U24" s="104"/>
      <c r="V24" s="104"/>
      <c r="W24" s="104"/>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row>
    <row r="25" spans="1:46">
      <c r="A25" s="98" t="s">
        <v>243</v>
      </c>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row>
    <row r="26" spans="1:46">
      <c r="A26" s="11" t="s">
        <v>100</v>
      </c>
      <c r="B26" s="104">
        <v>6.8462170090935697</v>
      </c>
      <c r="C26" s="104">
        <v>5.985790054374525</v>
      </c>
      <c r="D26" s="104">
        <v>4.1311368930196242</v>
      </c>
      <c r="E26" s="104">
        <v>4.2143964807227601</v>
      </c>
      <c r="F26" s="104">
        <v>3.8125195338715647</v>
      </c>
      <c r="G26" s="104">
        <v>3.6578697757760259</v>
      </c>
      <c r="H26" s="104">
        <v>2.4051210499168261</v>
      </c>
      <c r="I26" s="104">
        <v>2.3930216287763812</v>
      </c>
      <c r="J26" s="104">
        <v>2.140474578521927</v>
      </c>
      <c r="K26" s="104">
        <v>1.9798160233980429</v>
      </c>
      <c r="L26" s="104">
        <v>1.7747012394126425</v>
      </c>
      <c r="M26" s="104">
        <v>1.4057288061311206</v>
      </c>
      <c r="N26" s="104">
        <v>1.2780936929109377</v>
      </c>
      <c r="O26" s="104">
        <v>1.176884705935918</v>
      </c>
      <c r="P26" s="104">
        <v>0.81489447600366716</v>
      </c>
      <c r="Q26" s="104">
        <v>0.71372336411735426</v>
      </c>
      <c r="R26" s="104">
        <v>0.65754320411292</v>
      </c>
      <c r="S26" s="104">
        <v>0.63578099532957155</v>
      </c>
      <c r="T26" s="104">
        <v>0.72755126481384369</v>
      </c>
      <c r="U26" s="104">
        <v>0.81096404694844748</v>
      </c>
      <c r="V26" s="104">
        <v>0.72203908646004267</v>
      </c>
      <c r="W26" s="104">
        <v>0.54046651699969328</v>
      </c>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row>
    <row r="27" spans="1:46">
      <c r="B27" s="104"/>
      <c r="C27" s="104"/>
      <c r="D27" s="104"/>
      <c r="E27" s="104"/>
      <c r="F27" s="104"/>
      <c r="G27" s="104"/>
      <c r="H27" s="104"/>
      <c r="I27" s="104"/>
      <c r="J27" s="104"/>
      <c r="K27" s="104"/>
      <c r="L27" s="104"/>
      <c r="M27" s="104"/>
      <c r="N27" s="104"/>
      <c r="O27" s="104"/>
      <c r="P27" s="104"/>
      <c r="Q27" s="104"/>
      <c r="R27" s="104"/>
      <c r="S27" s="104"/>
      <c r="T27" s="104"/>
      <c r="U27" s="104"/>
      <c r="V27" s="104"/>
      <c r="W27" s="104"/>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row>
    <row r="28" spans="1:46" ht="14.45">
      <c r="A28" s="98" t="s">
        <v>244</v>
      </c>
      <c r="B28" s="104"/>
      <c r="C28" s="104"/>
      <c r="D28" s="104"/>
      <c r="E28" s="104"/>
      <c r="F28" s="104"/>
      <c r="G28" s="104"/>
      <c r="H28" s="104"/>
      <c r="I28" s="104"/>
      <c r="J28" s="104"/>
      <c r="K28" s="104"/>
      <c r="L28" s="104"/>
      <c r="M28" s="104"/>
      <c r="N28" s="104"/>
      <c r="O28" s="104"/>
      <c r="P28" s="104"/>
      <c r="Q28" s="104"/>
      <c r="R28" s="104"/>
      <c r="S28" s="104"/>
      <c r="T28" s="104"/>
      <c r="U28" s="104"/>
      <c r="V28" s="104"/>
      <c r="W28" s="104"/>
      <c r="Y28"/>
      <c r="Z28"/>
      <c r="AA28"/>
      <c r="AB28"/>
      <c r="AC28"/>
      <c r="AD28"/>
      <c r="AE28"/>
      <c r="AF28"/>
      <c r="AG28"/>
      <c r="AH28"/>
      <c r="AI28"/>
      <c r="AJ28"/>
      <c r="AK28"/>
      <c r="AL28"/>
      <c r="AM28"/>
      <c r="AN28"/>
      <c r="AO28"/>
      <c r="AP28"/>
      <c r="AQ28"/>
      <c r="AR28"/>
      <c r="AS28"/>
      <c r="AT28"/>
    </row>
    <row r="29" spans="1:46" ht="14.45">
      <c r="A29" s="11" t="s">
        <v>100</v>
      </c>
      <c r="B29" s="104">
        <v>5.8452302098787907</v>
      </c>
      <c r="C29" s="104">
        <v>5.2017276873227702</v>
      </c>
      <c r="D29" s="104">
        <v>2.8250493452951595</v>
      </c>
      <c r="E29" s="104">
        <v>3.0297109191834726</v>
      </c>
      <c r="F29" s="104">
        <v>2.7774970101307823</v>
      </c>
      <c r="G29" s="104">
        <v>3.0686125850164672</v>
      </c>
      <c r="H29" s="104">
        <v>1.8876541655313588</v>
      </c>
      <c r="I29" s="104">
        <v>1.86372052762774</v>
      </c>
      <c r="J29" s="104">
        <v>1.6941790339484426</v>
      </c>
      <c r="K29" s="104">
        <v>1.5704461892089854</v>
      </c>
      <c r="L29" s="104">
        <v>1.3865154221584075</v>
      </c>
      <c r="M29" s="104">
        <v>1.0182340914321262</v>
      </c>
      <c r="N29" s="104">
        <v>0.94064519007181147</v>
      </c>
      <c r="O29" s="104">
        <v>0.90681353890937122</v>
      </c>
      <c r="P29" s="104">
        <v>0.61836715824937905</v>
      </c>
      <c r="Q29" s="104">
        <v>0.55215069191677868</v>
      </c>
      <c r="R29" s="104">
        <v>0.47357182433523315</v>
      </c>
      <c r="S29" s="104">
        <v>0.45206534306677093</v>
      </c>
      <c r="T29" s="104">
        <v>0.43655882326151746</v>
      </c>
      <c r="U29" s="104">
        <v>0.3967840125261794</v>
      </c>
      <c r="V29" s="104">
        <v>0.36732837422925702</v>
      </c>
      <c r="W29" s="104">
        <v>6.1209158949886433E-2</v>
      </c>
      <c r="Y29"/>
      <c r="Z29"/>
      <c r="AA29"/>
      <c r="AB29"/>
      <c r="AC29"/>
      <c r="AD29"/>
      <c r="AE29"/>
      <c r="AF29"/>
      <c r="AG29"/>
      <c r="AH29"/>
      <c r="AI29"/>
      <c r="AJ29"/>
      <c r="AK29"/>
      <c r="AL29"/>
      <c r="AM29"/>
      <c r="AN29"/>
      <c r="AO29"/>
      <c r="AP29"/>
      <c r="AQ29"/>
      <c r="AR29"/>
      <c r="AS29"/>
      <c r="AT29"/>
    </row>
    <row r="30" spans="1:46" ht="14.45">
      <c r="A30" s="11" t="s">
        <v>245</v>
      </c>
      <c r="B30" s="104">
        <v>5.4584608508394847</v>
      </c>
      <c r="C30" s="104">
        <v>5.2176566384740859</v>
      </c>
      <c r="D30" s="104">
        <v>2.1424808342134636</v>
      </c>
      <c r="E30" s="104">
        <v>2.7749413952271729</v>
      </c>
      <c r="F30" s="104">
        <v>2.6350837529896696</v>
      </c>
      <c r="G30" s="104">
        <v>2.6807177018548765</v>
      </c>
      <c r="H30" s="104">
        <v>1.9404958198437945</v>
      </c>
      <c r="I30" s="104">
        <v>1.7442720660596085</v>
      </c>
      <c r="J30" s="104">
        <v>1.5979133995895951</v>
      </c>
      <c r="K30" s="104">
        <v>1.4464508771665665</v>
      </c>
      <c r="L30" s="104">
        <v>1.2554363946843869</v>
      </c>
      <c r="M30" s="104">
        <v>0.88889140307310033</v>
      </c>
      <c r="N30" s="104">
        <v>0.92068559540313988</v>
      </c>
      <c r="O30" s="104">
        <v>0.8438046795881905</v>
      </c>
      <c r="P30" s="104">
        <v>0.55137635453834255</v>
      </c>
      <c r="Q30" s="104">
        <v>0.47695848349164255</v>
      </c>
      <c r="R30" s="104">
        <v>0.40994766366498181</v>
      </c>
      <c r="S30" s="104">
        <v>0.40088234814373891</v>
      </c>
      <c r="T30" s="104">
        <v>0.40498809300699967</v>
      </c>
      <c r="U30" s="104">
        <v>0.33809454177926185</v>
      </c>
      <c r="V30" s="104">
        <v>0.33111690213404715</v>
      </c>
      <c r="W30" s="104">
        <v>6.9565305385582199E-2</v>
      </c>
      <c r="Y30"/>
      <c r="Z30"/>
      <c r="AA30"/>
      <c r="AB30"/>
      <c r="AC30"/>
      <c r="AD30"/>
      <c r="AE30"/>
      <c r="AF30"/>
      <c r="AG30"/>
      <c r="AH30"/>
      <c r="AI30"/>
      <c r="AJ30"/>
      <c r="AK30"/>
      <c r="AL30"/>
      <c r="AM30"/>
      <c r="AN30"/>
      <c r="AO30"/>
      <c r="AP30"/>
      <c r="AQ30"/>
      <c r="AR30"/>
      <c r="AS30"/>
      <c r="AT30"/>
    </row>
    <row r="32" spans="1:46">
      <c r="A32" s="98" t="s">
        <v>246</v>
      </c>
      <c r="B32" s="99">
        <v>2024</v>
      </c>
      <c r="C32" s="99">
        <v>2025</v>
      </c>
      <c r="D32" s="99">
        <v>2026</v>
      </c>
      <c r="E32" s="99">
        <v>2027</v>
      </c>
      <c r="F32" s="99">
        <v>2028</v>
      </c>
      <c r="G32" s="99">
        <v>2029</v>
      </c>
      <c r="H32" s="99">
        <v>2030</v>
      </c>
      <c r="I32" s="99">
        <v>2031</v>
      </c>
      <c r="J32" s="99">
        <v>2032</v>
      </c>
      <c r="K32" s="99">
        <v>2033</v>
      </c>
      <c r="L32" s="99">
        <v>2034</v>
      </c>
      <c r="M32" s="99">
        <v>2035</v>
      </c>
      <c r="N32" s="99">
        <v>2036</v>
      </c>
      <c r="O32" s="99">
        <v>2037</v>
      </c>
      <c r="P32" s="99">
        <v>2038</v>
      </c>
      <c r="Q32" s="99">
        <v>2039</v>
      </c>
      <c r="R32" s="99">
        <v>2040</v>
      </c>
      <c r="S32" s="99">
        <v>2041</v>
      </c>
      <c r="T32" s="99">
        <v>2042</v>
      </c>
      <c r="U32" s="99">
        <v>2043</v>
      </c>
      <c r="V32" s="99">
        <v>2044</v>
      </c>
      <c r="W32" s="99">
        <v>2045</v>
      </c>
    </row>
    <row r="33" spans="1:23">
      <c r="A33" s="100" t="s">
        <v>247</v>
      </c>
      <c r="B33" s="101">
        <v>6.9460642630194904</v>
      </c>
      <c r="C33" s="101">
        <v>6.9460642630194904</v>
      </c>
      <c r="D33" s="101">
        <v>6.9460642630194904</v>
      </c>
      <c r="E33" s="101">
        <v>6.9460642630194904</v>
      </c>
      <c r="F33" s="101">
        <v>6.9460642630194904</v>
      </c>
      <c r="G33" s="101">
        <v>6.9460642630194904</v>
      </c>
      <c r="H33" s="101">
        <v>6.9460642630194904</v>
      </c>
      <c r="I33" s="101">
        <v>6.9460642630194904</v>
      </c>
      <c r="J33" s="101">
        <v>6.9460642630194904</v>
      </c>
      <c r="K33" s="101">
        <v>6.9460642630194904</v>
      </c>
      <c r="L33" s="101">
        <v>6.9460642630194904</v>
      </c>
      <c r="M33" s="101">
        <v>6.9460642630194904</v>
      </c>
      <c r="N33" s="101">
        <v>6.9460642630194904</v>
      </c>
      <c r="O33" s="101">
        <v>6.9460642630194904</v>
      </c>
      <c r="P33" s="101">
        <v>6.9460642630194904</v>
      </c>
      <c r="Q33" s="101">
        <v>6.9460642630194904</v>
      </c>
      <c r="R33" s="101">
        <v>6.9460642630194904</v>
      </c>
      <c r="S33" s="101">
        <v>6.9460642630194904</v>
      </c>
      <c r="T33" s="101">
        <v>6.9460642630194904</v>
      </c>
      <c r="U33" s="101">
        <v>6.9460642630194904</v>
      </c>
      <c r="V33" s="101">
        <v>6.9460642630194904</v>
      </c>
      <c r="W33" s="101">
        <v>6.9460642630194904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
  <sheetViews>
    <sheetView workbookViewId="0"/>
  </sheetViews>
  <sheetFormatPr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2020-04-01T07:00:00+00:00</OpenedDate>
    <SignificantOrder xmlns="dc463f71-b30c-4ab2-9473-d307f9d35888">false</SignificantOrder>
    <Date1 xmlns="dc463f71-b30c-4ab2-9473-d307f9d35888">2023-03-31T07:00:00+00:00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200304</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05698CA04C43D45AEDAF50110BA23A2" ma:contentTypeVersion="52" ma:contentTypeDescription="" ma:contentTypeScope="" ma:versionID="e22b57e6843e6109cbbb6b70f196393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370889-EA44-4BB4-BD19-F5242252AD85}"/>
</file>

<file path=customXml/itemProps2.xml><?xml version="1.0" encoding="utf-8"?>
<ds:datastoreItem xmlns:ds="http://schemas.openxmlformats.org/officeDocument/2006/customXml" ds:itemID="{46621A2E-2C0F-4C7D-BACC-729AA3BEFC1D}"/>
</file>

<file path=customXml/itemProps3.xml><?xml version="1.0" encoding="utf-8"?>
<ds:datastoreItem xmlns:ds="http://schemas.openxmlformats.org/officeDocument/2006/customXml" ds:itemID="{9536D26D-A558-477C-A8F9-9F540C5E63E9}"/>
</file>

<file path=customXml/itemProps4.xml><?xml version="1.0" encoding="utf-8"?>
<ds:datastoreItem xmlns:ds="http://schemas.openxmlformats.org/officeDocument/2006/customXml" ds:itemID="{15A848DC-8245-4D0C-AFBE-A305B4B2F670}"/>
</file>

<file path=docProps/app.xml><?xml version="1.0" encoding="utf-8"?>
<Properties xmlns="http://schemas.openxmlformats.org/officeDocument/2006/extended-properties" xmlns:vt="http://schemas.openxmlformats.org/officeDocument/2006/docPropsVTypes">
  <Application>Microsoft Excel Online</Application>
  <Manager/>
  <Company>PUGET SOUND 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Magat, Jennifer</dc:creator>
  <cp:keywords/>
  <dc:description/>
  <cp:lastModifiedBy>Critchfield, Nathan</cp:lastModifiedBy>
  <cp:revision/>
  <dcterms:created xsi:type="dcterms:W3CDTF">2020-12-08T20:17:03Z</dcterms:created>
  <dcterms:modified xsi:type="dcterms:W3CDTF">2023-03-20T22:39:56Z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0x0101006E56B4D1795A2E4DB2F0B01679ED314A00505698CA04C43D45AEDAF50110BA23A2</vt:lpwstr>
  </property>
  <property fmtid="{D5CDD505-2E9C-101B-9397-08002B2CF9AE}" pid="3" name="MediaServiceImageTags">
    <vt:lpwstr/>
  </property>
  <property fmtid="{D5CDD505-2E9C-101B-9397-08002B2CF9AE}" pid="4" name="_docset_NoMedatataSyncRequired">
    <vt:lpwstr>False</vt:lpwstr>
  </property>
</Properties>
</file>