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2-WA-COVID-19 Reporting\04-2022 WA COVID-19 Report\"/>
    </mc:Choice>
  </mc:AlternateContent>
  <xr:revisionPtr revIDLastSave="0" documentId="13_ncr:1_{0A945930-7A33-4E18-BC54-82217B0E1BDA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9" l="1"/>
  <c r="F11" i="9"/>
  <c r="L10" i="9"/>
  <c r="K10" i="9"/>
  <c r="D14" i="10" l="1"/>
  <c r="C14" i="10"/>
  <c r="H7" i="10"/>
  <c r="G7" i="10"/>
  <c r="F7" i="10"/>
  <c r="E7" i="10"/>
  <c r="D7" i="10"/>
  <c r="C7" i="10"/>
  <c r="J6" i="10"/>
  <c r="I6" i="10"/>
  <c r="J5" i="10"/>
  <c r="I5" i="10"/>
  <c r="J4" i="10"/>
  <c r="I4" i="10"/>
  <c r="I7" i="10" l="1"/>
  <c r="J7" i="10"/>
</calcChain>
</file>

<file path=xl/sharedStrings.xml><?xml version="1.0" encoding="utf-8"?>
<sst xmlns="http://schemas.openxmlformats.org/spreadsheetml/2006/main" count="61" uniqueCount="38">
  <si>
    <t>Commercial</t>
  </si>
  <si>
    <t>Residential</t>
  </si>
  <si>
    <t>Temporary COVID Debt Relief Programs</t>
  </si>
  <si>
    <t>Automatic Grants</t>
  </si>
  <si>
    <t>Total</t>
  </si>
  <si>
    <t>Number of accounts</t>
  </si>
  <si>
    <t>Average Benefits</t>
  </si>
  <si>
    <t>Forgiveness Grants</t>
  </si>
  <si>
    <t>Electric</t>
  </si>
  <si>
    <t>Gas</t>
  </si>
  <si>
    <t>Dual</t>
  </si>
  <si>
    <t>N/A*</t>
  </si>
  <si>
    <t>*Account no longer active</t>
  </si>
  <si>
    <t>Debt Relief Total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</si>
  <si>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</si>
  <si>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</si>
  <si>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</si>
  <si>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</si>
  <si>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</si>
  <si>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</si>
  <si>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</si>
  <si>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</si>
  <si>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</si>
  <si>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</si>
  <si>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Apr 2022 COVID-19 Credit and Collections Monthly Reporting</t>
  </si>
  <si>
    <t>Total LIHEAP</t>
  </si>
  <si>
    <t>Total LIRAP</t>
  </si>
  <si>
    <t>Current Amount</t>
  </si>
  <si>
    <t>Number of Payments</t>
  </si>
  <si>
    <t>AMP*</t>
  </si>
  <si>
    <t>Housing</t>
  </si>
  <si>
    <t>LIHEAP</t>
  </si>
  <si>
    <t>LIRAP</t>
  </si>
  <si>
    <t>MISC EA</t>
  </si>
  <si>
    <t>Project Share</t>
  </si>
  <si>
    <t>Rate Discount**</t>
  </si>
  <si>
    <t>COVID-19 Debt Relief</t>
  </si>
  <si>
    <t>*For AMP only: number of payments=number of accounts receiving credits.  This is LIRAP funding.                                                                **For rate discount only: number of payments = number of customers actively enrolled.  This is also LIRAP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</si>
</sst>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17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44" fontId="0" fillId="0" borderId="9" xfId="2" applyFont="1" applyBorder="1"/>
    <xf numFmtId="0" fontId="0" fillId="0" borderId="0" xfId="0" applyFont="1" applyFill="1" applyBorder="1"/>
    <xf numFmtId="0" fontId="0" fillId="0" borderId="16" xfId="0" applyBorder="1"/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/>
    <xf numFmtId="3" fontId="4" fillId="0" borderId="8" xfId="0" applyNumberFormat="1" applyFont="1" applyBorder="1" applyAlignment="1">
      <alignment horizontal="right" vertical="top"/>
    </xf>
    <xf numFmtId="44" fontId="0" fillId="0" borderId="18" xfId="2" applyFont="1" applyBorder="1"/>
    <xf numFmtId="164" fontId="0" fillId="0" borderId="8" xfId="1" applyNumberFormat="1" applyFont="1" applyBorder="1" applyAlignment="1"/>
    <xf numFmtId="164" fontId="0" fillId="0" borderId="8" xfId="1" applyNumberFormat="1" applyFont="1" applyBorder="1"/>
    <xf numFmtId="44" fontId="0" fillId="0" borderId="2" xfId="2" applyFont="1" applyBorder="1"/>
    <xf numFmtId="164" fontId="4" fillId="0" borderId="8" xfId="1" applyNumberFormat="1" applyFont="1" applyBorder="1" applyAlignment="1">
      <alignment vertical="top"/>
    </xf>
    <xf numFmtId="3" fontId="0" fillId="0" borderId="19" xfId="0" applyNumberFormat="1" applyBorder="1"/>
    <xf numFmtId="44" fontId="4" fillId="0" borderId="9" xfId="2" applyFont="1" applyBorder="1" applyAlignment="1">
      <alignment horizontal="right" vertical="top"/>
    </xf>
    <xf numFmtId="44" fontId="4" fillId="0" borderId="18" xfId="2" applyFont="1" applyBorder="1" applyAlignment="1">
      <alignment horizontal="right" vertical="top"/>
    </xf>
    <xf numFmtId="164" fontId="4" fillId="0" borderId="8" xfId="1" applyNumberFormat="1" applyFont="1" applyBorder="1" applyAlignment="1">
      <alignment horizontal="right" vertical="top"/>
    </xf>
    <xf numFmtId="44" fontId="4" fillId="0" borderId="2" xfId="2" applyFont="1" applyBorder="1" applyAlignment="1">
      <alignment horizontal="right" vertical="top"/>
    </xf>
    <xf numFmtId="0" fontId="1" fillId="0" borderId="20" xfId="0" applyFont="1" applyBorder="1"/>
    <xf numFmtId="44" fontId="5" fillId="0" borderId="12" xfId="2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44" fontId="5" fillId="0" borderId="21" xfId="2" applyFont="1" applyBorder="1" applyAlignment="1">
      <alignment horizontal="right" vertical="top"/>
    </xf>
    <xf numFmtId="44" fontId="1" fillId="0" borderId="12" xfId="2" applyFont="1" applyBorder="1"/>
    <xf numFmtId="0" fontId="0" fillId="0" borderId="5" xfId="0" applyBorder="1"/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8" xfId="0" applyFont="1" applyBorder="1"/>
    <xf numFmtId="164" fontId="4" fillId="0" borderId="1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0" xfId="0" applyFont="1" applyBorder="1"/>
    <xf numFmtId="164" fontId="5" fillId="0" borderId="11" xfId="1" applyNumberFormat="1" applyFont="1" applyBorder="1" applyAlignment="1">
      <alignment horizontal="right" vertical="top"/>
    </xf>
    <xf numFmtId="164" fontId="0" fillId="0" borderId="10" xfId="1" applyNumberFormat="1" applyFont="1" applyBorder="1"/>
    <xf numFmtId="3" fontId="1" fillId="0" borderId="10" xfId="0" applyNumberFormat="1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7" fontId="6" fillId="2" borderId="23" xfId="3" applyNumberFormat="1" applyFont="1" applyFill="1" applyBorder="1" applyAlignment="1">
      <alignment horizontal="center" vertical="center"/>
    </xf>
    <xf numFmtId="0" fontId="6" fillId="2" borderId="24" xfId="3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17" fontId="6" fillId="2" borderId="16" xfId="3" applyNumberFormat="1" applyFont="1" applyFill="1" applyBorder="1" applyAlignment="1">
      <alignment horizontal="center" vertical="center" wrapText="1"/>
    </xf>
    <xf numFmtId="17" fontId="6" fillId="2" borderId="27" xfId="3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2" borderId="28" xfId="3" applyFont="1" applyFill="1" applyBorder="1" applyAlignment="1">
      <alignment horizontal="center" vertical="center"/>
    </xf>
    <xf numFmtId="0" fontId="6" fillId="2" borderId="29" xfId="3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165" fontId="0" fillId="0" borderId="1" xfId="2" applyNumberFormat="1" applyFont="1" applyBorder="1"/>
    <xf numFmtId="164" fontId="0" fillId="0" borderId="9" xfId="1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34" xfId="0" applyFont="1" applyBorder="1"/>
    <xf numFmtId="0" fontId="2" fillId="3" borderId="5" xfId="0" applyFont="1" applyFill="1" applyBorder="1" applyAlignment="1">
      <alignment horizontal="right" wrapText="1"/>
    </xf>
    <xf numFmtId="0" fontId="2" fillId="3" borderId="6" xfId="0" applyFont="1" applyFill="1" applyBorder="1" applyAlignment="1">
      <alignment horizontal="right" wrapText="1"/>
    </xf>
    <xf numFmtId="0" fontId="2" fillId="3" borderId="7" xfId="0" applyFont="1" applyFill="1" applyBorder="1" applyAlignment="1">
      <alignment horizont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/>
    <xf numFmtId="0" fontId="2" fillId="3" borderId="10" xfId="0" applyFont="1" applyFill="1" applyBorder="1" applyAlignment="1">
      <alignment horizontal="right" wrapText="1"/>
    </xf>
    <xf numFmtId="44" fontId="2" fillId="3" borderId="11" xfId="2" applyFont="1" applyFill="1" applyBorder="1" applyAlignment="1">
      <alignment horizontal="right" wrapText="1"/>
    </xf>
    <xf numFmtId="44" fontId="2" fillId="3" borderId="12" xfId="0" applyNumberFormat="1" applyFont="1" applyFill="1" applyBorder="1" applyAlignment="1">
      <alignment horizontal="center" wrapText="1"/>
    </xf>
    <xf numFmtId="44" fontId="2" fillId="0" borderId="36" xfId="2" applyFont="1" applyBorder="1" applyAlignment="1">
      <alignment vertical="center"/>
    </xf>
    <xf numFmtId="44" fontId="2" fillId="0" borderId="36" xfId="2" applyFont="1" applyBorder="1" applyAlignment="1">
      <alignment vertical="center" wrapText="1"/>
    </xf>
    <xf numFmtId="165" fontId="0" fillId="0" borderId="0" xfId="2" applyNumberFormat="1" applyFont="1" applyBorder="1"/>
    <xf numFmtId="0" fontId="2" fillId="3" borderId="10" xfId="0" applyFont="1" applyFill="1" applyBorder="1" applyAlignment="1">
      <alignment horizontal="right" vertical="center" wrapText="1"/>
    </xf>
    <xf numFmtId="44" fontId="2" fillId="3" borderId="11" xfId="2" applyFont="1" applyFill="1" applyBorder="1" applyAlignment="1">
      <alignment horizontal="right" vertical="center" wrapText="1"/>
    </xf>
    <xf numFmtId="44" fontId="2" fillId="3" borderId="12" xfId="0" applyNumberFormat="1" applyFont="1" applyFill="1" applyBorder="1" applyAlignment="1">
      <alignment vertical="center"/>
    </xf>
    <xf numFmtId="0" fontId="7" fillId="0" borderId="37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165" fontId="0" fillId="0" borderId="39" xfId="2" applyNumberFormat="1" applyFont="1" applyBorder="1"/>
    <xf numFmtId="164" fontId="0" fillId="0" borderId="40" xfId="1" applyNumberFormat="1" applyFont="1" applyBorder="1"/>
    <xf numFmtId="0" fontId="1" fillId="0" borderId="30" xfId="0" applyFont="1" applyBorder="1" applyAlignment="1">
      <alignment horizontal="center" vertical="center"/>
    </xf>
    <xf numFmtId="0" fontId="1" fillId="0" borderId="41" xfId="0" applyFont="1" applyBorder="1"/>
    <xf numFmtId="0" fontId="2" fillId="3" borderId="30" xfId="0" applyFont="1" applyFill="1" applyBorder="1" applyAlignment="1">
      <alignment horizontal="right" vertical="center" wrapText="1"/>
    </xf>
    <xf numFmtId="44" fontId="2" fillId="3" borderId="31" xfId="2" applyFont="1" applyFill="1" applyBorder="1" applyAlignment="1">
      <alignment horizontal="right" vertical="center" wrapText="1"/>
    </xf>
    <xf numFmtId="44" fontId="2" fillId="3" borderId="32" xfId="0" applyNumberFormat="1" applyFont="1" applyFill="1" applyBorder="1" applyAlignment="1">
      <alignment vertical="center"/>
    </xf>
    <xf numFmtId="44" fontId="2" fillId="0" borderId="42" xfId="2" applyFont="1" applyBorder="1" applyAlignment="1">
      <alignment vertical="center"/>
    </xf>
    <xf numFmtId="44" fontId="2" fillId="0" borderId="42" xfId="2" applyFont="1" applyBorder="1" applyAlignment="1">
      <alignment vertical="center" wrapText="1"/>
    </xf>
    <xf numFmtId="0" fontId="7" fillId="0" borderId="4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65" fontId="0" fillId="0" borderId="44" xfId="2" applyNumberFormat="1" applyFont="1" applyBorder="1"/>
    <xf numFmtId="164" fontId="0" fillId="0" borderId="45" xfId="1" applyNumberFormat="1" applyFont="1" applyBorder="1"/>
    <xf numFmtId="0" fontId="1" fillId="0" borderId="5" xfId="0" applyFont="1" applyBorder="1" applyAlignment="1">
      <alignment horizontal="center" vertical="center"/>
    </xf>
    <xf numFmtId="0" fontId="7" fillId="3" borderId="5" xfId="0" applyFont="1" applyFill="1" applyBorder="1"/>
    <xf numFmtId="0" fontId="7" fillId="3" borderId="6" xfId="0" applyFont="1" applyFill="1" applyBorder="1" applyAlignment="1">
      <alignment horizontal="right"/>
    </xf>
    <xf numFmtId="0" fontId="7" fillId="3" borderId="7" xfId="0" applyFont="1" applyFill="1" applyBorder="1"/>
    <xf numFmtId="0" fontId="7" fillId="0" borderId="35" xfId="0" applyFont="1" applyBorder="1"/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44" fontId="7" fillId="3" borderId="30" xfId="2" applyFont="1" applyFill="1" applyBorder="1"/>
    <xf numFmtId="44" fontId="7" fillId="3" borderId="31" xfId="2" applyFont="1" applyFill="1" applyBorder="1" applyAlignment="1">
      <alignment horizontal="right"/>
    </xf>
    <xf numFmtId="44" fontId="7" fillId="3" borderId="32" xfId="2" applyFont="1" applyFill="1" applyBorder="1"/>
    <xf numFmtId="44" fontId="7" fillId="0" borderId="42" xfId="2" applyFont="1" applyBorder="1"/>
    <xf numFmtId="0" fontId="3" fillId="0" borderId="4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 2" xfId="3" xr:uid="{13C3ED9D-CA4A-441A-9C62-B1522BCD69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K15" sqref="K15"/>
    </sheetView>
  </sheetViews>
  <sheetFormatPr defaultRowHeight="15" x14ac:dyDescent="0.25"/>
  <cols>
    <col min="1" max="1" width="23.140625" bestFit="1" customWidth="1"/>
    <col min="2" max="2" width="19" bestFit="1" customWidth="1"/>
    <col min="3" max="3" width="10.140625" bestFit="1" customWidth="1"/>
    <col min="4" max="4" width="18.140625" bestFit="1" customWidth="1"/>
    <col min="5" max="5" width="10.5703125" bestFit="1" customWidth="1"/>
    <col min="6" max="6" width="12" bestFit="1" customWidth="1"/>
    <col min="7" max="7" width="10.85546875" bestFit="1" customWidth="1"/>
    <col min="10" max="10" width="12.5703125" customWidth="1"/>
    <col min="11" max="11" width="11.28515625" customWidth="1"/>
    <col min="12" max="12" width="12.42578125" customWidth="1"/>
  </cols>
  <sheetData>
    <row r="1" spans="1:12" ht="51" x14ac:dyDescent="0.25">
      <c r="A1" s="46">
        <v>44673</v>
      </c>
      <c r="B1" s="47"/>
      <c r="C1" s="48" t="s">
        <v>2</v>
      </c>
      <c r="D1" s="49"/>
      <c r="E1" s="50"/>
      <c r="F1" s="51" t="s">
        <v>25</v>
      </c>
      <c r="G1" s="52" t="s">
        <v>26</v>
      </c>
      <c r="I1" s="53">
        <v>44673</v>
      </c>
      <c r="J1" s="54"/>
      <c r="K1" s="55" t="s">
        <v>27</v>
      </c>
      <c r="L1" s="56" t="s">
        <v>28</v>
      </c>
    </row>
    <row r="2" spans="1:12" ht="28.35" customHeight="1" thickBot="1" x14ac:dyDescent="0.3">
      <c r="A2" s="57"/>
      <c r="B2" s="58"/>
      <c r="C2" s="59" t="s">
        <v>3</v>
      </c>
      <c r="D2" s="60" t="s">
        <v>7</v>
      </c>
      <c r="E2" s="61" t="s">
        <v>13</v>
      </c>
      <c r="F2" s="62"/>
      <c r="G2" s="63"/>
      <c r="I2" s="64" t="s">
        <v>29</v>
      </c>
      <c r="J2" s="65"/>
      <c r="K2" s="66">
        <v>1177.3800000000001</v>
      </c>
      <c r="L2" s="67">
        <v>14</v>
      </c>
    </row>
    <row r="3" spans="1:12" x14ac:dyDescent="0.25">
      <c r="A3" s="68" t="s">
        <v>8</v>
      </c>
      <c r="B3" s="69" t="s">
        <v>5</v>
      </c>
      <c r="C3" s="70"/>
      <c r="D3" s="71"/>
      <c r="E3" s="72"/>
      <c r="F3" s="73">
        <v>463</v>
      </c>
      <c r="G3" s="74">
        <v>1133</v>
      </c>
      <c r="I3" s="64" t="s">
        <v>30</v>
      </c>
      <c r="J3" s="65"/>
      <c r="K3" s="66">
        <v>26982</v>
      </c>
      <c r="L3" s="67">
        <v>283</v>
      </c>
    </row>
    <row r="4" spans="1:12" ht="15.75" thickBot="1" x14ac:dyDescent="0.3">
      <c r="A4" s="75"/>
      <c r="B4" s="76" t="s">
        <v>6</v>
      </c>
      <c r="C4" s="77"/>
      <c r="D4" s="78"/>
      <c r="E4" s="79"/>
      <c r="F4" s="80">
        <v>712.42</v>
      </c>
      <c r="G4" s="81">
        <v>409.7</v>
      </c>
      <c r="I4" s="64" t="s">
        <v>31</v>
      </c>
      <c r="J4" s="65"/>
      <c r="K4" s="66">
        <v>875174.97</v>
      </c>
      <c r="L4" s="67">
        <v>1540</v>
      </c>
    </row>
    <row r="5" spans="1:12" x14ac:dyDescent="0.25">
      <c r="A5" s="68" t="s">
        <v>9</v>
      </c>
      <c r="B5" s="69" t="s">
        <v>5</v>
      </c>
      <c r="C5" s="70"/>
      <c r="D5" s="71"/>
      <c r="E5" s="72"/>
      <c r="F5" s="73">
        <v>12</v>
      </c>
      <c r="G5" s="74">
        <v>26</v>
      </c>
      <c r="I5" s="64" t="s">
        <v>32</v>
      </c>
      <c r="J5" s="65"/>
      <c r="K5" s="82">
        <v>1028984</v>
      </c>
      <c r="L5" s="67">
        <v>2796</v>
      </c>
    </row>
    <row r="6" spans="1:12" ht="15.75" thickBot="1" x14ac:dyDescent="0.3">
      <c r="A6" s="75"/>
      <c r="B6" s="76" t="s">
        <v>6</v>
      </c>
      <c r="C6" s="77"/>
      <c r="D6" s="78"/>
      <c r="E6" s="79"/>
      <c r="F6" s="80">
        <v>656</v>
      </c>
      <c r="G6" s="81">
        <v>428.02</v>
      </c>
      <c r="I6" s="64" t="s">
        <v>33</v>
      </c>
      <c r="J6" s="65"/>
      <c r="K6" s="66">
        <v>189436.75</v>
      </c>
      <c r="L6" s="67">
        <v>454</v>
      </c>
    </row>
    <row r="7" spans="1:12" x14ac:dyDescent="0.25">
      <c r="A7" s="68" t="s">
        <v>10</v>
      </c>
      <c r="B7" s="69" t="s">
        <v>5</v>
      </c>
      <c r="C7" s="70"/>
      <c r="D7" s="71"/>
      <c r="E7" s="72"/>
      <c r="F7" s="73">
        <v>285</v>
      </c>
      <c r="G7" s="74">
        <v>906</v>
      </c>
      <c r="I7" s="64" t="s">
        <v>34</v>
      </c>
      <c r="J7" s="65"/>
      <c r="K7" s="66">
        <v>24274.59</v>
      </c>
      <c r="L7" s="67">
        <v>87</v>
      </c>
    </row>
    <row r="8" spans="1:12" ht="15.75" thickBot="1" x14ac:dyDescent="0.3">
      <c r="A8" s="75"/>
      <c r="B8" s="76" t="s">
        <v>6</v>
      </c>
      <c r="C8" s="83"/>
      <c r="D8" s="84"/>
      <c r="E8" s="85"/>
      <c r="F8" s="80">
        <v>741.73</v>
      </c>
      <c r="G8" s="81">
        <v>382.84</v>
      </c>
      <c r="I8" s="64" t="s">
        <v>35</v>
      </c>
      <c r="J8" s="65"/>
      <c r="K8" s="66">
        <v>43190</v>
      </c>
      <c r="L8" s="67">
        <v>1182</v>
      </c>
    </row>
    <row r="9" spans="1:12" ht="15.75" thickBot="1" x14ac:dyDescent="0.3">
      <c r="A9" s="68" t="s">
        <v>11</v>
      </c>
      <c r="B9" s="69" t="s">
        <v>5</v>
      </c>
      <c r="C9" s="70"/>
      <c r="D9" s="71"/>
      <c r="E9" s="72"/>
      <c r="F9" s="73">
        <v>15</v>
      </c>
      <c r="G9" s="74">
        <v>28</v>
      </c>
      <c r="I9" s="86" t="s">
        <v>36</v>
      </c>
      <c r="J9" s="87"/>
      <c r="K9" s="88">
        <v>0</v>
      </c>
      <c r="L9" s="89">
        <v>0</v>
      </c>
    </row>
    <row r="10" spans="1:12" ht="16.5" thickTop="1" thickBot="1" x14ac:dyDescent="0.3">
      <c r="A10" s="90"/>
      <c r="B10" s="91" t="s">
        <v>6</v>
      </c>
      <c r="C10" s="92"/>
      <c r="D10" s="93"/>
      <c r="E10" s="94"/>
      <c r="F10" s="95">
        <v>724.73</v>
      </c>
      <c r="G10" s="96">
        <v>474.25</v>
      </c>
      <c r="I10" s="97" t="s">
        <v>4</v>
      </c>
      <c r="J10" s="98"/>
      <c r="K10" s="99">
        <f>SUM(K2:K9)</f>
        <v>2189219.69</v>
      </c>
      <c r="L10" s="100">
        <f>SUM(L2:L9)</f>
        <v>6356</v>
      </c>
    </row>
    <row r="11" spans="1:12" ht="27.75" customHeight="1" x14ac:dyDescent="0.25">
      <c r="A11" s="101" t="s">
        <v>4</v>
      </c>
      <c r="B11" s="69" t="s">
        <v>5</v>
      </c>
      <c r="C11" s="102"/>
      <c r="D11" s="103"/>
      <c r="E11" s="104"/>
      <c r="F11" s="105">
        <f>SUM(F3,F5,F7,F9)</f>
        <v>775</v>
      </c>
      <c r="G11" s="105">
        <f>SUM(G3,G5,G7,G9)</f>
        <v>2093</v>
      </c>
      <c r="I11" s="106" t="s">
        <v>37</v>
      </c>
      <c r="J11" s="107"/>
      <c r="K11" s="107"/>
      <c r="L11" s="108"/>
    </row>
    <row r="12" spans="1:12" ht="30" customHeight="1" x14ac:dyDescent="0.25">
      <c r="A12" s="109"/>
      <c r="B12" s="91" t="s">
        <v>6</v>
      </c>
      <c r="C12" s="110"/>
      <c r="D12" s="111"/>
      <c r="E12" s="112"/>
      <c r="F12" s="113">
        <v>722.57</v>
      </c>
      <c r="G12" s="113">
        <v>399.16</v>
      </c>
      <c r="I12" s="114"/>
      <c r="J12" s="115"/>
      <c r="K12" s="115"/>
      <c r="L12" s="116"/>
    </row>
    <row r="13" spans="1:12" ht="20.25" customHeight="1" x14ac:dyDescent="0.25"/>
    <row r="14" spans="1:12" x14ac:dyDescent="0.25">
      <c r="A14" s="2" t="s">
        <v>12</v>
      </c>
    </row>
  </sheetData>
  <mergeCells count="16">
    <mergeCell ref="A11:A12"/>
    <mergeCell ref="I11:L12"/>
    <mergeCell ref="I6:J6"/>
    <mergeCell ref="I7:J7"/>
    <mergeCell ref="I8:J8"/>
    <mergeCell ref="I9:J9"/>
    <mergeCell ref="I10:J10"/>
    <mergeCell ref="I1:J1"/>
    <mergeCell ref="I2:J2"/>
    <mergeCell ref="I3:J3"/>
    <mergeCell ref="I4:J4"/>
    <mergeCell ref="I5:J5"/>
    <mergeCell ref="A1:B2"/>
    <mergeCell ref="C1:E1"/>
    <mergeCell ref="F1:F2"/>
    <mergeCell ref="G1:G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3"/>
  <sheetViews>
    <sheetView workbookViewId="0">
      <selection activeCell="P26" sqref="P26"/>
    </sheetView>
  </sheetViews>
  <sheetFormatPr defaultRowHeight="15" x14ac:dyDescent="0.25"/>
  <cols>
    <col min="1" max="1" width="6.85546875" customWidth="1"/>
    <col min="2" max="2" width="16.28515625" customWidth="1"/>
    <col min="3" max="3" width="14.28515625" bestFit="1" customWidth="1"/>
    <col min="4" max="7" width="16.85546875" bestFit="1" customWidth="1"/>
    <col min="8" max="8" width="13.5703125" bestFit="1" customWidth="1"/>
    <col min="10" max="10" width="15.28515625" bestFit="1" customWidth="1"/>
  </cols>
  <sheetData>
    <row r="1" spans="2:10" ht="15.75" thickBot="1" x14ac:dyDescent="0.3">
      <c r="B1" s="39" t="s">
        <v>24</v>
      </c>
      <c r="C1" s="40"/>
      <c r="D1" s="40"/>
      <c r="E1" s="40"/>
      <c r="F1" s="40"/>
      <c r="G1" s="40"/>
      <c r="H1" s="40"/>
      <c r="I1" s="40"/>
      <c r="J1" s="41"/>
    </row>
    <row r="2" spans="2:10" ht="15" customHeight="1" x14ac:dyDescent="0.25">
      <c r="B2" s="5"/>
      <c r="C2" s="42" t="s">
        <v>1</v>
      </c>
      <c r="D2" s="43"/>
      <c r="E2" s="42" t="s">
        <v>0</v>
      </c>
      <c r="F2" s="43"/>
      <c r="G2" s="42" t="s">
        <v>16</v>
      </c>
      <c r="H2" s="43"/>
      <c r="I2" s="44" t="s">
        <v>17</v>
      </c>
      <c r="J2" s="45"/>
    </row>
    <row r="3" spans="2:10" x14ac:dyDescent="0.25">
      <c r="B3" s="6" t="s">
        <v>18</v>
      </c>
      <c r="C3" s="7" t="s">
        <v>19</v>
      </c>
      <c r="D3" s="8" t="s">
        <v>20</v>
      </c>
      <c r="E3" s="7" t="s">
        <v>19</v>
      </c>
      <c r="F3" s="8" t="s">
        <v>20</v>
      </c>
      <c r="G3" s="7" t="s">
        <v>19</v>
      </c>
      <c r="H3" s="9" t="s">
        <v>20</v>
      </c>
      <c r="I3" s="7" t="s">
        <v>19</v>
      </c>
      <c r="J3" s="8" t="s">
        <v>20</v>
      </c>
    </row>
    <row r="4" spans="2:10" x14ac:dyDescent="0.25">
      <c r="B4" s="10" t="s">
        <v>21</v>
      </c>
      <c r="C4" s="11">
        <v>13694</v>
      </c>
      <c r="D4" s="12">
        <v>1970028.64</v>
      </c>
      <c r="E4" s="13">
        <v>963</v>
      </c>
      <c r="F4" s="12">
        <v>710270.39</v>
      </c>
      <c r="G4" s="14">
        <v>19</v>
      </c>
      <c r="H4" s="15">
        <v>22121.58</v>
      </c>
      <c r="I4" s="14">
        <f>C4+E4+G4</f>
        <v>14676</v>
      </c>
      <c r="J4" s="3">
        <f>D4+F4+H4</f>
        <v>2702420.61</v>
      </c>
    </row>
    <row r="5" spans="2:10" x14ac:dyDescent="0.25">
      <c r="B5" s="10" t="s">
        <v>22</v>
      </c>
      <c r="C5" s="11">
        <v>5647</v>
      </c>
      <c r="D5" s="12">
        <v>1633740.29</v>
      </c>
      <c r="E5" s="16">
        <v>345</v>
      </c>
      <c r="F5" s="12">
        <v>389195.82</v>
      </c>
      <c r="G5" s="14">
        <v>6</v>
      </c>
      <c r="H5" s="15">
        <v>5945.05</v>
      </c>
      <c r="I5" s="14">
        <f t="shared" ref="I5:J7" si="0">C5+E5+G5</f>
        <v>5998</v>
      </c>
      <c r="J5" s="3">
        <f t="shared" si="0"/>
        <v>2028881.1600000001</v>
      </c>
    </row>
    <row r="6" spans="2:10" x14ac:dyDescent="0.25">
      <c r="B6" s="10" t="s">
        <v>23</v>
      </c>
      <c r="C6" s="17">
        <v>7689</v>
      </c>
      <c r="D6" s="18">
        <v>6060737.8200000003</v>
      </c>
      <c r="E6" s="16">
        <v>410</v>
      </c>
      <c r="F6" s="19">
        <v>1567893.77</v>
      </c>
      <c r="G6" s="20">
        <v>7</v>
      </c>
      <c r="H6" s="21">
        <v>9350.7800000000007</v>
      </c>
      <c r="I6" s="14">
        <f t="shared" si="0"/>
        <v>8106</v>
      </c>
      <c r="J6" s="3">
        <f t="shared" si="0"/>
        <v>7637982.3700000001</v>
      </c>
    </row>
    <row r="7" spans="2:10" ht="15.75" thickBot="1" x14ac:dyDescent="0.3">
      <c r="B7" s="22" t="s">
        <v>4</v>
      </c>
      <c r="C7" s="36">
        <f t="shared" ref="C7:J7" si="1">SUM(C4:C6)</f>
        <v>27030</v>
      </c>
      <c r="D7" s="23">
        <f t="shared" si="1"/>
        <v>9664506.75</v>
      </c>
      <c r="E7" s="24">
        <f t="shared" si="1"/>
        <v>1718</v>
      </c>
      <c r="F7" s="23">
        <f t="shared" si="1"/>
        <v>2667359.98</v>
      </c>
      <c r="G7" s="24">
        <f t="shared" si="1"/>
        <v>32</v>
      </c>
      <c r="H7" s="25">
        <f t="shared" si="1"/>
        <v>37417.410000000003</v>
      </c>
      <c r="I7" s="35">
        <f t="shared" si="0"/>
        <v>28780</v>
      </c>
      <c r="J7" s="26">
        <f t="shared" si="1"/>
        <v>12369284.140000001</v>
      </c>
    </row>
    <row r="8" spans="2:10" ht="15.75" thickBot="1" x14ac:dyDescent="0.3"/>
    <row r="9" spans="2:10" x14ac:dyDescent="0.25">
      <c r="B9" s="27"/>
      <c r="C9" s="37" t="s">
        <v>14</v>
      </c>
      <c r="D9" s="38"/>
    </row>
    <row r="10" spans="2:10" x14ac:dyDescent="0.25">
      <c r="B10" s="28" t="s">
        <v>18</v>
      </c>
      <c r="C10" s="1" t="s">
        <v>19</v>
      </c>
      <c r="D10" s="29" t="s">
        <v>20</v>
      </c>
    </row>
    <row r="11" spans="2:10" x14ac:dyDescent="0.25">
      <c r="B11" s="30" t="s">
        <v>21</v>
      </c>
      <c r="C11" s="31">
        <v>2402</v>
      </c>
      <c r="D11" s="3">
        <v>334841.37</v>
      </c>
    </row>
    <row r="12" spans="2:10" x14ac:dyDescent="0.25">
      <c r="B12" s="30" t="s">
        <v>22</v>
      </c>
      <c r="C12" s="31">
        <v>1615</v>
      </c>
      <c r="D12" s="3">
        <v>483361.5</v>
      </c>
      <c r="G12" s="32"/>
    </row>
    <row r="13" spans="2:10" x14ac:dyDescent="0.25">
      <c r="B13" s="30" t="s">
        <v>23</v>
      </c>
      <c r="C13" s="31">
        <v>2498</v>
      </c>
      <c r="D13" s="18">
        <v>2146168.11</v>
      </c>
    </row>
    <row r="14" spans="2:10" ht="15.75" thickBot="1" x14ac:dyDescent="0.3">
      <c r="B14" s="33" t="s">
        <v>4</v>
      </c>
      <c r="C14" s="34">
        <f>C11+C12+C13</f>
        <v>6515</v>
      </c>
      <c r="D14" s="23">
        <f>SUM(D11:D13)</f>
        <v>2964370.98</v>
      </c>
    </row>
    <row r="15" spans="2:10" x14ac:dyDescent="0.25">
      <c r="B15" t="s">
        <v>15</v>
      </c>
    </row>
    <row r="16" spans="2:10" x14ac:dyDescent="0.25">
      <c r="B16" s="4"/>
    </row>
    <row r="17" spans="2:2" x14ac:dyDescent="0.25">
      <c r="B17" s="4"/>
    </row>
    <row r="18" spans="2:2" ht="15" customHeight="1" x14ac:dyDescent="0.25">
      <c r="B18" s="4"/>
    </row>
    <row r="19" spans="2:2" x14ac:dyDescent="0.25">
      <c r="B19" s="4"/>
    </row>
    <row r="20" spans="2:2" x14ac:dyDescent="0.25">
      <c r="B20" s="4"/>
    </row>
    <row r="21" spans="2:2" x14ac:dyDescent="0.25">
      <c r="B21" s="4"/>
    </row>
    <row r="22" spans="2:2" x14ac:dyDescent="0.25">
      <c r="B22" s="4"/>
    </row>
    <row r="23" spans="2:2" x14ac:dyDescent="0.25">
      <c r="B23" s="4"/>
    </row>
    <row r="24" spans="2:2" x14ac:dyDescent="0.25">
      <c r="B24" s="4"/>
    </row>
    <row r="25" spans="2:2" x14ac:dyDescent="0.25">
      <c r="B25" s="4"/>
    </row>
    <row r="26" spans="2:2" x14ac:dyDescent="0.25">
      <c r="B26" s="4"/>
    </row>
    <row r="27" spans="2:2" x14ac:dyDescent="0.25">
      <c r="B27" s="4"/>
    </row>
    <row r="28" spans="2:2" x14ac:dyDescent="0.25">
      <c r="B28" s="4"/>
    </row>
    <row r="29" spans="2:2" x14ac:dyDescent="0.25">
      <c r="B29" s="4"/>
    </row>
    <row r="30" spans="2:2" x14ac:dyDescent="0.25">
      <c r="B30" s="4"/>
    </row>
    <row r="31" spans="2:2" x14ac:dyDescent="0.25">
      <c r="B31" s="4"/>
    </row>
    <row r="32" spans="2:2" x14ac:dyDescent="0.25">
      <c r="B32" s="4"/>
    </row>
    <row r="33" spans="2:2" x14ac:dyDescent="0.25">
      <c r="B33" s="4"/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2022-05-17T07:00:00+00:00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E7D8C4AD-5F62-4B94-9135-99F8D9660644}"/>
</file>

<file path=customXml/itemProps2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32B263D-B90B-4E49-95F8-0802E64FB0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Ghering, Amanda</cp:lastModifiedBy>
  <dcterms:created xsi:type="dcterms:W3CDTF">2021-05-07T15:36:02Z</dcterms:created>
  <dcterms:modified xsi:type="dcterms:W3CDTF">2022-05-09T15:13:04Z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