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uang\Documents\DATA\Avista\GRC\UE-160228 GRC\Workpaper-Haung\"/>
    </mc:Choice>
  </mc:AlternateContent>
  <bookViews>
    <workbookView xWindow="0" yWindow="0" windowWidth="19200" windowHeight="6730"/>
  </bookViews>
  <sheets>
    <sheet name="Gas-3.1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A1" i="1"/>
  <c r="E71" i="1"/>
  <c r="E65" i="1"/>
  <c r="E47" i="1"/>
  <c r="E36" i="1"/>
  <c r="E30" i="1"/>
  <c r="E24" i="1"/>
  <c r="E17" i="1"/>
  <c r="E48" i="1" l="1"/>
  <c r="E50" i="1" s="1"/>
  <c r="E72" i="1"/>
  <c r="E74" i="1" s="1"/>
  <c r="E81" i="1" s="1"/>
  <c r="E54" i="1" s="1"/>
  <c r="E53" i="1"/>
  <c r="E58" i="1" l="1"/>
</calcChain>
</file>

<file path=xl/sharedStrings.xml><?xml version="1.0" encoding="utf-8"?>
<sst xmlns="http://schemas.openxmlformats.org/spreadsheetml/2006/main" count="68" uniqueCount="58">
  <si>
    <t>Line</t>
  </si>
  <si>
    <t>No.</t>
  </si>
  <si>
    <t>DESCRIPTION</t>
  </si>
  <si>
    <t>Workpaper Reference</t>
  </si>
  <si>
    <t>Depreciation/Amortization</t>
  </si>
  <si>
    <t>Debt Interest</t>
  </si>
  <si>
    <t>ACCUMULATED DEPRECIATION/AMORT</t>
  </si>
  <si>
    <t>Net Plant After DFIT</t>
  </si>
  <si>
    <t xml:space="preserve">WORKING CAPITAL </t>
  </si>
  <si>
    <t>Contested</t>
  </si>
  <si>
    <t>Pro Forma</t>
  </si>
  <si>
    <t>O&amp;M</t>
  </si>
  <si>
    <t>Offsets</t>
  </si>
  <si>
    <t>G-POFF</t>
  </si>
  <si>
    <t xml:space="preserve">WASHINGTON NATURAL GAS - ATTRITION ADJUSTED PRO FORMA STUDY </t>
  </si>
  <si>
    <t>Adjustment Number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</si>
  <si>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</si>
  <si>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</si>
  <si>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</si>
  <si>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</si>
  <si>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</si>
  <si>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</si>
  <si>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</si>
  <si>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</si>
  <si>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</si>
  <si>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</si>
  <si>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</si>
  <si>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</si>
  <si>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</si>
  <si>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</si>
  <si>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</si>
  <si>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</si>
  <si>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</si>
  <si>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</si>
  <si>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</si>
  <si>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</si>
  <si>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</si>
  <si>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</si>
  <si>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</si>
  <si>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</si>
  <si>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</si>
  <si>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</si>
  <si>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</si>
  <si>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</si>
  <si>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</si>
  <si>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</si>
  <si>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</si>
  <si>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</si>
  <si>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</si>
  <si>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</si>
  <si>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</si>
  <si>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</si>
  <si>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</si>
  <si>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</si>
  <si>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</si>
  <si>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</si>
  <si>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OTHER</t>
  </si>
  <si>
    <t>TOTAL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</si>
</sst>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</numFmts>
  <fonts count="6"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3" fontId="3" fillId="0" borderId="0" xfId="2" applyNumberFormat="1" applyFont="1" applyAlignment="1">
      <alignment horizontal="center"/>
    </xf>
    <xf numFmtId="0" fontId="4" fillId="0" borderId="0" xfId="0" applyFont="1"/>
    <xf numFmtId="41" fontId="3" fillId="0" borderId="0" xfId="4" applyNumberFormat="1" applyFont="1" applyFill="1" applyAlignment="1">
      <alignment horizontal="center"/>
    </xf>
    <xf numFmtId="3" fontId="2" fillId="0" borderId="0" xfId="2" applyNumberFormat="1" applyFont="1"/>
    <xf numFmtId="3" fontId="2" fillId="0" borderId="0" xfId="2" applyNumberFormat="1" applyFont="1" applyAlignment="1">
      <alignment horizontal="center"/>
    </xf>
    <xf numFmtId="3" fontId="3" fillId="0" borderId="1" xfId="2" applyNumberFormat="1" applyFont="1" applyFill="1" applyBorder="1" applyAlignment="1">
      <alignment horizontal="center"/>
    </xf>
    <xf numFmtId="3" fontId="3" fillId="0" borderId="4" xfId="2" applyNumberFormat="1" applyFont="1" applyFill="1" applyBorder="1" applyAlignment="1">
      <alignment horizontal="center"/>
    </xf>
    <xf numFmtId="3" fontId="3" fillId="0" borderId="6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42" fontId="2" fillId="0" borderId="0" xfId="3" applyNumberFormat="1" applyFont="1" applyFill="1"/>
    <xf numFmtId="41" fontId="2" fillId="0" borderId="0" xfId="3" applyNumberFormat="1" applyFont="1" applyFill="1"/>
    <xf numFmtId="41" fontId="2" fillId="0" borderId="8" xfId="3" applyNumberFormat="1" applyFont="1" applyFill="1" applyBorder="1"/>
    <xf numFmtId="41" fontId="2" fillId="0" borderId="0" xfId="2" applyNumberFormat="1" applyFont="1"/>
    <xf numFmtId="41" fontId="2" fillId="0" borderId="0" xfId="2" applyNumberFormat="1" applyFont="1" applyFill="1"/>
    <xf numFmtId="41" fontId="2" fillId="0" borderId="8" xfId="2" applyNumberFormat="1" applyFont="1" applyBorder="1"/>
    <xf numFmtId="42" fontId="2" fillId="0" borderId="9" xfId="2" applyNumberFormat="1" applyFont="1" applyBorder="1"/>
    <xf numFmtId="41" fontId="2" fillId="0" borderId="10" xfId="2" applyNumberFormat="1" applyFont="1" applyBorder="1"/>
    <xf numFmtId="41" fontId="2" fillId="0" borderId="0" xfId="2" applyNumberFormat="1" applyFont="1" applyBorder="1"/>
    <xf numFmtId="41" fontId="2" fillId="0" borderId="0" xfId="3" applyNumberFormat="1" applyFont="1" applyFill="1" applyBorder="1"/>
    <xf numFmtId="42" fontId="3" fillId="0" borderId="9" xfId="2" applyNumberFormat="1" applyFont="1" applyBorder="1"/>
    <xf numFmtId="3" fontId="2" fillId="0" borderId="0" xfId="1" applyNumberFormat="1" applyFont="1" applyFill="1"/>
    <xf numFmtId="3" fontId="2" fillId="0" borderId="0" xfId="1" applyNumberFormat="1" applyFont="1" applyFill="1" applyBorder="1"/>
    <xf numFmtId="3" fontId="2" fillId="0" borderId="0" xfId="2" applyNumberFormat="1" applyFont="1" applyFill="1" applyBorder="1"/>
    <xf numFmtId="3" fontId="2" fillId="0" borderId="0" xfId="2" applyNumberFormat="1" applyFont="1" applyBorder="1"/>
    <xf numFmtId="0" fontId="3" fillId="0" borderId="0" xfId="2" applyNumberFormat="1" applyFont="1" applyAlignment="1">
      <alignment horizontal="left"/>
    </xf>
    <xf numFmtId="0" fontId="2" fillId="0" borderId="0" xfId="2" applyFont="1"/>
    <xf numFmtId="0" fontId="5" fillId="0" borderId="0" xfId="2" applyNumberFormat="1" applyFont="1" applyAlignment="1">
      <alignment horizontal="left"/>
    </xf>
    <xf numFmtId="0" fontId="2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1" xfId="2" applyNumberFormat="1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2" fillId="0" borderId="11" xfId="2" applyFont="1" applyBorder="1"/>
    <xf numFmtId="0" fontId="3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2" fillId="0" borderId="12" xfId="2" applyFont="1" applyBorder="1"/>
    <xf numFmtId="0" fontId="3" fillId="0" borderId="6" xfId="2" applyNumberFormat="1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2" fillId="0" borderId="0" xfId="2" applyFont="1" applyAlignment="1">
      <alignment horizontal="left"/>
    </xf>
    <xf numFmtId="5" fontId="2" fillId="0" borderId="0" xfId="2" applyNumberFormat="1" applyFont="1"/>
    <xf numFmtId="37" fontId="2" fillId="0" borderId="0" xfId="2" applyNumberFormat="1" applyFont="1"/>
    <xf numFmtId="0" fontId="2" fillId="0" borderId="0" xfId="0" applyFont="1"/>
    <xf numFmtId="0" fontId="2" fillId="0" borderId="0" xfId="2" applyNumberFormat="1" applyFont="1" applyBorder="1" applyAlignment="1">
      <alignment horizontal="center"/>
    </xf>
    <xf numFmtId="37" fontId="2" fillId="0" borderId="0" xfId="2" applyNumberFormat="1" applyFont="1" applyBorder="1"/>
    <xf numFmtId="5" fontId="3" fillId="0" borderId="0" xfId="2" applyNumberFormat="1" applyFont="1"/>
    <xf numFmtId="0" fontId="2" fillId="0" borderId="0" xfId="2" applyFont="1" applyFill="1"/>
    <xf numFmtId="0" fontId="2" fillId="0" borderId="0" xfId="2" applyNumberFormat="1" applyFont="1" applyFill="1" applyAlignment="1">
      <alignment horizontal="left"/>
    </xf>
    <xf numFmtId="0" fontId="2" fillId="0" borderId="0" xfId="1" applyFont="1" applyFill="1"/>
    <xf numFmtId="0" fontId="2" fillId="0" borderId="0" xfId="2" applyNumberFormat="1" applyFont="1" applyFill="1" applyAlignment="1">
      <alignment horizontal="center"/>
    </xf>
    <xf numFmtId="0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right"/>
    </xf>
    <xf numFmtId="0" fontId="2" fillId="0" borderId="0" xfId="2" applyFont="1" applyBorder="1"/>
  </cellXfs>
  <cellStyles count="5">
    <cellStyle name="Normal" xfId="0" builtinId="0"/>
    <cellStyle name="Normal_IDGas6_97" xfId="3"/>
    <cellStyle name="Normal_WAElec6_97" xfId="1"/>
    <cellStyle name="Normal_WAElec6_97 2" xfId="4"/>
    <cellStyle name="Normal_WAGas6_9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/Huang%20Exh%20JH-3%20Revised%2011-1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"/>
      <sheetName val="ROO"/>
      <sheetName val="2018 ROO-not used"/>
      <sheetName val="RR SUMMARY"/>
      <sheetName val="CF"/>
      <sheetName val="ADJ DETAIL INPUT"/>
      <sheetName val="Recap Summary"/>
      <sheetName val="DEBT CALC"/>
      <sheetName val="LEAD SHEETS-DO NOT ENTER"/>
      <sheetName val="ADJ SUMMARY"/>
      <sheetName val="ROO INPUT"/>
    </sheetNames>
    <sheetDataSet>
      <sheetData sheetId="0"/>
      <sheetData sheetId="1"/>
      <sheetData sheetId="2"/>
      <sheetData sheetId="3">
        <row r="14">
          <cell r="O14">
            <v>2.8388104000000001E-2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AVISTA UTILITIES</v>
          </cell>
        </row>
        <row r="5">
          <cell r="A5" t="str">
            <v>TWELVE MONTHS ENDED SEPTEMBER 30, 2015</v>
          </cell>
        </row>
        <row r="6">
          <cell r="A6" t="str">
            <v xml:space="preserve">(000'S OF DOLLARS) 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topLeftCell="A10" workbookViewId="0">
      <selection activeCell="I79" sqref="I79"/>
    </sheetView>
  </sheetViews>
  <sheetFormatPr defaultRowHeight="14.5"/>
  <cols>
    <col min="1" max="1" width="5.7265625" style="28" customWidth="1"/>
    <col min="2" max="3" width="1.7265625" style="26" customWidth="1"/>
    <col min="4" max="4" width="34.1796875" style="26" customWidth="1"/>
    <col min="5" max="5" width="13.54296875" style="4" customWidth="1"/>
  </cols>
  <sheetData>
    <row r="1" spans="1:5">
      <c r="A1" s="25" t="str">
        <f>'[1]ROO INPUT'!A3:C3</f>
        <v>AVISTA UTILITIES</v>
      </c>
      <c r="E1" s="2"/>
    </row>
    <row r="2" spans="1:5">
      <c r="A2" s="27" t="s">
        <v>14</v>
      </c>
      <c r="E2" s="2"/>
    </row>
    <row r="3" spans="1:5">
      <c r="A3" s="25" t="str">
        <f>'[1]ROO INPUT'!A5:C5</f>
        <v>TWELVE MONTHS ENDED SEPTEMBER 30, 2015</v>
      </c>
      <c r="B3" s="28"/>
      <c r="E3" s="2"/>
    </row>
    <row r="4" spans="1:5">
      <c r="A4" s="25" t="str">
        <f>'[1]ROO INPUT'!A6:C6</f>
        <v xml:space="preserve">(000'S OF DOLLARS)   </v>
      </c>
      <c r="C4" s="28"/>
      <c r="D4" s="28"/>
      <c r="E4" s="3"/>
    </row>
    <row r="5" spans="1:5">
      <c r="A5" s="26"/>
    </row>
    <row r="6" spans="1:5">
      <c r="A6" s="29"/>
      <c r="B6" s="30"/>
      <c r="C6" s="30"/>
      <c r="D6" s="30"/>
      <c r="E6" s="5" t="s">
        <v>9</v>
      </c>
    </row>
    <row r="7" spans="1:5">
      <c r="A7" s="31"/>
      <c r="B7" s="32"/>
      <c r="C7" s="33"/>
      <c r="D7" s="34"/>
      <c r="E7" s="6" t="s">
        <v>10</v>
      </c>
    </row>
    <row r="8" spans="1:5">
      <c r="A8" s="35" t="s">
        <v>0</v>
      </c>
      <c r="B8" s="36"/>
      <c r="C8" s="37"/>
      <c r="D8" s="38"/>
      <c r="E8" s="7" t="s">
        <v>11</v>
      </c>
    </row>
    <row r="9" spans="1:5">
      <c r="A9" s="39" t="s">
        <v>1</v>
      </c>
      <c r="B9" s="40"/>
      <c r="C9" s="41"/>
      <c r="D9" s="42" t="s">
        <v>2</v>
      </c>
      <c r="E9" s="8" t="s">
        <v>12</v>
      </c>
    </row>
    <row r="10" spans="1:5">
      <c r="A10" s="29"/>
      <c r="B10" s="43" t="s">
        <v>15</v>
      </c>
      <c r="C10" s="30"/>
      <c r="D10" s="30"/>
      <c r="E10" s="9">
        <v>3.1</v>
      </c>
    </row>
    <row r="11" spans="1:5">
      <c r="A11" s="29"/>
      <c r="B11" s="43" t="s">
        <v>3</v>
      </c>
      <c r="C11" s="30"/>
      <c r="D11" s="30"/>
      <c r="E11" s="1" t="s">
        <v>13</v>
      </c>
    </row>
    <row r="13" spans="1:5">
      <c r="B13" s="26" t="s">
        <v>16</v>
      </c>
    </row>
    <row r="14" spans="1:5">
      <c r="A14" s="28">
        <v>1</v>
      </c>
      <c r="B14" s="44" t="s">
        <v>17</v>
      </c>
      <c r="C14" s="44"/>
      <c r="D14" s="44"/>
      <c r="E14" s="10">
        <v>0</v>
      </c>
    </row>
    <row r="15" spans="1:5">
      <c r="A15" s="28">
        <v>2</v>
      </c>
      <c r="B15" s="45" t="s">
        <v>18</v>
      </c>
      <c r="D15" s="45"/>
      <c r="E15" s="11">
        <v>0</v>
      </c>
    </row>
    <row r="16" spans="1:5">
      <c r="A16" s="28">
        <v>3</v>
      </c>
      <c r="B16" s="45" t="s">
        <v>19</v>
      </c>
      <c r="D16" s="45"/>
      <c r="E16" s="12">
        <v>0</v>
      </c>
    </row>
    <row r="17" spans="1:5">
      <c r="A17" s="28">
        <v>4</v>
      </c>
      <c r="B17" s="26" t="s">
        <v>20</v>
      </c>
      <c r="C17" s="45"/>
      <c r="D17" s="45"/>
      <c r="E17" s="13">
        <f>SUM(E14:E16)</f>
        <v>0</v>
      </c>
    </row>
    <row r="18" spans="1:5">
      <c r="C18" s="45"/>
      <c r="D18" s="45"/>
      <c r="E18" s="11"/>
    </row>
    <row r="19" spans="1:5">
      <c r="B19" s="26" t="s">
        <v>21</v>
      </c>
      <c r="C19" s="45"/>
      <c r="D19" s="45"/>
      <c r="E19" s="11"/>
    </row>
    <row r="20" spans="1:5">
      <c r="B20" s="45" t="s">
        <v>22</v>
      </c>
      <c r="D20" s="45"/>
      <c r="E20" s="11"/>
    </row>
    <row r="21" spans="1:5">
      <c r="A21" s="28">
        <v>5</v>
      </c>
      <c r="C21" s="45" t="s">
        <v>23</v>
      </c>
      <c r="D21" s="45"/>
      <c r="E21" s="11">
        <v>0</v>
      </c>
    </row>
    <row r="22" spans="1:5">
      <c r="A22" s="28">
        <v>6</v>
      </c>
      <c r="C22" s="45" t="s">
        <v>24</v>
      </c>
      <c r="D22" s="45"/>
      <c r="E22" s="11">
        <v>0</v>
      </c>
    </row>
    <row r="23" spans="1:5">
      <c r="A23" s="28">
        <v>7</v>
      </c>
      <c r="C23" s="45" t="s">
        <v>25</v>
      </c>
      <c r="D23" s="45"/>
      <c r="E23" s="12">
        <v>0</v>
      </c>
    </row>
    <row r="24" spans="1:5">
      <c r="A24" s="28">
        <v>8</v>
      </c>
      <c r="B24" s="45" t="s">
        <v>26</v>
      </c>
      <c r="C24" s="45"/>
      <c r="E24" s="14">
        <f>SUM(E21:E23)</f>
        <v>0</v>
      </c>
    </row>
    <row r="25" spans="1:5">
      <c r="B25" s="45"/>
      <c r="C25" s="45"/>
      <c r="E25" s="13"/>
    </row>
    <row r="26" spans="1:5">
      <c r="B26" s="45" t="s">
        <v>27</v>
      </c>
      <c r="D26" s="45"/>
      <c r="E26" s="11"/>
    </row>
    <row r="27" spans="1:5">
      <c r="A27" s="28">
        <v>9</v>
      </c>
      <c r="C27" s="45" t="s">
        <v>28</v>
      </c>
      <c r="D27" s="45"/>
      <c r="E27" s="11">
        <v>0</v>
      </c>
    </row>
    <row r="28" spans="1:5">
      <c r="A28" s="28">
        <v>10</v>
      </c>
      <c r="C28" s="45" t="s">
        <v>4</v>
      </c>
      <c r="D28" s="45"/>
      <c r="E28" s="11">
        <v>0</v>
      </c>
    </row>
    <row r="29" spans="1:5">
      <c r="A29" s="28">
        <v>11</v>
      </c>
      <c r="C29" s="45" t="s">
        <v>29</v>
      </c>
      <c r="D29" s="45"/>
      <c r="E29" s="12">
        <v>0</v>
      </c>
    </row>
    <row r="30" spans="1:5">
      <c r="A30" s="28">
        <v>12</v>
      </c>
      <c r="B30" s="45" t="s">
        <v>30</v>
      </c>
      <c r="C30" s="45"/>
      <c r="E30" s="13">
        <f>SUM(E27:E29)</f>
        <v>0</v>
      </c>
    </row>
    <row r="31" spans="1:5">
      <c r="B31" s="45"/>
      <c r="C31" s="45"/>
      <c r="E31" s="13"/>
    </row>
    <row r="32" spans="1:5">
      <c r="B32" s="45" t="s">
        <v>31</v>
      </c>
      <c r="D32" s="45"/>
      <c r="E32" s="11"/>
    </row>
    <row r="33" spans="1:5">
      <c r="A33" s="28">
        <v>13</v>
      </c>
      <c r="C33" s="45" t="s">
        <v>28</v>
      </c>
      <c r="D33" s="45"/>
      <c r="E33" s="11">
        <v>0</v>
      </c>
    </row>
    <row r="34" spans="1:5">
      <c r="A34" s="28">
        <v>14</v>
      </c>
      <c r="C34" s="45" t="s">
        <v>4</v>
      </c>
      <c r="D34" s="45"/>
      <c r="E34" s="11">
        <v>0</v>
      </c>
    </row>
    <row r="35" spans="1:5">
      <c r="A35" s="28">
        <v>15</v>
      </c>
      <c r="C35" s="45" t="s">
        <v>29</v>
      </c>
      <c r="D35" s="45"/>
      <c r="E35" s="12">
        <v>0</v>
      </c>
    </row>
    <row r="36" spans="1:5">
      <c r="A36" s="28">
        <v>16</v>
      </c>
      <c r="B36" s="45" t="s">
        <v>32</v>
      </c>
      <c r="C36" s="45"/>
      <c r="E36" s="13">
        <f>SUM(E33:E35)</f>
        <v>0</v>
      </c>
    </row>
    <row r="37" spans="1:5">
      <c r="C37" s="45"/>
      <c r="D37" s="45"/>
      <c r="E37" s="13"/>
    </row>
    <row r="38" spans="1:5">
      <c r="A38" s="28">
        <v>17</v>
      </c>
      <c r="B38" s="26" t="s">
        <v>33</v>
      </c>
      <c r="C38" s="45"/>
      <c r="D38" s="45"/>
      <c r="E38" s="11">
        <v>0</v>
      </c>
    </row>
    <row r="39" spans="1:5">
      <c r="A39" s="28">
        <v>18</v>
      </c>
      <c r="B39" s="26" t="s">
        <v>34</v>
      </c>
      <c r="C39" s="45"/>
      <c r="D39" s="45"/>
      <c r="E39" s="11">
        <v>0</v>
      </c>
    </row>
    <row r="40" spans="1:5">
      <c r="A40" s="28">
        <v>19</v>
      </c>
      <c r="B40" s="26" t="s">
        <v>35</v>
      </c>
      <c r="C40" s="45"/>
      <c r="D40" s="45"/>
      <c r="E40" s="11">
        <v>0</v>
      </c>
    </row>
    <row r="41" spans="1:5">
      <c r="C41" s="45"/>
      <c r="D41" s="45"/>
      <c r="E41" s="11"/>
    </row>
    <row r="42" spans="1:5">
      <c r="B42" s="26" t="s">
        <v>36</v>
      </c>
      <c r="C42" s="45"/>
      <c r="D42" s="45"/>
      <c r="E42" s="11"/>
    </row>
    <row r="43" spans="1:5">
      <c r="A43" s="28">
        <v>20</v>
      </c>
      <c r="C43" s="45" t="s">
        <v>28</v>
      </c>
      <c r="D43" s="45"/>
      <c r="E43" s="11">
        <v>-34</v>
      </c>
    </row>
    <row r="44" spans="1:5">
      <c r="A44" s="28">
        <v>21</v>
      </c>
      <c r="C44" s="45" t="s">
        <v>4</v>
      </c>
      <c r="D44" s="45"/>
      <c r="E44" s="11">
        <v>0</v>
      </c>
    </row>
    <row r="45" spans="1:5">
      <c r="A45" s="28">
        <v>22</v>
      </c>
      <c r="C45" s="46" t="s">
        <v>37</v>
      </c>
      <c r="D45" s="45"/>
      <c r="E45" s="11"/>
    </row>
    <row r="46" spans="1:5">
      <c r="A46" s="28">
        <v>23</v>
      </c>
      <c r="C46" s="45" t="s">
        <v>29</v>
      </c>
      <c r="D46" s="45"/>
      <c r="E46" s="12">
        <v>0</v>
      </c>
    </row>
    <row r="47" spans="1:5">
      <c r="A47" s="47">
        <v>24</v>
      </c>
      <c r="B47" s="45" t="s">
        <v>38</v>
      </c>
      <c r="C47" s="45"/>
      <c r="E47" s="15">
        <f>SUM(E43:E46)</f>
        <v>-34</v>
      </c>
    </row>
    <row r="48" spans="1:5">
      <c r="A48" s="47">
        <v>25</v>
      </c>
      <c r="B48" s="26" t="s">
        <v>39</v>
      </c>
      <c r="C48" s="45"/>
      <c r="D48" s="45"/>
      <c r="E48" s="15">
        <f>E20+E24+E30+E36+E38+E39+E40+E47</f>
        <v>-34</v>
      </c>
    </row>
    <row r="49" spans="1:5">
      <c r="A49" s="47"/>
      <c r="C49" s="45"/>
      <c r="D49" s="45"/>
      <c r="E49" s="13"/>
    </row>
    <row r="50" spans="1:5">
      <c r="A50" s="47">
        <v>26</v>
      </c>
      <c r="B50" s="26" t="s">
        <v>40</v>
      </c>
      <c r="C50" s="45"/>
      <c r="D50" s="45"/>
      <c r="E50" s="13">
        <f>E17-E48</f>
        <v>34</v>
      </c>
    </row>
    <row r="51" spans="1:5">
      <c r="A51" s="47"/>
      <c r="C51" s="45"/>
      <c r="D51" s="45"/>
      <c r="E51" s="13"/>
    </row>
    <row r="52" spans="1:5">
      <c r="A52" s="47"/>
      <c r="B52" s="26" t="s">
        <v>41</v>
      </c>
      <c r="C52" s="45"/>
      <c r="D52" s="45"/>
      <c r="E52" s="11"/>
    </row>
    <row r="53" spans="1:5">
      <c r="A53" s="47">
        <v>27</v>
      </c>
      <c r="B53" s="45" t="s">
        <v>42</v>
      </c>
      <c r="D53" s="45"/>
      <c r="E53" s="11">
        <f t="shared" ref="E53" si="0">E50*0.35</f>
        <v>11.899999999999999</v>
      </c>
    </row>
    <row r="54" spans="1:5">
      <c r="A54" s="47">
        <v>28</v>
      </c>
      <c r="B54" s="45" t="s">
        <v>5</v>
      </c>
      <c r="D54" s="45"/>
      <c r="E54" s="11">
        <f>(E81*'[1]RR SUMMARY'!$O$14)*-0.35</f>
        <v>0</v>
      </c>
    </row>
    <row r="55" spans="1:5">
      <c r="A55" s="47">
        <v>29</v>
      </c>
      <c r="B55" s="45" t="s">
        <v>43</v>
      </c>
      <c r="D55" s="45"/>
      <c r="E55" s="11">
        <v>0</v>
      </c>
    </row>
    <row r="56" spans="1:5">
      <c r="A56" s="47">
        <v>30</v>
      </c>
      <c r="B56" s="45" t="s">
        <v>44</v>
      </c>
      <c r="D56" s="45"/>
      <c r="E56" s="12">
        <v>0</v>
      </c>
    </row>
    <row r="57" spans="1:5">
      <c r="A57" s="47"/>
      <c r="E57" s="13"/>
    </row>
    <row r="58" spans="1:5" ht="15" thickBot="1">
      <c r="A58" s="28">
        <v>31</v>
      </c>
      <c r="B58" s="44" t="s">
        <v>45</v>
      </c>
      <c r="C58" s="44"/>
      <c r="D58" s="44"/>
      <c r="E58" s="16">
        <f t="shared" ref="E58" si="1">E50-SUM(E53:E56)</f>
        <v>22.1</v>
      </c>
    </row>
    <row r="59" spans="1:5" ht="15" thickTop="1">
      <c r="E59" s="13"/>
    </row>
    <row r="60" spans="1:5">
      <c r="B60" s="26" t="s">
        <v>46</v>
      </c>
      <c r="E60" s="13"/>
    </row>
    <row r="61" spans="1:5">
      <c r="B61" s="26" t="s">
        <v>47</v>
      </c>
      <c r="E61" s="11"/>
    </row>
    <row r="62" spans="1:5">
      <c r="A62" s="28">
        <v>32</v>
      </c>
      <c r="B62" s="45"/>
      <c r="C62" s="45" t="s">
        <v>27</v>
      </c>
      <c r="D62" s="45"/>
      <c r="E62" s="10">
        <v>0</v>
      </c>
    </row>
    <row r="63" spans="1:5">
      <c r="A63" s="28">
        <v>33</v>
      </c>
      <c r="B63" s="45"/>
      <c r="C63" s="45" t="s">
        <v>48</v>
      </c>
      <c r="D63" s="45"/>
      <c r="E63" s="11">
        <v>0</v>
      </c>
    </row>
    <row r="64" spans="1:5">
      <c r="A64" s="28">
        <v>34</v>
      </c>
      <c r="B64" s="45"/>
      <c r="C64" s="45" t="s">
        <v>49</v>
      </c>
      <c r="D64" s="45"/>
      <c r="E64" s="12">
        <v>0</v>
      </c>
    </row>
    <row r="65" spans="1:5">
      <c r="A65" s="28">
        <v>35</v>
      </c>
      <c r="B65" s="45" t="s">
        <v>50</v>
      </c>
      <c r="C65" s="45"/>
      <c r="E65" s="13">
        <f>SUM(E62:E64)</f>
        <v>0</v>
      </c>
    </row>
    <row r="66" spans="1:5">
      <c r="B66" s="45"/>
      <c r="C66" s="45"/>
      <c r="E66" s="13"/>
    </row>
    <row r="67" spans="1:5">
      <c r="B67" s="45" t="s">
        <v>6</v>
      </c>
      <c r="C67" s="45"/>
      <c r="D67" s="45"/>
      <c r="E67" s="11"/>
    </row>
    <row r="68" spans="1:5">
      <c r="A68" s="28">
        <v>36</v>
      </c>
      <c r="B68" s="45"/>
      <c r="C68" s="45" t="s">
        <v>27</v>
      </c>
      <c r="D68" s="45"/>
      <c r="E68" s="11">
        <v>0</v>
      </c>
    </row>
    <row r="69" spans="1:5">
      <c r="A69" s="28">
        <v>37</v>
      </c>
      <c r="B69" s="45"/>
      <c r="C69" s="45" t="s">
        <v>48</v>
      </c>
      <c r="D69" s="45"/>
      <c r="E69" s="11">
        <v>0</v>
      </c>
    </row>
    <row r="70" spans="1:5">
      <c r="A70" s="28">
        <v>38</v>
      </c>
      <c r="B70" s="45"/>
      <c r="C70" s="45" t="s">
        <v>49</v>
      </c>
      <c r="D70" s="45"/>
      <c r="E70" s="11">
        <v>0</v>
      </c>
    </row>
    <row r="71" spans="1:5">
      <c r="A71" s="28">
        <v>39</v>
      </c>
      <c r="B71" s="45" t="s">
        <v>51</v>
      </c>
      <c r="C71" s="45"/>
      <c r="E71" s="17">
        <f t="shared" ref="E71" si="2">SUM(E68:E70)</f>
        <v>0</v>
      </c>
    </row>
    <row r="72" spans="1:5">
      <c r="A72" s="28">
        <v>40</v>
      </c>
      <c r="B72" s="45" t="s">
        <v>52</v>
      </c>
      <c r="C72" s="45"/>
      <c r="D72" s="45"/>
      <c r="E72" s="18">
        <f>E65+E71</f>
        <v>0</v>
      </c>
    </row>
    <row r="73" spans="1:5">
      <c r="A73" s="47">
        <v>41</v>
      </c>
      <c r="B73" s="48" t="s">
        <v>53</v>
      </c>
      <c r="C73" s="48"/>
      <c r="D73" s="48"/>
      <c r="E73" s="12"/>
    </row>
    <row r="74" spans="1:5">
      <c r="A74" s="47">
        <v>42</v>
      </c>
      <c r="B74" s="48" t="s">
        <v>7</v>
      </c>
      <c r="C74" s="48"/>
      <c r="D74" s="48"/>
      <c r="E74" s="18">
        <f>E72+E73</f>
        <v>0</v>
      </c>
    </row>
    <row r="75" spans="1:5">
      <c r="A75" s="28">
        <v>43</v>
      </c>
      <c r="B75" s="45" t="s">
        <v>54</v>
      </c>
      <c r="C75" s="45"/>
      <c r="D75" s="45"/>
      <c r="E75" s="11"/>
    </row>
    <row r="76" spans="1:5">
      <c r="A76" s="47">
        <v>44</v>
      </c>
      <c r="B76" s="48" t="s">
        <v>55</v>
      </c>
      <c r="C76" s="48"/>
      <c r="D76" s="48"/>
      <c r="E76" s="19"/>
    </row>
    <row r="77" spans="1:5">
      <c r="A77" s="47">
        <v>45</v>
      </c>
      <c r="B77" s="48" t="s">
        <v>56</v>
      </c>
      <c r="C77" s="48"/>
      <c r="D77" s="48"/>
      <c r="E77" s="19"/>
    </row>
    <row r="78" spans="1:5">
      <c r="A78" s="28">
        <v>46</v>
      </c>
      <c r="B78" s="45" t="s">
        <v>8</v>
      </c>
      <c r="C78" s="45"/>
      <c r="D78" s="45"/>
      <c r="E78" s="12"/>
    </row>
    <row r="80" spans="1:5">
      <c r="E80" s="13"/>
    </row>
    <row r="81" spans="1:5" ht="15" thickBot="1">
      <c r="A81" s="29">
        <v>47</v>
      </c>
      <c r="B81" s="49" t="s">
        <v>57</v>
      </c>
      <c r="C81" s="49"/>
      <c r="D81" s="49"/>
      <c r="E81" s="20">
        <f>E74+E75+E76+E78+E77</f>
        <v>0</v>
      </c>
    </row>
    <row r="82" spans="1:5" ht="15" thickTop="1">
      <c r="A82" s="51"/>
      <c r="B82" s="50"/>
      <c r="C82" s="50"/>
      <c r="D82" s="52"/>
      <c r="E82" s="21"/>
    </row>
    <row r="83" spans="1:5">
      <c r="A83" s="53"/>
      <c r="B83" s="50"/>
      <c r="C83" s="50"/>
      <c r="D83" s="50"/>
      <c r="E83" s="21"/>
    </row>
    <row r="84" spans="1:5">
      <c r="A84" s="53"/>
      <c r="B84" s="50"/>
      <c r="C84" s="50"/>
      <c r="D84" s="52"/>
      <c r="E84" s="21"/>
    </row>
    <row r="85" spans="1:5">
      <c r="A85" s="54"/>
      <c r="B85" s="55"/>
      <c r="C85" s="55"/>
      <c r="D85" s="56"/>
      <c r="E85" s="22"/>
    </row>
    <row r="86" spans="1:5">
      <c r="A86" s="54"/>
      <c r="B86" s="55"/>
      <c r="C86" s="55"/>
      <c r="D86" s="57"/>
      <c r="E86" s="22"/>
    </row>
    <row r="87" spans="1:5">
      <c r="A87" s="54"/>
      <c r="B87" s="55"/>
      <c r="C87" s="55"/>
      <c r="D87" s="55"/>
      <c r="E87" s="23"/>
    </row>
    <row r="88" spans="1:5">
      <c r="A88" s="54"/>
      <c r="B88" s="55"/>
      <c r="C88" s="55"/>
      <c r="D88" s="55"/>
      <c r="E88" s="23"/>
    </row>
    <row r="89" spans="1:5">
      <c r="A89" s="47"/>
      <c r="B89" s="58"/>
      <c r="C89" s="58"/>
      <c r="D89" s="58"/>
      <c r="E89" s="24"/>
    </row>
    <row r="90" spans="1:5">
      <c r="A90" s="47"/>
      <c r="B90" s="58"/>
      <c r="C90" s="58"/>
      <c r="D90" s="58"/>
      <c r="E90" s="24"/>
    </row>
    <row r="91" spans="1:5">
      <c r="A91" s="47"/>
      <c r="B91" s="58"/>
      <c r="C91" s="58"/>
      <c r="D91" s="58"/>
      <c r="E91" s="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2016-11-07T23:29:17+00:00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1853CBA-706A-448D-8E46-437D7C6DB285}"/>
</file>

<file path=customXml/itemProps2.xml><?xml version="1.0" encoding="utf-8"?>
<ds:datastoreItem xmlns:ds="http://schemas.openxmlformats.org/officeDocument/2006/customXml" ds:itemID="{965BDBB5-B8F5-42EE-989F-4DED786198D1}"/>
</file>

<file path=customXml/itemProps3.xml><?xml version="1.0" encoding="utf-8"?>
<ds:datastoreItem xmlns:ds="http://schemas.openxmlformats.org/officeDocument/2006/customXml" ds:itemID="{0347F4A9-7064-4F02-93AB-009634A8F712}"/>
</file>

<file path=customXml/itemProps4.xml><?xml version="1.0" encoding="utf-8"?>
<ds:datastoreItem xmlns:ds="http://schemas.openxmlformats.org/officeDocument/2006/customXml" ds:itemID="{CFC90FFC-063C-4DDC-93B6-EFF28BB89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Gas-3.10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Joanna (UTC)</dc:creator>
  <cp:lastModifiedBy>Huang, Joanna (UTC)</cp:lastModifiedBy>
  <dcterms:created xsi:type="dcterms:W3CDTF">2016-11-01T23:16:01Z</dcterms:created>
  <dcterms:modified xsi:type="dcterms:W3CDTF">2016-11-01T23:18:40Z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