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E-170033 PSE GRC\"/>
    </mc:Choice>
  </mc:AlternateContent>
  <bookViews>
    <workbookView xWindow="0" yWindow="0" windowWidth="15360" windowHeight="6195" tabRatio="987"/>
  </bookViews>
  <sheets>
    <sheet name="COVER" sheetId="14" r:id="rId1"/>
    <sheet name="Summary E" sheetId="13" r:id="rId2"/>
    <sheet name="Summary G" sheetId="4" r:id="rId3"/>
    <sheet name="Legal costs E" sheetId="9" r:id="rId4"/>
    <sheet name="Legal costs G" sheetId="1" r:id="rId5"/>
    <sheet name="Tacoma LNG costs in GRC" sheetId="8" r:id="rId6"/>
  </sheets>
  <externalReferences>
    <externalReference r:id="rId7"/>
    <externalReference r:id="rId8"/>
  </externalReferences>
  <definedNames>
    <definedName name="_ftn1" localSheetId="3">'Legal costs E'!$F$5</definedName>
    <definedName name="_ftnref1" localSheetId="3">'Legal costs E'!$F$2</definedName>
    <definedName name="keep_TESTYEAR">'[1]KJB-6 Cmn Adj'!$B$7</definedName>
    <definedName name="_xlnm.Print_Area" localSheetId="3">'Legal costs E'!$A$1:$G$7</definedName>
    <definedName name="_xlnm.Print_Area" localSheetId="4">'Legal costs G'!$A$1:$G$6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3" l="1"/>
  <c r="D21" i="13" l="1"/>
  <c r="D23" i="13" s="1"/>
  <c r="A18" i="13"/>
  <c r="A19" i="13" s="1"/>
  <c r="A20" i="13" s="1"/>
  <c r="A21" i="13" s="1"/>
  <c r="A22" i="13" s="1"/>
  <c r="A23" i="13" s="1"/>
  <c r="A24" i="13" s="1"/>
  <c r="A25" i="13" s="1"/>
  <c r="A26" i="13" s="1"/>
  <c r="A27" i="13" s="1"/>
  <c r="A28" i="13" s="1"/>
  <c r="A29" i="13" s="1"/>
  <c r="A30" i="13" s="1"/>
  <c r="A31" i="13" s="1"/>
  <c r="A11" i="13"/>
  <c r="A10" i="13"/>
  <c r="C2" i="9"/>
  <c r="E2" i="9" s="1"/>
  <c r="D3" i="9"/>
  <c r="C3" i="9"/>
  <c r="C3" i="1"/>
  <c r="E3" i="1"/>
  <c r="E3" i="9" l="1"/>
  <c r="C2" i="1"/>
  <c r="C4" i="1" s="1"/>
  <c r="E6" i="8"/>
  <c r="E7" i="8"/>
  <c r="E8" i="8"/>
  <c r="E9" i="8"/>
  <c r="E10" i="8"/>
  <c r="E11" i="8"/>
  <c r="D2" i="1" s="1"/>
  <c r="E5" i="8"/>
  <c r="D4" i="8"/>
  <c r="E3" i="8"/>
  <c r="E4" i="8" s="1"/>
  <c r="E2" i="1" l="1"/>
  <c r="E4" i="1" s="1"/>
  <c r="D19" i="4" s="1"/>
  <c r="D4" i="1"/>
  <c r="A18" i="4"/>
  <c r="A19" i="4" s="1"/>
  <c r="A11" i="4"/>
  <c r="A10" i="4"/>
  <c r="A20" i="4" l="1"/>
  <c r="A21" i="4" s="1"/>
  <c r="A22" i="4" s="1"/>
  <c r="A23" i="4" s="1"/>
  <c r="A24" i="4" s="1"/>
  <c r="A25" i="4" s="1"/>
  <c r="A26" i="4" s="1"/>
  <c r="A27" i="4" s="1"/>
  <c r="A28" i="4" s="1"/>
  <c r="A29" i="4" s="1"/>
  <c r="A30" i="4" s="1"/>
  <c r="A31" i="4" s="1"/>
  <c r="D21" i="4" l="1"/>
  <c r="D23" i="4" l="1"/>
</calcChain>
</file>

<file path=xl/sharedStrings.xml><?xml version="1.0" encoding="utf-8"?>
<sst xmlns="http://schemas.openxmlformats.org/spreadsheetml/2006/main" count="63" uniqueCount="42">
  <si>
    <t>PUGET SOUND ENERGY-GAS</t>
  </si>
  <si>
    <t>LINE</t>
  </si>
  <si>
    <t>NO.</t>
  </si>
  <si>
    <t>DESCRIPTION</t>
  </si>
  <si>
    <t>AMOUNT</t>
  </si>
  <si>
    <t>INCREASE (DECREASE) FIT @ 35% (LINE 11 X 35%)</t>
  </si>
  <si>
    <t>INCREASE (DECREASE) NOI</t>
  </si>
  <si>
    <t>Difference</t>
  </si>
  <si>
    <t>Total</t>
  </si>
  <si>
    <t>UTC  Docket number</t>
  </si>
  <si>
    <t xml:space="preserve"> Description</t>
  </si>
  <si>
    <t>UG-151872</t>
  </si>
  <si>
    <t>UG-151663</t>
  </si>
  <si>
    <t>Type</t>
  </si>
  <si>
    <t>Order</t>
  </si>
  <si>
    <t>Order Description</t>
  </si>
  <si>
    <t>Legal</t>
  </si>
  <si>
    <t>1900 - LNG Outside Services Legal</t>
  </si>
  <si>
    <t>Legal Total</t>
  </si>
  <si>
    <t>O&amp;M During Dev Phase</t>
  </si>
  <si>
    <t>5315-A&amp;G Salaries - LNG Initiative</t>
  </si>
  <si>
    <t>5315 - O/S Svcs - LNG Initiative</t>
  </si>
  <si>
    <t>O&amp;M During Development Phase Total</t>
  </si>
  <si>
    <t>Grand Total</t>
  </si>
  <si>
    <t>Total Included in GRC</t>
  </si>
  <si>
    <t>Costs included in current GRC     PSE</t>
  </si>
  <si>
    <t>Costs included in current GRC     Staff</t>
  </si>
  <si>
    <t>Tacoma Liquified Natural Gas:  Legal and Operations and Maintenance costs</t>
  </si>
  <si>
    <t>Costs were incurred to gain necessary regulatory approvals in order to pursue the development of the Tacoma LNG Facility. Both unregulated and regulated sides of operations should cover for costs because the plant itself can not operate without regulatory approval.</t>
  </si>
  <si>
    <t>Reason for disallowance recommendation</t>
  </si>
  <si>
    <t>UE-151871</t>
  </si>
  <si>
    <t>GAS LEGAL COSTS</t>
  </si>
  <si>
    <t>TOTAL RATE YEAR LEGAL COSTS</t>
  </si>
  <si>
    <t>ELECTRIC LEGAL COSTS</t>
  </si>
  <si>
    <t>LEGAL COSTS</t>
  </si>
  <si>
    <t>PUGET SOUND ENERGY - ELECTRIC</t>
  </si>
  <si>
    <t>The Commission determined that the terms and conditions of the leasing program presented in this Docket were not fair, just, and reasonable and that the proposed leasing program was not in the public interest.</t>
  </si>
  <si>
    <t>Leasing Solutions Program*</t>
  </si>
  <si>
    <t>Total allocated with Common Item Allocators   - Regulated operations</t>
  </si>
  <si>
    <t>Common Allocator</t>
  </si>
  <si>
    <t>Projected Common Items Allocators According to Settlement in Docket UG-151663. Order 10. Appendix A to Final Order. Attachment D.</t>
  </si>
  <si>
    <t>*See Exh. ECO-21. Total costs associated with the Leasing program is $971,560. The reduction of total costs have been allocated to Electric and Gas equally (50% for each).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</si>
</sst>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4" formatCode="_(&quot;$&quot;* #,##0.00_);_(&quot;$&quot;* \(#,##0.00\);_(&quot;$&quot;* &quot;-&quot;??_);_(@_)"/>
    <numFmt numFmtId="43" formatCode="_(* #,##0.00_);_(* \(#,##0.00\);_(* &quot;-&quot;??_);_(@_)"/>
    <numFmt numFmtId="164" formatCode="0.000000"/>
  </numFmts>
  <fonts count="15" x14ac:knownFonts="1">
    <font>
      <sz val="11"/>
      <color theme="1"/>
      <name val="Calibri"/>
      <family val="2"/>
      <scheme val="minor"/>
    </font>
    <font>
      <sz val="11"/>
      <color theme="1"/>
      <name val="Calibri"/>
      <family val="2"/>
      <scheme val="minor"/>
    </font>
    <font>
      <sz val="10"/>
      <name val="Arial"/>
      <family val="2"/>
    </font>
    <font>
      <b/>
      <sz val="10"/>
      <name val="Times New Roman"/>
      <family val="1"/>
    </font>
    <font>
      <sz val="8"/>
      <name val="Times New Roman"/>
      <family val="1"/>
    </font>
    <font>
      <sz val="10"/>
      <name val="Times New Roman"/>
      <family val="1"/>
    </font>
    <font>
      <b/>
      <sz val="10"/>
      <color rgb="FFFF0000"/>
      <name val="Times New Roman"/>
      <family val="1"/>
    </font>
    <font>
      <b/>
      <sz val="10"/>
      <color rgb="FF0000FF"/>
      <name val="Times New Roman"/>
      <family val="1"/>
    </font>
    <font>
      <b/>
      <u/>
      <sz val="10"/>
      <name val="Times New Roman"/>
      <family val="1"/>
    </font>
    <font>
      <b/>
      <sz val="11"/>
      <color theme="1"/>
      <name val="Calibri"/>
      <family val="2"/>
      <scheme val="minor"/>
    </font>
    <font>
      <sz val="12"/>
      <color theme="1"/>
      <name val="Times New Roman"/>
      <family val="2"/>
    </font>
    <font>
      <b/>
      <sz val="12"/>
      <color theme="1"/>
      <name val="Calibri"/>
      <family val="2"/>
      <scheme val="minor"/>
    </font>
    <font>
      <sz val="12"/>
      <color theme="1"/>
      <name val="Calibri"/>
      <family val="2"/>
      <scheme val="minor"/>
    </font>
    <font>
      <b/>
      <sz val="12"/>
      <color rgb="FF000000"/>
      <name val="Calibri"/>
      <family val="2"/>
    </font>
    <font>
      <sz val="12"/>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tint="-0.249977111117893"/>
        <bgColor indexed="64"/>
      </patternFill>
    </fill>
  </fills>
  <borders count="33">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rgb="FF000000"/>
      </left>
      <right style="medium">
        <color indexed="64"/>
      </right>
      <top style="medium">
        <color rgb="FF000000"/>
      </top>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right/>
      <top/>
      <bottom style="medium">
        <color indexed="64"/>
      </bottom>
      <diagonal/>
    </border>
    <border>
      <left/>
      <right/>
      <top style="medium">
        <color indexed="64"/>
      </top>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164" fontId="2" fillId="0" borderId="0">
      <alignment horizontal="left" wrapText="1"/>
    </xf>
    <xf numFmtId="0" fontId="10" fillId="0" borderId="0"/>
    <xf numFmtId="0" fontId="2" fillId="0" borderId="0"/>
    <xf numFmtId="0" fontId="10" fillId="0" borderId="0"/>
    <xf numFmtId="44" fontId="10" fillId="0" borderId="0" applyFont="0" applyFill="0" applyBorder="0" applyAlignment="0" applyProtection="0"/>
  </cellStyleXfs>
  <cellXfs count="91">
    <xf numFmtId="0" fontId="0" fillId="0" borderId="0" xfId="0"/>
    <xf numFmtId="43" fontId="0" fillId="0" borderId="0" xfId="0" applyNumberFormat="1"/>
    <xf numFmtId="0" fontId="0" fillId="0" borderId="0" xfId="0" applyFill="1"/>
    <xf numFmtId="0" fontId="2" fillId="0" borderId="0" xfId="5" applyNumberFormat="1" applyFill="1" applyAlignment="1"/>
    <xf numFmtId="164" fontId="3" fillId="0" borderId="0" xfId="5" applyFont="1" applyFill="1" applyAlignment="1">
      <alignment horizontal="right"/>
    </xf>
    <xf numFmtId="0" fontId="4" fillId="0" borderId="0" xfId="5" applyNumberFormat="1" applyFont="1" applyFill="1" applyAlignment="1"/>
    <xf numFmtId="2" fontId="5" fillId="0" borderId="0" xfId="5" applyNumberFormat="1" applyFont="1" applyFill="1" applyAlignment="1"/>
    <xf numFmtId="2" fontId="3" fillId="0" borderId="0" xfId="5" applyNumberFormat="1" applyFont="1" applyFill="1" applyAlignment="1"/>
    <xf numFmtId="2" fontId="3" fillId="0" borderId="0" xfId="5" applyNumberFormat="1" applyFont="1" applyFill="1" applyBorder="1" applyAlignment="1">
      <alignment horizontal="right"/>
    </xf>
    <xf numFmtId="0" fontId="3" fillId="0" borderId="0" xfId="5" applyNumberFormat="1" applyFont="1" applyFill="1" applyAlignment="1"/>
    <xf numFmtId="0" fontId="3" fillId="0" borderId="0" xfId="5" applyNumberFormat="1" applyFont="1" applyFill="1" applyAlignment="1" applyProtection="1">
      <alignment horizontal="centerContinuous"/>
      <protection locked="0"/>
    </xf>
    <xf numFmtId="0" fontId="3" fillId="0" borderId="0" xfId="5" applyNumberFormat="1" applyFont="1" applyFill="1" applyAlignment="1">
      <alignment horizontal="centerContinuous"/>
    </xf>
    <xf numFmtId="0" fontId="6" fillId="0" borderId="0" xfId="5" applyNumberFormat="1" applyFont="1" applyFill="1" applyAlignment="1">
      <alignment horizontal="centerContinuous"/>
    </xf>
    <xf numFmtId="0" fontId="3" fillId="0" borderId="0" xfId="5" applyNumberFormat="1" applyFont="1" applyFill="1" applyAlignment="1" applyProtection="1">
      <protection locked="0"/>
    </xf>
    <xf numFmtId="0" fontId="7" fillId="0" borderId="0" xfId="5" applyNumberFormat="1" applyFont="1" applyFill="1" applyAlignment="1" applyProtection="1">
      <protection locked="0"/>
    </xf>
    <xf numFmtId="0" fontId="3" fillId="0" borderId="3" xfId="5" applyNumberFormat="1" applyFont="1" applyFill="1" applyBorder="1" applyAlignment="1" applyProtection="1">
      <alignment horizontal="center"/>
      <protection locked="0"/>
    </xf>
    <xf numFmtId="0" fontId="3" fillId="0" borderId="3" xfId="5" applyNumberFormat="1" applyFont="1" applyFill="1" applyBorder="1" applyAlignment="1" applyProtection="1">
      <protection locked="0"/>
    </xf>
    <xf numFmtId="0" fontId="3" fillId="0" borderId="1" xfId="5" applyNumberFormat="1" applyFont="1" applyFill="1" applyBorder="1" applyAlignment="1" applyProtection="1">
      <alignment horizontal="center"/>
      <protection locked="0"/>
    </xf>
    <xf numFmtId="0" fontId="3" fillId="0" borderId="1" xfId="5" applyNumberFormat="1" applyFont="1" applyFill="1" applyBorder="1" applyAlignment="1">
      <alignment horizontal="center"/>
    </xf>
    <xf numFmtId="0" fontId="3" fillId="0" borderId="0" xfId="5" applyNumberFormat="1" applyFont="1" applyFill="1" applyBorder="1" applyAlignment="1" applyProtection="1">
      <alignment horizontal="center"/>
      <protection locked="0"/>
    </xf>
    <xf numFmtId="0" fontId="3" fillId="0" borderId="0" xfId="5" applyNumberFormat="1" applyFont="1" applyFill="1" applyBorder="1" applyAlignment="1">
      <alignment horizontal="center"/>
    </xf>
    <xf numFmtId="0" fontId="5" fillId="0" borderId="0" xfId="5" applyNumberFormat="1" applyFont="1" applyFill="1" applyAlignment="1">
      <alignment horizontal="center"/>
    </xf>
    <xf numFmtId="0" fontId="8" fillId="0" borderId="0" xfId="5" applyNumberFormat="1" applyFont="1" applyFill="1" applyAlignment="1">
      <alignment horizontal="center"/>
    </xf>
    <xf numFmtId="41" fontId="5" fillId="0" borderId="0" xfId="5" applyNumberFormat="1" applyFont="1" applyFill="1" applyAlignment="1"/>
    <xf numFmtId="164" fontId="5" fillId="0" borderId="0" xfId="5" applyFont="1" applyFill="1" applyBorder="1" applyAlignment="1" applyProtection="1">
      <alignment horizontal="left"/>
      <protection locked="0"/>
    </xf>
    <xf numFmtId="41" fontId="5" fillId="0" borderId="0" xfId="5" applyNumberFormat="1" applyFont="1" applyFill="1" applyBorder="1" applyAlignment="1" applyProtection="1">
      <alignment horizontal="left"/>
      <protection locked="0"/>
    </xf>
    <xf numFmtId="41" fontId="5" fillId="0" borderId="0" xfId="5" applyNumberFormat="1" applyFont="1" applyFill="1" applyBorder="1" applyAlignment="1"/>
    <xf numFmtId="164" fontId="5" fillId="0" borderId="0" xfId="5" applyFont="1" applyFill="1" applyAlignment="1"/>
    <xf numFmtId="0" fontId="5" fillId="0" borderId="0" xfId="0" applyFont="1" applyFill="1" applyAlignment="1">
      <alignment horizontal="left" wrapText="1"/>
    </xf>
    <xf numFmtId="41" fontId="5" fillId="0" borderId="0" xfId="5" quotePrefix="1" applyNumberFormat="1" applyFont="1" applyFill="1" applyAlignment="1">
      <alignment horizontal="left"/>
    </xf>
    <xf numFmtId="164" fontId="5" fillId="0" borderId="0" xfId="5" applyFont="1" applyFill="1" applyAlignment="1">
      <alignment horizontal="left" wrapText="1"/>
    </xf>
    <xf numFmtId="41" fontId="5" fillId="0" borderId="0" xfId="5" applyNumberFormat="1" applyFont="1" applyFill="1" applyAlignment="1">
      <alignment horizontal="left" wrapText="1"/>
    </xf>
    <xf numFmtId="41" fontId="5" fillId="0" borderId="2" xfId="5" applyNumberFormat="1" applyFont="1" applyFill="1" applyBorder="1" applyAlignment="1"/>
    <xf numFmtId="14" fontId="2" fillId="0" borderId="0" xfId="5" applyNumberFormat="1" applyFill="1" applyAlignment="1"/>
    <xf numFmtId="0" fontId="0" fillId="0" borderId="0" xfId="0" applyAlignment="1">
      <alignment horizontal="center" vertical="center" wrapText="1"/>
    </xf>
    <xf numFmtId="0" fontId="0" fillId="3" borderId="5" xfId="0" applyFill="1" applyBorder="1" applyAlignment="1">
      <alignment horizontal="right"/>
    </xf>
    <xf numFmtId="0" fontId="0" fillId="0" borderId="0" xfId="0" applyBorder="1"/>
    <xf numFmtId="43" fontId="0" fillId="3" borderId="5" xfId="1" applyFont="1" applyFill="1" applyBorder="1"/>
    <xf numFmtId="43" fontId="0" fillId="0" borderId="0" xfId="1" applyFont="1" applyBorder="1"/>
    <xf numFmtId="43" fontId="0" fillId="3" borderId="6" xfId="1" applyFont="1" applyFill="1" applyBorder="1"/>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wrapText="1"/>
    </xf>
    <xf numFmtId="43" fontId="0" fillId="0" borderId="0" xfId="1" applyFont="1" applyBorder="1" applyAlignment="1">
      <alignment vertical="center" wrapText="1"/>
    </xf>
    <xf numFmtId="0" fontId="0" fillId="0" borderId="0" xfId="0" applyAlignment="1">
      <alignment vertical="center" wrapText="1"/>
    </xf>
    <xf numFmtId="0" fontId="0" fillId="3" borderId="4" xfId="0" applyFill="1" applyBorder="1"/>
    <xf numFmtId="0" fontId="0" fillId="0" borderId="9" xfId="0" applyBorder="1" applyAlignment="1">
      <alignment vertical="center" wrapText="1"/>
    </xf>
    <xf numFmtId="0" fontId="0" fillId="0" borderId="32" xfId="0" applyBorder="1" applyAlignment="1">
      <alignment vertical="center" wrapText="1"/>
    </xf>
    <xf numFmtId="43" fontId="0" fillId="0" borderId="32" xfId="1" applyFont="1" applyBorder="1" applyAlignment="1">
      <alignment vertical="center" wrapText="1"/>
    </xf>
    <xf numFmtId="49" fontId="0" fillId="0" borderId="10" xfId="1" applyNumberFormat="1" applyFont="1" applyBorder="1" applyAlignment="1">
      <alignment horizontal="left" vertical="center" wrapText="1"/>
    </xf>
    <xf numFmtId="0" fontId="0" fillId="0" borderId="11" xfId="0" applyBorder="1"/>
    <xf numFmtId="0" fontId="0" fillId="0" borderId="31" xfId="0" applyBorder="1"/>
    <xf numFmtId="43" fontId="0" fillId="0" borderId="31" xfId="1" applyFont="1" applyBorder="1"/>
    <xf numFmtId="43" fontId="0" fillId="0" borderId="31" xfId="1" applyFont="1" applyBorder="1" applyAlignment="1">
      <alignment vertical="center" wrapText="1"/>
    </xf>
    <xf numFmtId="43" fontId="0" fillId="0" borderId="12" xfId="1" applyFont="1" applyBorder="1" applyAlignment="1">
      <alignment wrapText="1"/>
    </xf>
    <xf numFmtId="0" fontId="13" fillId="5" borderId="2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23" xfId="0" applyFont="1" applyFill="1" applyBorder="1" applyAlignment="1">
      <alignment horizontal="center" vertical="center"/>
    </xf>
    <xf numFmtId="0" fontId="14" fillId="4" borderId="28" xfId="0" applyFont="1" applyFill="1" applyBorder="1" applyAlignment="1">
      <alignment vertical="center"/>
    </xf>
    <xf numFmtId="0" fontId="14" fillId="4" borderId="29" xfId="0" applyFont="1" applyFill="1" applyBorder="1" applyAlignment="1">
      <alignment vertical="center"/>
    </xf>
    <xf numFmtId="4" fontId="14" fillId="4" borderId="29" xfId="0" applyNumberFormat="1" applyFont="1" applyFill="1" applyBorder="1" applyAlignment="1">
      <alignment vertical="center"/>
    </xf>
    <xf numFmtId="0" fontId="14" fillId="5" borderId="22" xfId="0" applyFont="1" applyFill="1" applyBorder="1" applyAlignment="1">
      <alignment vertical="center"/>
    </xf>
    <xf numFmtId="0" fontId="14" fillId="5" borderId="14" xfId="0" applyFont="1" applyFill="1" applyBorder="1" applyAlignment="1">
      <alignment vertical="center"/>
    </xf>
    <xf numFmtId="4" fontId="14" fillId="2" borderId="23" xfId="0" applyNumberFormat="1" applyFont="1" applyFill="1" applyBorder="1" applyAlignment="1">
      <alignment vertical="center"/>
    </xf>
    <xf numFmtId="0" fontId="14" fillId="4" borderId="22" xfId="0" applyFont="1" applyFill="1" applyBorder="1" applyAlignment="1">
      <alignment vertical="center"/>
    </xf>
    <xf numFmtId="0" fontId="14" fillId="4" borderId="13" xfId="0" applyFont="1" applyFill="1" applyBorder="1" applyAlignment="1">
      <alignment vertical="center"/>
    </xf>
    <xf numFmtId="4" fontId="14" fillId="4" borderId="23" xfId="0" applyNumberFormat="1" applyFont="1" applyFill="1" applyBorder="1" applyAlignment="1">
      <alignment vertical="center"/>
    </xf>
    <xf numFmtId="0" fontId="14" fillId="4" borderId="7" xfId="0" applyFont="1" applyFill="1" applyBorder="1" applyAlignment="1">
      <alignment vertical="center"/>
    </xf>
    <xf numFmtId="4" fontId="14" fillId="5" borderId="23" xfId="0" applyNumberFormat="1" applyFont="1" applyFill="1" applyBorder="1" applyAlignment="1">
      <alignment vertical="center"/>
    </xf>
    <xf numFmtId="0" fontId="14" fillId="4" borderId="25" xfId="0" applyFont="1" applyFill="1" applyBorder="1" applyAlignment="1">
      <alignment vertical="center"/>
    </xf>
    <xf numFmtId="0" fontId="14" fillId="4" borderId="26" xfId="0" applyFont="1" applyFill="1" applyBorder="1" applyAlignment="1">
      <alignment vertical="center"/>
    </xf>
    <xf numFmtId="4" fontId="14" fillId="4" borderId="27" xfId="0" applyNumberFormat="1" applyFont="1" applyFill="1" applyBorder="1" applyAlignment="1">
      <alignment vertical="center"/>
    </xf>
    <xf numFmtId="0" fontId="0" fillId="0" borderId="7" xfId="0" applyBorder="1"/>
    <xf numFmtId="49" fontId="0" fillId="0" borderId="8" xfId="1" applyNumberFormat="1" applyFont="1" applyBorder="1" applyAlignment="1">
      <alignment wrapText="1"/>
    </xf>
    <xf numFmtId="0" fontId="0" fillId="0" borderId="17" xfId="0" applyFill="1" applyBorder="1"/>
    <xf numFmtId="9" fontId="0" fillId="0" borderId="17" xfId="0" applyNumberFormat="1" applyFill="1" applyBorder="1"/>
    <xf numFmtId="0" fontId="12" fillId="0" borderId="0" xfId="0" applyFont="1" applyFill="1"/>
    <xf numFmtId="4" fontId="14" fillId="0" borderId="30" xfId="0" applyNumberFormat="1" applyFont="1" applyFill="1" applyBorder="1" applyAlignment="1">
      <alignment vertical="center"/>
    </xf>
    <xf numFmtId="4" fontId="14" fillId="0" borderId="23" xfId="0" applyNumberFormat="1" applyFont="1" applyFill="1" applyBorder="1" applyAlignment="1">
      <alignment vertical="center"/>
    </xf>
    <xf numFmtId="4" fontId="14" fillId="0" borderId="18" xfId="0" applyNumberFormat="1" applyFont="1" applyFill="1" applyBorder="1" applyAlignment="1">
      <alignment vertical="center"/>
    </xf>
    <xf numFmtId="0" fontId="13" fillId="5" borderId="23" xfId="0" applyFont="1" applyFill="1" applyBorder="1" applyAlignment="1">
      <alignment horizontal="center" vertical="center" wrapText="1"/>
    </xf>
    <xf numFmtId="0" fontId="0" fillId="0" borderId="0" xfId="0" applyAlignment="1">
      <alignment horizontal="left" wrapText="1"/>
    </xf>
    <xf numFmtId="0" fontId="0" fillId="0" borderId="0" xfId="0" applyFill="1" applyAlignment="1">
      <alignment horizontal="left" wrapText="1"/>
    </xf>
    <xf numFmtId="0" fontId="14" fillId="5" borderId="24" xfId="0" applyFont="1" applyFill="1" applyBorder="1" applyAlignment="1">
      <alignment vertical="center"/>
    </xf>
    <xf numFmtId="0" fontId="14" fillId="5" borderId="15" xfId="0" applyFont="1" applyFill="1" applyBorder="1" applyAlignment="1">
      <alignment vertical="center"/>
    </xf>
    <xf numFmtId="0" fontId="14" fillId="5" borderId="16" xfId="0" applyFont="1" applyFill="1" applyBorder="1" applyAlignment="1">
      <alignment vertical="center"/>
    </xf>
    <xf numFmtId="0" fontId="9" fillId="6" borderId="17" xfId="0" applyFont="1" applyFill="1" applyBorder="1" applyAlignment="1">
      <alignment horizontal="left" wrapText="1"/>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cellXfs>
  <cellStyles count="10">
    <cellStyle name="Comma" xfId="1" builtinId="3"/>
    <cellStyle name="Comma 6" xfId="2"/>
    <cellStyle name="Currency 14" xfId="9"/>
    <cellStyle name="Currency 4" xfId="4"/>
    <cellStyle name="Normal" xfId="0" builtinId="0"/>
    <cellStyle name="Normal 111" xfId="7"/>
    <cellStyle name="Normal 183" xfId="8"/>
    <cellStyle name="Normal 2" xfId="6"/>
    <cellStyle name="Normal 82" xfId="5"/>
    <cellStyle name="Normal 8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425812</xdr:colOff>
      <xdr:row>31</xdr:row>
      <xdr:rowOff>111125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5251811" cy="601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odel\UE-170033\Workpapers\Public\I.%202017%20GRC%20Barnard%20direct%20workpapers%20PSE%2001-13-2017\%23Electric%20Model%202017%20G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19%20Environmental%20Remediation/6%2019E%20%20%206%2019G%20Environmental%2017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JKR-3 E"/>
      <sheetName val="JKR-3 G"/>
      <sheetName val="Future Costs"/>
      <sheetName val="Sheet1"/>
    </sheetNames>
    <sheetDataSet>
      <sheetData sheetId="0">
        <row r="10">
          <cell r="A10" t="str">
            <v>FOR THE TEST YEAR TWELVE MONTHS ENDED SEPTEMBER 30, 2016</v>
          </cell>
        </row>
        <row r="11">
          <cell r="A11" t="str">
            <v>2017 GENERAL RATE CASE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election activeCell="F45" sqref="F45"/>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view="pageLayout" zoomScaleNormal="100" workbookViewId="0">
      <selection activeCell="D9" sqref="D9"/>
    </sheetView>
  </sheetViews>
  <sheetFormatPr defaultRowHeight="15" x14ac:dyDescent="0.25"/>
  <cols>
    <col min="2" max="2" width="69.85546875" bestFit="1" customWidth="1"/>
    <col min="3" max="3" width="11.7109375" bestFit="1" customWidth="1"/>
    <col min="4" max="4" width="24" bestFit="1" customWidth="1"/>
    <col min="5" max="5" width="14" bestFit="1" customWidth="1"/>
    <col min="6" max="6" width="13.28515625" bestFit="1" customWidth="1"/>
  </cols>
  <sheetData>
    <row r="1" spans="1:4" x14ac:dyDescent="0.25">
      <c r="A1" s="3"/>
      <c r="B1" s="3"/>
      <c r="C1" s="3"/>
      <c r="D1" s="3"/>
    </row>
    <row r="2" spans="1:4" x14ac:dyDescent="0.25">
      <c r="A2" s="3"/>
      <c r="B2" s="3"/>
      <c r="C2" s="3"/>
      <c r="D2" s="4"/>
    </row>
    <row r="3" spans="1:4" x14ac:dyDescent="0.25">
      <c r="A3" s="5"/>
      <c r="B3" s="6"/>
      <c r="C3" s="6"/>
      <c r="D3" s="4"/>
    </row>
    <row r="4" spans="1:4" x14ac:dyDescent="0.25">
      <c r="A4" s="7"/>
      <c r="B4" s="7"/>
      <c r="C4" s="7"/>
      <c r="D4" s="8"/>
    </row>
    <row r="7" spans="1:4" x14ac:dyDescent="0.25">
      <c r="A7" s="9"/>
      <c r="B7" s="9"/>
      <c r="C7" s="9"/>
      <c r="D7" s="9"/>
    </row>
    <row r="8" spans="1:4" x14ac:dyDescent="0.25">
      <c r="A8" s="10"/>
      <c r="B8" s="11" t="s">
        <v>35</v>
      </c>
      <c r="C8" s="11"/>
      <c r="D8" s="11"/>
    </row>
    <row r="9" spans="1:4" x14ac:dyDescent="0.25">
      <c r="A9" s="11"/>
      <c r="B9" s="11" t="s">
        <v>34</v>
      </c>
      <c r="C9" s="11"/>
      <c r="D9" s="11"/>
    </row>
    <row r="10" spans="1:4" x14ac:dyDescent="0.25">
      <c r="A10" s="11" t="str">
        <f>'[2]Lead E'!A10</f>
        <v>FOR THE TEST YEAR TWELVE MONTHS ENDED SEPTEMBER 30, 2016</v>
      </c>
      <c r="B10" s="11"/>
      <c r="C10" s="11"/>
      <c r="D10" s="11"/>
    </row>
    <row r="11" spans="1:4" x14ac:dyDescent="0.25">
      <c r="A11" s="11" t="str">
        <f>'[2]Lead E'!A11</f>
        <v>2017 GENERAL RATE CASE</v>
      </c>
      <c r="B11" s="11"/>
      <c r="C11" s="11"/>
      <c r="D11" s="11"/>
    </row>
    <row r="12" spans="1:4" x14ac:dyDescent="0.25">
      <c r="A12" s="10"/>
      <c r="B12" s="11"/>
      <c r="C12" s="12"/>
      <c r="D12" s="12"/>
    </row>
    <row r="13" spans="1:4" x14ac:dyDescent="0.25">
      <c r="A13" s="9"/>
      <c r="B13" s="13"/>
      <c r="C13" s="13"/>
      <c r="D13" s="14"/>
    </row>
    <row r="14" spans="1:4" x14ac:dyDescent="0.25">
      <c r="A14" s="15" t="s">
        <v>1</v>
      </c>
      <c r="B14" s="16"/>
      <c r="C14" s="16"/>
      <c r="D14" s="16"/>
    </row>
    <row r="15" spans="1:4" x14ac:dyDescent="0.25">
      <c r="A15" s="17" t="s">
        <v>2</v>
      </c>
      <c r="B15" s="18" t="s">
        <v>3</v>
      </c>
      <c r="C15" s="18"/>
      <c r="D15" s="18" t="s">
        <v>4</v>
      </c>
    </row>
    <row r="16" spans="1:4" x14ac:dyDescent="0.25">
      <c r="A16" s="19"/>
      <c r="B16" s="20"/>
      <c r="C16" s="20"/>
      <c r="D16" s="3"/>
    </row>
    <row r="17" spans="1:6" x14ac:dyDescent="0.25">
      <c r="A17" s="21">
        <v>1</v>
      </c>
      <c r="B17" s="22" t="s">
        <v>33</v>
      </c>
      <c r="C17" s="23"/>
      <c r="D17" s="3"/>
    </row>
    <row r="18" spans="1:6" x14ac:dyDescent="0.25">
      <c r="A18" s="21">
        <f>A17+1</f>
        <v>2</v>
      </c>
      <c r="B18" s="24"/>
      <c r="C18" s="25"/>
      <c r="D18" s="3"/>
    </row>
    <row r="19" spans="1:6" x14ac:dyDescent="0.25">
      <c r="A19" s="21">
        <f t="shared" ref="A19:A31" si="0">A18+1</f>
        <v>3</v>
      </c>
      <c r="B19" s="27" t="s">
        <v>32</v>
      </c>
      <c r="C19" s="2"/>
      <c r="D19" s="23">
        <f>'Legal costs E'!E2</f>
        <v>-485780</v>
      </c>
      <c r="F19" s="1"/>
    </row>
    <row r="20" spans="1:6" x14ac:dyDescent="0.25">
      <c r="A20" s="21">
        <f t="shared" si="0"/>
        <v>4</v>
      </c>
      <c r="B20" s="27"/>
      <c r="C20" s="2"/>
      <c r="D20" s="23"/>
    </row>
    <row r="21" spans="1:6" x14ac:dyDescent="0.25">
      <c r="A21" s="21">
        <f t="shared" si="0"/>
        <v>5</v>
      </c>
      <c r="B21" s="28" t="s">
        <v>5</v>
      </c>
      <c r="C21" s="29"/>
      <c r="D21" s="26">
        <f>-D19*35%</f>
        <v>170023</v>
      </c>
    </row>
    <row r="22" spans="1:6" x14ac:dyDescent="0.25">
      <c r="A22" s="21">
        <f t="shared" si="0"/>
        <v>6</v>
      </c>
      <c r="B22" s="30"/>
      <c r="C22" s="31"/>
      <c r="D22" s="26"/>
    </row>
    <row r="23" spans="1:6" ht="15.75" thickBot="1" x14ac:dyDescent="0.3">
      <c r="A23" s="21">
        <f>A22+1</f>
        <v>7</v>
      </c>
      <c r="B23" s="30" t="s">
        <v>6</v>
      </c>
      <c r="C23" s="31"/>
      <c r="D23" s="32">
        <f>-D19-D21</f>
        <v>315757</v>
      </c>
    </row>
    <row r="24" spans="1:6" ht="15.75" thickTop="1" x14ac:dyDescent="0.25">
      <c r="A24" s="21">
        <f t="shared" si="0"/>
        <v>8</v>
      </c>
      <c r="B24" s="30"/>
      <c r="C24" s="31"/>
      <c r="D24" s="26"/>
      <c r="E24" s="1"/>
    </row>
    <row r="25" spans="1:6" x14ac:dyDescent="0.25">
      <c r="A25" s="21">
        <f t="shared" si="0"/>
        <v>9</v>
      </c>
      <c r="B25" s="30"/>
      <c r="C25" s="31"/>
      <c r="D25" s="26"/>
    </row>
    <row r="26" spans="1:6" x14ac:dyDescent="0.25">
      <c r="A26" s="21">
        <f>A25+1</f>
        <v>10</v>
      </c>
      <c r="B26" s="3"/>
      <c r="C26" s="33"/>
      <c r="D26" s="3"/>
    </row>
    <row r="27" spans="1:6" x14ac:dyDescent="0.25">
      <c r="A27" s="21">
        <f t="shared" si="0"/>
        <v>11</v>
      </c>
      <c r="B27" s="3"/>
      <c r="C27" s="33"/>
      <c r="D27" s="3"/>
    </row>
    <row r="28" spans="1:6" x14ac:dyDescent="0.25">
      <c r="A28" s="21">
        <f t="shared" si="0"/>
        <v>12</v>
      </c>
      <c r="B28" s="3"/>
      <c r="C28" s="33"/>
      <c r="D28" s="3"/>
    </row>
    <row r="29" spans="1:6" x14ac:dyDescent="0.25">
      <c r="A29" s="21">
        <f t="shared" si="0"/>
        <v>13</v>
      </c>
      <c r="B29" s="3"/>
      <c r="C29" s="33"/>
      <c r="D29" s="3"/>
    </row>
    <row r="30" spans="1:6" x14ac:dyDescent="0.25">
      <c r="A30" s="21">
        <f t="shared" si="0"/>
        <v>14</v>
      </c>
      <c r="B30" s="3"/>
      <c r="C30" s="33"/>
      <c r="D30" s="3"/>
    </row>
    <row r="31" spans="1:6" x14ac:dyDescent="0.25">
      <c r="A31" s="21">
        <f t="shared" si="0"/>
        <v>15</v>
      </c>
      <c r="B31" s="3"/>
      <c r="C31" s="33"/>
      <c r="D31" s="3"/>
    </row>
    <row r="32" spans="1:6" x14ac:dyDescent="0.25">
      <c r="A32" s="21"/>
      <c r="B32" s="3"/>
      <c r="C32" s="33"/>
      <c r="D32" s="3"/>
    </row>
    <row r="33" spans="1:4" x14ac:dyDescent="0.25">
      <c r="A33" s="21"/>
      <c r="B33" s="3"/>
      <c r="C33" s="33"/>
      <c r="D33" s="3"/>
    </row>
    <row r="34" spans="1:4" x14ac:dyDescent="0.25">
      <c r="A34" s="3"/>
      <c r="B34" s="3"/>
      <c r="C34" s="33"/>
      <c r="D34" s="3"/>
    </row>
    <row r="35" spans="1:4" x14ac:dyDescent="0.25">
      <c r="A35" s="3"/>
      <c r="B35" s="3"/>
      <c r="C35" s="33"/>
      <c r="D35" s="3"/>
    </row>
    <row r="36" spans="1:4" x14ac:dyDescent="0.25">
      <c r="A36" s="3"/>
      <c r="B36" s="3"/>
      <c r="C36" s="33"/>
      <c r="D36" s="3"/>
    </row>
    <row r="37" spans="1:4" x14ac:dyDescent="0.25">
      <c r="A37" s="3"/>
      <c r="B37" s="3"/>
      <c r="C37" s="33"/>
      <c r="D37" s="3"/>
    </row>
    <row r="38" spans="1:4" x14ac:dyDescent="0.25">
      <c r="A38" s="3"/>
      <c r="B38" s="3"/>
      <c r="C38" s="33"/>
      <c r="D38" s="3"/>
    </row>
    <row r="39" spans="1:4" x14ac:dyDescent="0.25">
      <c r="A39" s="3"/>
      <c r="B39" s="3"/>
      <c r="C39" s="33"/>
      <c r="D39" s="3"/>
    </row>
    <row r="40" spans="1:4" x14ac:dyDescent="0.25">
      <c r="A40" s="3"/>
      <c r="B40" s="3"/>
      <c r="C40" s="33"/>
      <c r="D40" s="3"/>
    </row>
    <row r="41" spans="1:4" x14ac:dyDescent="0.25">
      <c r="A41" s="3"/>
      <c r="B41" s="3"/>
      <c r="C41" s="33"/>
      <c r="D41" s="3"/>
    </row>
    <row r="42" spans="1:4" x14ac:dyDescent="0.25">
      <c r="A42" s="3"/>
      <c r="B42" s="3"/>
      <c r="C42" s="33"/>
      <c r="D42" s="3"/>
    </row>
    <row r="43" spans="1:4" x14ac:dyDescent="0.25">
      <c r="A43" s="3"/>
      <c r="B43" s="3"/>
      <c r="C43" s="33"/>
      <c r="D43" s="3"/>
    </row>
    <row r="44" spans="1:4" x14ac:dyDescent="0.25">
      <c r="A44" s="3"/>
      <c r="B44" s="3"/>
      <c r="C44" s="33"/>
      <c r="D44" s="3"/>
    </row>
    <row r="45" spans="1:4" x14ac:dyDescent="0.25">
      <c r="A45" s="3"/>
      <c r="B45" s="3"/>
      <c r="C45" s="33"/>
      <c r="D45" s="3"/>
    </row>
    <row r="46" spans="1:4" x14ac:dyDescent="0.25">
      <c r="A46" s="3"/>
      <c r="B46" s="3"/>
      <c r="C46" s="33"/>
      <c r="D46" s="3"/>
    </row>
    <row r="47" spans="1:4" x14ac:dyDescent="0.25">
      <c r="A47" s="3"/>
      <c r="B47" s="3"/>
      <c r="C47" s="33"/>
      <c r="D47" s="3"/>
    </row>
    <row r="48" spans="1:4" x14ac:dyDescent="0.25">
      <c r="A48" s="3"/>
      <c r="B48" s="3"/>
      <c r="C48" s="33"/>
      <c r="D48" s="3"/>
    </row>
    <row r="49" spans="1:4" x14ac:dyDescent="0.25">
      <c r="A49" s="3"/>
      <c r="B49" s="3"/>
      <c r="C49" s="33"/>
      <c r="D49" s="3"/>
    </row>
    <row r="50" spans="1:4" x14ac:dyDescent="0.25">
      <c r="A50" s="3"/>
      <c r="B50" s="3"/>
      <c r="C50" s="33"/>
      <c r="D50" s="3"/>
    </row>
    <row r="51" spans="1:4" x14ac:dyDescent="0.25">
      <c r="A51" s="3"/>
      <c r="B51" s="3"/>
      <c r="C51" s="33"/>
      <c r="D51" s="3"/>
    </row>
    <row r="52" spans="1:4" x14ac:dyDescent="0.25">
      <c r="A52" s="3"/>
      <c r="B52" s="3"/>
      <c r="C52" s="33"/>
      <c r="D52" s="3"/>
    </row>
    <row r="53" spans="1:4" x14ac:dyDescent="0.25">
      <c r="A53" s="3"/>
      <c r="B53" s="3"/>
      <c r="C53" s="33"/>
      <c r="D53" s="3"/>
    </row>
    <row r="54" spans="1:4" x14ac:dyDescent="0.25">
      <c r="A54" s="3"/>
      <c r="B54" s="3"/>
      <c r="C54" s="33"/>
      <c r="D54" s="3"/>
    </row>
    <row r="55" spans="1:4" x14ac:dyDescent="0.25">
      <c r="A55" s="3"/>
      <c r="B55" s="3"/>
      <c r="C55" s="33"/>
      <c r="D55" s="3"/>
    </row>
    <row r="56" spans="1:4" x14ac:dyDescent="0.25">
      <c r="A56" s="3"/>
      <c r="B56" s="3"/>
      <c r="C56" s="33"/>
      <c r="D56" s="3"/>
    </row>
    <row r="57" spans="1:4" x14ac:dyDescent="0.25">
      <c r="A57" s="3"/>
      <c r="B57" s="3"/>
      <c r="C57" s="33"/>
      <c r="D57" s="3"/>
    </row>
    <row r="58" spans="1:4" x14ac:dyDescent="0.25">
      <c r="A58" s="3"/>
      <c r="B58" s="3"/>
      <c r="C58" s="33"/>
      <c r="D58" s="3"/>
    </row>
    <row r="59" spans="1:4" x14ac:dyDescent="0.25">
      <c r="A59" s="3"/>
      <c r="B59" s="3"/>
      <c r="C59" s="33"/>
      <c r="D59" s="3"/>
    </row>
    <row r="60" spans="1:4" x14ac:dyDescent="0.25">
      <c r="A60" s="3"/>
      <c r="B60" s="3"/>
      <c r="C60" s="33"/>
      <c r="D60" s="3"/>
    </row>
    <row r="61" spans="1:4" x14ac:dyDescent="0.25">
      <c r="A61" s="3"/>
      <c r="B61" s="3"/>
      <c r="C61" s="33"/>
      <c r="D61" s="3"/>
    </row>
    <row r="62" spans="1:4" x14ac:dyDescent="0.25">
      <c r="A62" s="3"/>
      <c r="B62" s="3"/>
      <c r="C62" s="33"/>
      <c r="D62" s="3"/>
    </row>
    <row r="63" spans="1:4" x14ac:dyDescent="0.25">
      <c r="A63" s="3"/>
      <c r="B63" s="3"/>
      <c r="C63" s="33"/>
      <c r="D63" s="3"/>
    </row>
    <row r="64" spans="1:4" x14ac:dyDescent="0.25">
      <c r="A64" s="3"/>
      <c r="B64" s="3"/>
      <c r="C64" s="33"/>
      <c r="D64" s="3"/>
    </row>
    <row r="65" spans="1:4" x14ac:dyDescent="0.25">
      <c r="A65" s="3"/>
      <c r="B65" s="3"/>
      <c r="C65" s="33"/>
      <c r="D65" s="3"/>
    </row>
    <row r="66" spans="1:4" x14ac:dyDescent="0.25">
      <c r="A66" s="3"/>
      <c r="B66" s="3"/>
      <c r="C66" s="33"/>
      <c r="D66" s="3"/>
    </row>
    <row r="67" spans="1:4" x14ac:dyDescent="0.25">
      <c r="A67" s="3"/>
      <c r="B67" s="3"/>
      <c r="C67" s="33"/>
      <c r="D67" s="3"/>
    </row>
    <row r="68" spans="1:4" x14ac:dyDescent="0.25">
      <c r="A68" s="3"/>
      <c r="B68" s="3"/>
      <c r="C68" s="33"/>
      <c r="D68" s="3"/>
    </row>
    <row r="69" spans="1:4" x14ac:dyDescent="0.25">
      <c r="A69" s="3"/>
      <c r="B69" s="3"/>
      <c r="C69" s="33"/>
      <c r="D69" s="3"/>
    </row>
    <row r="70" spans="1:4" x14ac:dyDescent="0.25">
      <c r="A70" s="3"/>
      <c r="B70" s="3"/>
      <c r="C70" s="33"/>
      <c r="D70" s="3"/>
    </row>
    <row r="71" spans="1:4" x14ac:dyDescent="0.25">
      <c r="A71" s="3"/>
      <c r="B71" s="3"/>
      <c r="C71" s="33"/>
      <c r="D71" s="3"/>
    </row>
    <row r="72" spans="1:4" x14ac:dyDescent="0.25">
      <c r="A72" s="3"/>
      <c r="B72" s="3"/>
      <c r="C72" s="33"/>
      <c r="D72" s="3"/>
    </row>
    <row r="73" spans="1:4" x14ac:dyDescent="0.25">
      <c r="A73" s="3"/>
      <c r="B73" s="3"/>
      <c r="C73" s="33"/>
      <c r="D73" s="3"/>
    </row>
    <row r="74" spans="1:4" x14ac:dyDescent="0.25">
      <c r="A74" s="3"/>
      <c r="B74" s="3"/>
      <c r="C74" s="33"/>
      <c r="D74" s="3"/>
    </row>
    <row r="75" spans="1:4" x14ac:dyDescent="0.25">
      <c r="A75" s="3"/>
      <c r="B75" s="3"/>
      <c r="C75" s="33"/>
      <c r="D75" s="3"/>
    </row>
    <row r="76" spans="1:4" x14ac:dyDescent="0.25">
      <c r="A76" s="3"/>
      <c r="B76" s="3"/>
      <c r="C76" s="33"/>
      <c r="D76" s="3"/>
    </row>
    <row r="77" spans="1:4" x14ac:dyDescent="0.25">
      <c r="A77" s="3"/>
      <c r="B77" s="3"/>
      <c r="C77" s="33"/>
      <c r="D77" s="3"/>
    </row>
    <row r="78" spans="1:4" x14ac:dyDescent="0.25">
      <c r="A78" s="3"/>
      <c r="B78" s="3"/>
      <c r="C78" s="33"/>
      <c r="D78" s="3"/>
    </row>
    <row r="79" spans="1:4" x14ac:dyDescent="0.25">
      <c r="A79" s="3"/>
      <c r="B79" s="3"/>
      <c r="C79" s="33"/>
      <c r="D79" s="3"/>
    </row>
    <row r="80" spans="1:4" x14ac:dyDescent="0.25">
      <c r="A80" s="3"/>
      <c r="B80" s="3"/>
      <c r="C80" s="33"/>
      <c r="D80" s="3"/>
    </row>
    <row r="81" spans="1:4" x14ac:dyDescent="0.25">
      <c r="A81" s="3"/>
      <c r="B81" s="3"/>
      <c r="C81" s="33"/>
      <c r="D81" s="3"/>
    </row>
    <row r="82" spans="1:4" x14ac:dyDescent="0.25">
      <c r="A82" s="3"/>
      <c r="B82" s="3"/>
      <c r="C82" s="33"/>
      <c r="D82" s="3"/>
    </row>
    <row r="83" spans="1:4" x14ac:dyDescent="0.25">
      <c r="A83" s="3"/>
      <c r="B83" s="3"/>
      <c r="C83" s="33"/>
      <c r="D83" s="3"/>
    </row>
    <row r="84" spans="1:4" x14ac:dyDescent="0.25">
      <c r="A84" s="3"/>
      <c r="B84" s="3"/>
      <c r="C84" s="33"/>
      <c r="D84" s="3"/>
    </row>
    <row r="85" spans="1:4" x14ac:dyDescent="0.25">
      <c r="A85" s="3"/>
      <c r="B85" s="3"/>
      <c r="C85" s="33"/>
      <c r="D85" s="3"/>
    </row>
    <row r="86" spans="1:4" x14ac:dyDescent="0.25">
      <c r="A86" s="3"/>
      <c r="B86" s="3"/>
      <c r="C86" s="33"/>
      <c r="D86" s="3"/>
    </row>
    <row r="87" spans="1:4" x14ac:dyDescent="0.25">
      <c r="A87" s="3"/>
      <c r="B87" s="3"/>
      <c r="C87" s="33"/>
      <c r="D87" s="3"/>
    </row>
    <row r="88" spans="1:4" x14ac:dyDescent="0.25">
      <c r="A88" s="3"/>
      <c r="B88" s="3"/>
      <c r="C88" s="33"/>
      <c r="D88" s="3"/>
    </row>
    <row r="89" spans="1:4" x14ac:dyDescent="0.25">
      <c r="A89" s="3"/>
      <c r="B89" s="3"/>
      <c r="C89" s="33"/>
      <c r="D89" s="3"/>
    </row>
    <row r="90" spans="1:4" x14ac:dyDescent="0.25">
      <c r="A90" s="3"/>
      <c r="B90" s="3"/>
      <c r="C90" s="33"/>
      <c r="D90" s="3"/>
    </row>
    <row r="91" spans="1:4" x14ac:dyDescent="0.25">
      <c r="A91" s="3"/>
      <c r="B91" s="3"/>
      <c r="C91" s="33"/>
      <c r="D91" s="3"/>
    </row>
    <row r="92" spans="1:4" x14ac:dyDescent="0.25">
      <c r="A92" s="3"/>
      <c r="B92" s="3"/>
      <c r="C92" s="33"/>
      <c r="D92" s="3"/>
    </row>
    <row r="93" spans="1:4" x14ac:dyDescent="0.25">
      <c r="A93" s="3"/>
      <c r="B93" s="3"/>
      <c r="C93" s="33"/>
      <c r="D93" s="3"/>
    </row>
    <row r="94" spans="1:4" x14ac:dyDescent="0.25">
      <c r="A94" s="3"/>
      <c r="B94" s="3"/>
      <c r="C94" s="33"/>
      <c r="D94" s="3"/>
    </row>
    <row r="95" spans="1:4" x14ac:dyDescent="0.25">
      <c r="A95" s="3"/>
      <c r="B95" s="3"/>
      <c r="C95" s="33"/>
      <c r="D95" s="3"/>
    </row>
    <row r="96" spans="1:4" x14ac:dyDescent="0.25">
      <c r="A96" s="3"/>
      <c r="B96" s="3"/>
      <c r="C96" s="33"/>
      <c r="D96" s="3"/>
    </row>
    <row r="97" spans="1:4" x14ac:dyDescent="0.25">
      <c r="A97" s="3"/>
      <c r="B97" s="3"/>
      <c r="C97" s="33"/>
      <c r="D97" s="3"/>
    </row>
    <row r="98" spans="1:4" x14ac:dyDescent="0.25">
      <c r="A98" s="3"/>
      <c r="B98" s="3"/>
      <c r="C98" s="33"/>
      <c r="D98" s="3"/>
    </row>
    <row r="99" spans="1:4" x14ac:dyDescent="0.25">
      <c r="A99" s="3"/>
      <c r="B99" s="3"/>
      <c r="C99" s="33"/>
      <c r="D99" s="3"/>
    </row>
    <row r="100" spans="1:4" x14ac:dyDescent="0.25">
      <c r="A100" s="3"/>
      <c r="B100" s="3"/>
      <c r="C100" s="33"/>
      <c r="D100" s="3"/>
    </row>
    <row r="101" spans="1:4" x14ac:dyDescent="0.25">
      <c r="A101" s="3"/>
      <c r="B101" s="3"/>
      <c r="C101" s="33"/>
      <c r="D101" s="3"/>
    </row>
    <row r="102" spans="1:4" x14ac:dyDescent="0.25">
      <c r="A102" s="3"/>
      <c r="B102" s="3"/>
      <c r="C102" s="33"/>
      <c r="D102" s="3"/>
    </row>
    <row r="103" spans="1:4" x14ac:dyDescent="0.25">
      <c r="A103" s="3"/>
      <c r="B103" s="3"/>
      <c r="C103" s="33"/>
      <c r="D103" s="3"/>
    </row>
    <row r="104" spans="1:4" x14ac:dyDescent="0.25">
      <c r="A104" s="3"/>
      <c r="B104" s="3"/>
      <c r="C104" s="33"/>
      <c r="D104" s="3"/>
    </row>
    <row r="105" spans="1:4" x14ac:dyDescent="0.25">
      <c r="A105" s="3"/>
      <c r="B105" s="3"/>
      <c r="C105" s="33"/>
      <c r="D105" s="3"/>
    </row>
    <row r="106" spans="1:4" x14ac:dyDescent="0.25">
      <c r="A106" s="3"/>
      <c r="B106" s="3"/>
      <c r="C106" s="33"/>
      <c r="D106" s="3"/>
    </row>
    <row r="107" spans="1:4" x14ac:dyDescent="0.25">
      <c r="A107" s="3"/>
    </row>
    <row r="108" spans="1:4" x14ac:dyDescent="0.25">
      <c r="A108" s="3"/>
    </row>
    <row r="109" spans="1:4" x14ac:dyDescent="0.25">
      <c r="A109" s="3"/>
    </row>
    <row r="110" spans="1:4" x14ac:dyDescent="0.25">
      <c r="A110" s="3"/>
    </row>
    <row r="111" spans="1:4" x14ac:dyDescent="0.25">
      <c r="A111" s="3"/>
    </row>
    <row r="112" spans="1:4" x14ac:dyDescent="0.25">
      <c r="A112" s="3"/>
    </row>
    <row r="113" spans="1:1" x14ac:dyDescent="0.25">
      <c r="A113" s="3"/>
    </row>
    <row r="114" spans="1:1" x14ac:dyDescent="0.25">
      <c r="A114" s="3"/>
    </row>
  </sheetData>
  <pageMargins left="0.7" right="0.7" top="0.75" bottom="0.75" header="0.3" footer="0.3"/>
  <pageSetup scale="78" orientation="portrait" r:id="rId1"/>
  <headerFooter>
    <oddHeader>&amp;RExh. ECO-22
Dockets UE-170033/ UG-170034
Page 1 of 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view="pageLayout" zoomScaleNormal="100" workbookViewId="0">
      <selection activeCell="D5" sqref="D5"/>
    </sheetView>
  </sheetViews>
  <sheetFormatPr defaultRowHeight="15" x14ac:dyDescent="0.25"/>
  <cols>
    <col min="2" max="2" width="69.85546875" bestFit="1" customWidth="1"/>
    <col min="3" max="3" width="11.7109375" bestFit="1" customWidth="1"/>
    <col min="4" max="4" width="24" bestFit="1" customWidth="1"/>
    <col min="5" max="5" width="14" bestFit="1" customWidth="1"/>
    <col min="6" max="6" width="13.28515625" bestFit="1" customWidth="1"/>
  </cols>
  <sheetData>
    <row r="1" spans="1:4" x14ac:dyDescent="0.25">
      <c r="A1" s="3"/>
      <c r="B1" s="3"/>
      <c r="C1" s="3"/>
      <c r="D1" s="3"/>
    </row>
    <row r="2" spans="1:4" x14ac:dyDescent="0.25">
      <c r="A2" s="3"/>
      <c r="B2" s="3"/>
      <c r="C2" s="3"/>
      <c r="D2" s="4"/>
    </row>
    <row r="3" spans="1:4" x14ac:dyDescent="0.25">
      <c r="A3" s="5"/>
      <c r="B3" s="6"/>
      <c r="C3" s="6"/>
      <c r="D3" s="4"/>
    </row>
    <row r="4" spans="1:4" x14ac:dyDescent="0.25">
      <c r="A4" s="7"/>
      <c r="B4" s="7"/>
      <c r="C4" s="7"/>
      <c r="D4" s="8"/>
    </row>
    <row r="7" spans="1:4" x14ac:dyDescent="0.25">
      <c r="A7" s="9"/>
      <c r="B7" s="9"/>
      <c r="C7" s="9"/>
      <c r="D7" s="9"/>
    </row>
    <row r="8" spans="1:4" x14ac:dyDescent="0.25">
      <c r="A8" s="10" t="s">
        <v>0</v>
      </c>
      <c r="B8" s="11"/>
      <c r="C8" s="11"/>
      <c r="D8" s="11"/>
    </row>
    <row r="9" spans="1:4" x14ac:dyDescent="0.25">
      <c r="A9" s="11"/>
      <c r="B9" s="11" t="s">
        <v>34</v>
      </c>
      <c r="C9" s="11"/>
      <c r="D9" s="11"/>
    </row>
    <row r="10" spans="1:4" x14ac:dyDescent="0.25">
      <c r="A10" s="11" t="str">
        <f>'[2]Lead E'!A10</f>
        <v>FOR THE TEST YEAR TWELVE MONTHS ENDED SEPTEMBER 30, 2016</v>
      </c>
      <c r="B10" s="11"/>
      <c r="C10" s="11"/>
      <c r="D10" s="11"/>
    </row>
    <row r="11" spans="1:4" x14ac:dyDescent="0.25">
      <c r="A11" s="11" t="str">
        <f>'[2]Lead E'!A11</f>
        <v>2017 GENERAL RATE CASE</v>
      </c>
      <c r="B11" s="11"/>
      <c r="C11" s="11"/>
      <c r="D11" s="11"/>
    </row>
    <row r="12" spans="1:4" x14ac:dyDescent="0.25">
      <c r="A12" s="10"/>
      <c r="B12" s="11"/>
      <c r="C12" s="12"/>
      <c r="D12" s="12"/>
    </row>
    <row r="13" spans="1:4" x14ac:dyDescent="0.25">
      <c r="A13" s="9"/>
      <c r="B13" s="13"/>
      <c r="C13" s="13"/>
      <c r="D13" s="14"/>
    </row>
    <row r="14" spans="1:4" x14ac:dyDescent="0.25">
      <c r="A14" s="15" t="s">
        <v>1</v>
      </c>
      <c r="B14" s="16"/>
      <c r="C14" s="16"/>
      <c r="D14" s="16"/>
    </row>
    <row r="15" spans="1:4" x14ac:dyDescent="0.25">
      <c r="A15" s="17" t="s">
        <v>2</v>
      </c>
      <c r="B15" s="18" t="s">
        <v>3</v>
      </c>
      <c r="C15" s="18"/>
      <c r="D15" s="18" t="s">
        <v>4</v>
      </c>
    </row>
    <row r="16" spans="1:4" x14ac:dyDescent="0.25">
      <c r="A16" s="19"/>
      <c r="B16" s="20"/>
      <c r="C16" s="20"/>
      <c r="D16" s="3"/>
    </row>
    <row r="17" spans="1:6" x14ac:dyDescent="0.25">
      <c r="A17" s="21">
        <v>1</v>
      </c>
      <c r="B17" s="22" t="s">
        <v>31</v>
      </c>
      <c r="C17" s="23"/>
      <c r="D17" s="3"/>
    </row>
    <row r="18" spans="1:6" x14ac:dyDescent="0.25">
      <c r="A18" s="21">
        <f>A17+1</f>
        <v>2</v>
      </c>
      <c r="B18" s="24"/>
      <c r="C18" s="25"/>
      <c r="D18" s="3"/>
    </row>
    <row r="19" spans="1:6" x14ac:dyDescent="0.25">
      <c r="A19" s="21">
        <f t="shared" ref="A19:A31" si="0">A18+1</f>
        <v>3</v>
      </c>
      <c r="B19" s="27" t="s">
        <v>32</v>
      </c>
      <c r="C19" s="2"/>
      <c r="D19" s="23">
        <f>'Legal costs G'!E4</f>
        <v>-904198.19570000004</v>
      </c>
      <c r="F19" s="1"/>
    </row>
    <row r="20" spans="1:6" x14ac:dyDescent="0.25">
      <c r="A20" s="21">
        <f t="shared" si="0"/>
        <v>4</v>
      </c>
      <c r="B20" s="27"/>
      <c r="C20" s="2"/>
      <c r="D20" s="23"/>
    </row>
    <row r="21" spans="1:6" x14ac:dyDescent="0.25">
      <c r="A21" s="21">
        <f t="shared" si="0"/>
        <v>5</v>
      </c>
      <c r="B21" s="28" t="s">
        <v>5</v>
      </c>
      <c r="C21" s="29"/>
      <c r="D21" s="26">
        <f>-D19*35%</f>
        <v>316469.368495</v>
      </c>
    </row>
    <row r="22" spans="1:6" x14ac:dyDescent="0.25">
      <c r="A22" s="21">
        <f t="shared" si="0"/>
        <v>6</v>
      </c>
      <c r="B22" s="30"/>
      <c r="C22" s="31"/>
      <c r="D22" s="26"/>
    </row>
    <row r="23" spans="1:6" ht="15.75" thickBot="1" x14ac:dyDescent="0.3">
      <c r="A23" s="21">
        <f>A22+1</f>
        <v>7</v>
      </c>
      <c r="B23" s="30" t="s">
        <v>6</v>
      </c>
      <c r="C23" s="31"/>
      <c r="D23" s="32">
        <f>-D19-D21</f>
        <v>587728.82720499998</v>
      </c>
    </row>
    <row r="24" spans="1:6" ht="15.75" thickTop="1" x14ac:dyDescent="0.25">
      <c r="A24" s="21">
        <f t="shared" si="0"/>
        <v>8</v>
      </c>
      <c r="B24" s="30"/>
      <c r="C24" s="31"/>
      <c r="D24" s="26"/>
      <c r="E24" s="1"/>
    </row>
    <row r="25" spans="1:6" x14ac:dyDescent="0.25">
      <c r="A25" s="21">
        <f t="shared" si="0"/>
        <v>9</v>
      </c>
      <c r="B25" s="30"/>
      <c r="C25" s="31"/>
      <c r="D25" s="26"/>
    </row>
    <row r="26" spans="1:6" x14ac:dyDescent="0.25">
      <c r="A26" s="21">
        <f>A25+1</f>
        <v>10</v>
      </c>
      <c r="B26" s="3"/>
      <c r="C26" s="33"/>
      <c r="D26" s="3"/>
    </row>
    <row r="27" spans="1:6" x14ac:dyDescent="0.25">
      <c r="A27" s="21">
        <f t="shared" si="0"/>
        <v>11</v>
      </c>
      <c r="B27" s="3"/>
      <c r="C27" s="33"/>
      <c r="D27" s="3"/>
    </row>
    <row r="28" spans="1:6" x14ac:dyDescent="0.25">
      <c r="A28" s="21">
        <f t="shared" si="0"/>
        <v>12</v>
      </c>
      <c r="B28" s="3"/>
      <c r="C28" s="33"/>
      <c r="D28" s="3"/>
    </row>
    <row r="29" spans="1:6" x14ac:dyDescent="0.25">
      <c r="A29" s="21">
        <f t="shared" si="0"/>
        <v>13</v>
      </c>
      <c r="B29" s="3"/>
      <c r="C29" s="33"/>
      <c r="D29" s="3"/>
    </row>
    <row r="30" spans="1:6" x14ac:dyDescent="0.25">
      <c r="A30" s="21">
        <f t="shared" si="0"/>
        <v>14</v>
      </c>
      <c r="B30" s="3"/>
      <c r="C30" s="33"/>
      <c r="D30" s="3"/>
    </row>
    <row r="31" spans="1:6" x14ac:dyDescent="0.25">
      <c r="A31" s="21">
        <f t="shared" si="0"/>
        <v>15</v>
      </c>
      <c r="B31" s="3"/>
      <c r="C31" s="33"/>
      <c r="D31" s="3"/>
    </row>
    <row r="32" spans="1:6" x14ac:dyDescent="0.25">
      <c r="A32" s="21"/>
      <c r="B32" s="3"/>
      <c r="C32" s="33"/>
      <c r="D32" s="3"/>
    </row>
    <row r="33" spans="1:4" x14ac:dyDescent="0.25">
      <c r="A33" s="21"/>
      <c r="B33" s="3"/>
      <c r="C33" s="33"/>
      <c r="D33" s="3"/>
    </row>
    <row r="34" spans="1:4" x14ac:dyDescent="0.25">
      <c r="A34" s="3"/>
      <c r="B34" s="3"/>
      <c r="C34" s="33"/>
      <c r="D34" s="3"/>
    </row>
    <row r="35" spans="1:4" x14ac:dyDescent="0.25">
      <c r="A35" s="3"/>
      <c r="B35" s="3"/>
      <c r="C35" s="33"/>
      <c r="D35" s="3"/>
    </row>
    <row r="36" spans="1:4" x14ac:dyDescent="0.25">
      <c r="A36" s="3"/>
      <c r="B36" s="3"/>
      <c r="C36" s="33"/>
      <c r="D36" s="3"/>
    </row>
    <row r="37" spans="1:4" x14ac:dyDescent="0.25">
      <c r="A37" s="3"/>
      <c r="B37" s="3"/>
      <c r="C37" s="33"/>
      <c r="D37" s="3"/>
    </row>
    <row r="38" spans="1:4" x14ac:dyDescent="0.25">
      <c r="A38" s="3"/>
      <c r="B38" s="3"/>
      <c r="C38" s="33"/>
      <c r="D38" s="3"/>
    </row>
    <row r="39" spans="1:4" x14ac:dyDescent="0.25">
      <c r="A39" s="3"/>
      <c r="B39" s="3"/>
      <c r="C39" s="33"/>
      <c r="D39" s="3"/>
    </row>
    <row r="40" spans="1:4" x14ac:dyDescent="0.25">
      <c r="A40" s="3"/>
      <c r="B40" s="3"/>
      <c r="C40" s="33"/>
      <c r="D40" s="3"/>
    </row>
    <row r="41" spans="1:4" x14ac:dyDescent="0.25">
      <c r="A41" s="3"/>
      <c r="B41" s="3"/>
      <c r="C41" s="33"/>
      <c r="D41" s="3"/>
    </row>
    <row r="42" spans="1:4" x14ac:dyDescent="0.25">
      <c r="A42" s="3"/>
      <c r="B42" s="3"/>
      <c r="C42" s="33"/>
      <c r="D42" s="3"/>
    </row>
    <row r="43" spans="1:4" x14ac:dyDescent="0.25">
      <c r="A43" s="3"/>
      <c r="B43" s="3"/>
      <c r="C43" s="33"/>
      <c r="D43" s="3"/>
    </row>
    <row r="44" spans="1:4" x14ac:dyDescent="0.25">
      <c r="A44" s="3"/>
      <c r="B44" s="3"/>
      <c r="C44" s="33"/>
      <c r="D44" s="3"/>
    </row>
    <row r="45" spans="1:4" x14ac:dyDescent="0.25">
      <c r="A45" s="3"/>
      <c r="B45" s="3"/>
      <c r="C45" s="33"/>
      <c r="D45" s="3"/>
    </row>
    <row r="46" spans="1:4" x14ac:dyDescent="0.25">
      <c r="A46" s="3"/>
      <c r="B46" s="3"/>
      <c r="C46" s="33"/>
      <c r="D46" s="3"/>
    </row>
    <row r="47" spans="1:4" x14ac:dyDescent="0.25">
      <c r="A47" s="3"/>
      <c r="B47" s="3"/>
      <c r="C47" s="33"/>
      <c r="D47" s="3"/>
    </row>
    <row r="48" spans="1:4" x14ac:dyDescent="0.25">
      <c r="A48" s="3"/>
      <c r="B48" s="3"/>
      <c r="C48" s="33"/>
      <c r="D48" s="3"/>
    </row>
    <row r="49" spans="1:4" x14ac:dyDescent="0.25">
      <c r="A49" s="3"/>
      <c r="B49" s="3"/>
      <c r="C49" s="33"/>
      <c r="D49" s="3"/>
    </row>
    <row r="50" spans="1:4" x14ac:dyDescent="0.25">
      <c r="A50" s="3"/>
      <c r="B50" s="3"/>
      <c r="C50" s="33"/>
      <c r="D50" s="3"/>
    </row>
    <row r="51" spans="1:4" x14ac:dyDescent="0.25">
      <c r="A51" s="3"/>
      <c r="B51" s="3"/>
      <c r="C51" s="33"/>
      <c r="D51" s="3"/>
    </row>
    <row r="52" spans="1:4" x14ac:dyDescent="0.25">
      <c r="A52" s="3"/>
      <c r="B52" s="3"/>
      <c r="C52" s="33"/>
      <c r="D52" s="3"/>
    </row>
    <row r="53" spans="1:4" x14ac:dyDescent="0.25">
      <c r="A53" s="3"/>
      <c r="B53" s="3"/>
      <c r="C53" s="33"/>
      <c r="D53" s="3"/>
    </row>
    <row r="54" spans="1:4" x14ac:dyDescent="0.25">
      <c r="A54" s="3"/>
      <c r="B54" s="3"/>
      <c r="C54" s="33"/>
      <c r="D54" s="3"/>
    </row>
    <row r="55" spans="1:4" x14ac:dyDescent="0.25">
      <c r="A55" s="3"/>
      <c r="B55" s="3"/>
      <c r="C55" s="33"/>
      <c r="D55" s="3"/>
    </row>
    <row r="56" spans="1:4" x14ac:dyDescent="0.25">
      <c r="A56" s="3"/>
      <c r="B56" s="3"/>
      <c r="C56" s="33"/>
      <c r="D56" s="3"/>
    </row>
    <row r="57" spans="1:4" x14ac:dyDescent="0.25">
      <c r="A57" s="3"/>
      <c r="B57" s="3"/>
      <c r="C57" s="33"/>
      <c r="D57" s="3"/>
    </row>
    <row r="58" spans="1:4" x14ac:dyDescent="0.25">
      <c r="A58" s="3"/>
      <c r="B58" s="3"/>
      <c r="C58" s="33"/>
      <c r="D58" s="3"/>
    </row>
    <row r="59" spans="1:4" x14ac:dyDescent="0.25">
      <c r="A59" s="3"/>
      <c r="B59" s="3"/>
      <c r="C59" s="33"/>
      <c r="D59" s="3"/>
    </row>
    <row r="60" spans="1:4" x14ac:dyDescent="0.25">
      <c r="A60" s="3"/>
      <c r="B60" s="3"/>
      <c r="C60" s="33"/>
      <c r="D60" s="3"/>
    </row>
    <row r="61" spans="1:4" x14ac:dyDescent="0.25">
      <c r="A61" s="3"/>
      <c r="B61" s="3"/>
      <c r="C61" s="33"/>
      <c r="D61" s="3"/>
    </row>
    <row r="62" spans="1:4" x14ac:dyDescent="0.25">
      <c r="A62" s="3"/>
      <c r="B62" s="3"/>
      <c r="C62" s="33"/>
      <c r="D62" s="3"/>
    </row>
    <row r="63" spans="1:4" x14ac:dyDescent="0.25">
      <c r="A63" s="3"/>
      <c r="B63" s="3"/>
      <c r="C63" s="33"/>
      <c r="D63" s="3"/>
    </row>
    <row r="64" spans="1:4" x14ac:dyDescent="0.25">
      <c r="A64" s="3"/>
      <c r="B64" s="3"/>
      <c r="C64" s="33"/>
      <c r="D64" s="3"/>
    </row>
    <row r="65" spans="1:4" x14ac:dyDescent="0.25">
      <c r="A65" s="3"/>
      <c r="B65" s="3"/>
      <c r="C65" s="33"/>
      <c r="D65" s="3"/>
    </row>
    <row r="66" spans="1:4" x14ac:dyDescent="0.25">
      <c r="A66" s="3"/>
      <c r="B66" s="3"/>
      <c r="C66" s="33"/>
      <c r="D66" s="3"/>
    </row>
    <row r="67" spans="1:4" x14ac:dyDescent="0.25">
      <c r="A67" s="3"/>
      <c r="B67" s="3"/>
      <c r="C67" s="33"/>
      <c r="D67" s="3"/>
    </row>
    <row r="68" spans="1:4" x14ac:dyDescent="0.25">
      <c r="A68" s="3"/>
      <c r="B68" s="3"/>
      <c r="C68" s="33"/>
      <c r="D68" s="3"/>
    </row>
    <row r="69" spans="1:4" x14ac:dyDescent="0.25">
      <c r="A69" s="3"/>
      <c r="B69" s="3"/>
      <c r="C69" s="33"/>
      <c r="D69" s="3"/>
    </row>
    <row r="70" spans="1:4" x14ac:dyDescent="0.25">
      <c r="A70" s="3"/>
      <c r="B70" s="3"/>
      <c r="C70" s="33"/>
      <c r="D70" s="3"/>
    </row>
    <row r="71" spans="1:4" x14ac:dyDescent="0.25">
      <c r="A71" s="3"/>
      <c r="B71" s="3"/>
      <c r="C71" s="33"/>
      <c r="D71" s="3"/>
    </row>
    <row r="72" spans="1:4" x14ac:dyDescent="0.25">
      <c r="A72" s="3"/>
      <c r="B72" s="3"/>
      <c r="C72" s="33"/>
      <c r="D72" s="3"/>
    </row>
    <row r="73" spans="1:4" x14ac:dyDescent="0.25">
      <c r="A73" s="3"/>
      <c r="B73" s="3"/>
      <c r="C73" s="33"/>
      <c r="D73" s="3"/>
    </row>
    <row r="74" spans="1:4" x14ac:dyDescent="0.25">
      <c r="A74" s="3"/>
      <c r="B74" s="3"/>
      <c r="C74" s="33"/>
      <c r="D74" s="3"/>
    </row>
    <row r="75" spans="1:4" x14ac:dyDescent="0.25">
      <c r="A75" s="3"/>
      <c r="B75" s="3"/>
      <c r="C75" s="33"/>
      <c r="D75" s="3"/>
    </row>
    <row r="76" spans="1:4" x14ac:dyDescent="0.25">
      <c r="A76" s="3"/>
      <c r="B76" s="3"/>
      <c r="C76" s="33"/>
      <c r="D76" s="3"/>
    </row>
    <row r="77" spans="1:4" x14ac:dyDescent="0.25">
      <c r="A77" s="3"/>
      <c r="B77" s="3"/>
      <c r="C77" s="33"/>
      <c r="D77" s="3"/>
    </row>
    <row r="78" spans="1:4" x14ac:dyDescent="0.25">
      <c r="A78" s="3"/>
      <c r="B78" s="3"/>
      <c r="C78" s="33"/>
      <c r="D78" s="3"/>
    </row>
    <row r="79" spans="1:4" x14ac:dyDescent="0.25">
      <c r="A79" s="3"/>
      <c r="B79" s="3"/>
      <c r="C79" s="33"/>
      <c r="D79" s="3"/>
    </row>
    <row r="80" spans="1:4" x14ac:dyDescent="0.25">
      <c r="A80" s="3"/>
      <c r="B80" s="3"/>
      <c r="C80" s="33"/>
      <c r="D80" s="3"/>
    </row>
    <row r="81" spans="1:4" x14ac:dyDescent="0.25">
      <c r="A81" s="3"/>
      <c r="B81" s="3"/>
      <c r="C81" s="33"/>
      <c r="D81" s="3"/>
    </row>
    <row r="82" spans="1:4" x14ac:dyDescent="0.25">
      <c r="A82" s="3"/>
      <c r="B82" s="3"/>
      <c r="C82" s="33"/>
      <c r="D82" s="3"/>
    </row>
    <row r="83" spans="1:4" x14ac:dyDescent="0.25">
      <c r="A83" s="3"/>
      <c r="B83" s="3"/>
      <c r="C83" s="33"/>
      <c r="D83" s="3"/>
    </row>
    <row r="84" spans="1:4" x14ac:dyDescent="0.25">
      <c r="A84" s="3"/>
      <c r="B84" s="3"/>
      <c r="C84" s="33"/>
      <c r="D84" s="3"/>
    </row>
    <row r="85" spans="1:4" x14ac:dyDescent="0.25">
      <c r="A85" s="3"/>
      <c r="B85" s="3"/>
      <c r="C85" s="33"/>
      <c r="D85" s="3"/>
    </row>
    <row r="86" spans="1:4" x14ac:dyDescent="0.25">
      <c r="A86" s="3"/>
      <c r="B86" s="3"/>
      <c r="C86" s="33"/>
      <c r="D86" s="3"/>
    </row>
    <row r="87" spans="1:4" x14ac:dyDescent="0.25">
      <c r="A87" s="3"/>
      <c r="B87" s="3"/>
      <c r="C87" s="33"/>
      <c r="D87" s="3"/>
    </row>
    <row r="88" spans="1:4" x14ac:dyDescent="0.25">
      <c r="A88" s="3"/>
      <c r="B88" s="3"/>
      <c r="C88" s="33"/>
      <c r="D88" s="3"/>
    </row>
    <row r="89" spans="1:4" x14ac:dyDescent="0.25">
      <c r="A89" s="3"/>
      <c r="B89" s="3"/>
      <c r="C89" s="33"/>
      <c r="D89" s="3"/>
    </row>
    <row r="90" spans="1:4" x14ac:dyDescent="0.25">
      <c r="A90" s="3"/>
      <c r="B90" s="3"/>
      <c r="C90" s="33"/>
      <c r="D90" s="3"/>
    </row>
    <row r="91" spans="1:4" x14ac:dyDescent="0.25">
      <c r="A91" s="3"/>
      <c r="B91" s="3"/>
      <c r="C91" s="33"/>
      <c r="D91" s="3"/>
    </row>
    <row r="92" spans="1:4" x14ac:dyDescent="0.25">
      <c r="A92" s="3"/>
      <c r="B92" s="3"/>
      <c r="C92" s="33"/>
      <c r="D92" s="3"/>
    </row>
    <row r="93" spans="1:4" x14ac:dyDescent="0.25">
      <c r="A93" s="3"/>
      <c r="B93" s="3"/>
      <c r="C93" s="33"/>
      <c r="D93" s="3"/>
    </row>
    <row r="94" spans="1:4" x14ac:dyDescent="0.25">
      <c r="A94" s="3"/>
      <c r="B94" s="3"/>
      <c r="C94" s="33"/>
      <c r="D94" s="3"/>
    </row>
    <row r="95" spans="1:4" x14ac:dyDescent="0.25">
      <c r="A95" s="3"/>
      <c r="B95" s="3"/>
      <c r="C95" s="33"/>
      <c r="D95" s="3"/>
    </row>
    <row r="96" spans="1:4" x14ac:dyDescent="0.25">
      <c r="A96" s="3"/>
      <c r="B96" s="3"/>
      <c r="C96" s="33"/>
      <c r="D96" s="3"/>
    </row>
    <row r="97" spans="1:4" x14ac:dyDescent="0.25">
      <c r="A97" s="3"/>
      <c r="B97" s="3"/>
      <c r="C97" s="33"/>
      <c r="D97" s="3"/>
    </row>
    <row r="98" spans="1:4" x14ac:dyDescent="0.25">
      <c r="A98" s="3"/>
      <c r="B98" s="3"/>
      <c r="C98" s="33"/>
      <c r="D98" s="3"/>
    </row>
    <row r="99" spans="1:4" x14ac:dyDescent="0.25">
      <c r="A99" s="3"/>
      <c r="B99" s="3"/>
      <c r="C99" s="33"/>
      <c r="D99" s="3"/>
    </row>
    <row r="100" spans="1:4" x14ac:dyDescent="0.25">
      <c r="A100" s="3"/>
      <c r="B100" s="3"/>
      <c r="C100" s="33"/>
      <c r="D100" s="3"/>
    </row>
    <row r="101" spans="1:4" x14ac:dyDescent="0.25">
      <c r="A101" s="3"/>
      <c r="B101" s="3"/>
      <c r="C101" s="33"/>
      <c r="D101" s="3"/>
    </row>
    <row r="102" spans="1:4" x14ac:dyDescent="0.25">
      <c r="A102" s="3"/>
      <c r="B102" s="3"/>
      <c r="C102" s="33"/>
      <c r="D102" s="3"/>
    </row>
    <row r="103" spans="1:4" x14ac:dyDescent="0.25">
      <c r="A103" s="3"/>
      <c r="B103" s="3"/>
      <c r="C103" s="33"/>
      <c r="D103" s="3"/>
    </row>
    <row r="104" spans="1:4" x14ac:dyDescent="0.25">
      <c r="A104" s="3"/>
      <c r="B104" s="3"/>
      <c r="C104" s="33"/>
      <c r="D104" s="3"/>
    </row>
    <row r="105" spans="1:4" x14ac:dyDescent="0.25">
      <c r="A105" s="3"/>
      <c r="B105" s="3"/>
      <c r="C105" s="33"/>
      <c r="D105" s="3"/>
    </row>
    <row r="106" spans="1:4" x14ac:dyDescent="0.25">
      <c r="A106" s="3"/>
      <c r="B106" s="3"/>
      <c r="C106" s="33"/>
      <c r="D106" s="3"/>
    </row>
    <row r="107" spans="1:4" x14ac:dyDescent="0.25">
      <c r="A107" s="3"/>
    </row>
    <row r="108" spans="1:4" x14ac:dyDescent="0.25">
      <c r="A108" s="3"/>
    </row>
    <row r="109" spans="1:4" x14ac:dyDescent="0.25">
      <c r="A109" s="3"/>
    </row>
    <row r="110" spans="1:4" x14ac:dyDescent="0.25">
      <c r="A110" s="3"/>
    </row>
    <row r="111" spans="1:4" x14ac:dyDescent="0.25">
      <c r="A111" s="3"/>
    </row>
    <row r="112" spans="1:4" x14ac:dyDescent="0.25">
      <c r="A112" s="3"/>
    </row>
    <row r="113" spans="1:1" x14ac:dyDescent="0.25">
      <c r="A113" s="3"/>
    </row>
    <row r="114" spans="1:1" x14ac:dyDescent="0.25">
      <c r="A114" s="3"/>
    </row>
  </sheetData>
  <pageMargins left="0.7" right="0.7" top="0.75" bottom="0.75" header="0.3" footer="0.3"/>
  <pageSetup scale="78" orientation="portrait" r:id="rId1"/>
  <headerFooter>
    <oddHeader>&amp;RExh. ECO-22
Dockets UE-170033/UG-170034
Page 2 of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zoomScaleNormal="100" workbookViewId="0">
      <selection activeCell="E20" sqref="E20"/>
    </sheetView>
  </sheetViews>
  <sheetFormatPr defaultRowHeight="15" x14ac:dyDescent="0.25"/>
  <cols>
    <col min="1" max="1" width="18" customWidth="1"/>
    <col min="2" max="2" width="38.28515625" customWidth="1"/>
    <col min="3" max="3" width="16" customWidth="1"/>
    <col min="4" max="5" width="14.7109375" customWidth="1"/>
    <col min="6" max="6" width="61.28515625" customWidth="1"/>
    <col min="7" max="7" width="11.5703125" bestFit="1" customWidth="1"/>
  </cols>
  <sheetData>
    <row r="1" spans="1:6" s="34" customFormat="1" ht="45.75" thickBot="1" x14ac:dyDescent="0.3">
      <c r="A1" s="40" t="s">
        <v>9</v>
      </c>
      <c r="B1" s="42" t="s">
        <v>10</v>
      </c>
      <c r="C1" s="41" t="s">
        <v>25</v>
      </c>
      <c r="D1" s="41" t="s">
        <v>26</v>
      </c>
      <c r="E1" s="41" t="s">
        <v>7</v>
      </c>
      <c r="F1" s="43" t="s">
        <v>29</v>
      </c>
    </row>
    <row r="2" spans="1:6" ht="60.75" thickBot="1" x14ac:dyDescent="0.3">
      <c r="A2" s="73" t="s">
        <v>30</v>
      </c>
      <c r="B2" s="36" t="s">
        <v>37</v>
      </c>
      <c r="C2" s="38">
        <f>971560/2</f>
        <v>485780</v>
      </c>
      <c r="D2" s="38">
        <v>0</v>
      </c>
      <c r="E2" s="44">
        <f>D2-C2</f>
        <v>-485780</v>
      </c>
      <c r="F2" s="74" t="s">
        <v>36</v>
      </c>
    </row>
    <row r="3" spans="1:6" ht="15.75" thickBot="1" x14ac:dyDescent="0.3">
      <c r="A3" s="46"/>
      <c r="B3" s="35" t="s">
        <v>8</v>
      </c>
      <c r="C3" s="37">
        <f>SUM(C2:C2)</f>
        <v>485780</v>
      </c>
      <c r="D3" s="37">
        <f>SUM(D2:D2)</f>
        <v>0</v>
      </c>
      <c r="E3" s="37">
        <f>SUM(E2:E2)</f>
        <v>-485780</v>
      </c>
      <c r="F3" s="39"/>
    </row>
    <row r="4" spans="1:6" x14ac:dyDescent="0.25">
      <c r="F4" s="1"/>
    </row>
    <row r="5" spans="1:6" x14ac:dyDescent="0.25">
      <c r="A5" t="s">
        <v>41</v>
      </c>
    </row>
  </sheetData>
  <pageMargins left="0.7" right="0.7" top="0.75" bottom="0.75" header="0.3" footer="0.3"/>
  <pageSetup scale="51" orientation="portrait" r:id="rId1"/>
  <headerFooter>
    <oddHeader>&amp;RExh. ECO-22
Dockets UE-170033/ UG-170034
Page 3 of 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view="pageLayout" zoomScaleNormal="110" workbookViewId="0">
      <selection activeCell="E10" sqref="E10"/>
    </sheetView>
  </sheetViews>
  <sheetFormatPr defaultRowHeight="15" x14ac:dyDescent="0.25"/>
  <cols>
    <col min="1" max="1" width="18" customWidth="1"/>
    <col min="2" max="2" width="38.28515625" customWidth="1"/>
    <col min="3" max="3" width="16" customWidth="1"/>
    <col min="4" max="5" width="14.7109375" customWidth="1"/>
    <col min="6" max="6" width="60" customWidth="1"/>
    <col min="7" max="7" width="11.5703125" bestFit="1" customWidth="1"/>
  </cols>
  <sheetData>
    <row r="1" spans="1:6" s="34" customFormat="1" ht="45.75" thickBot="1" x14ac:dyDescent="0.3">
      <c r="A1" s="40" t="s">
        <v>9</v>
      </c>
      <c r="B1" s="42" t="s">
        <v>10</v>
      </c>
      <c r="C1" s="41" t="s">
        <v>25</v>
      </c>
      <c r="D1" s="41" t="s">
        <v>26</v>
      </c>
      <c r="E1" s="41" t="s">
        <v>7</v>
      </c>
      <c r="F1" s="43" t="s">
        <v>29</v>
      </c>
    </row>
    <row r="2" spans="1:6" s="45" customFormat="1" ht="85.5" customHeight="1" x14ac:dyDescent="0.25">
      <c r="A2" s="47" t="s">
        <v>12</v>
      </c>
      <c r="B2" s="48" t="s">
        <v>27</v>
      </c>
      <c r="C2" s="49">
        <f>'Tacoma LNG costs in GRC'!D11</f>
        <v>734067.01</v>
      </c>
      <c r="D2" s="49">
        <f>'Tacoma LNG costs in GRC'!E11</f>
        <v>315648.81430000003</v>
      </c>
      <c r="E2" s="49">
        <f>D2-C2</f>
        <v>-418418.19569999998</v>
      </c>
      <c r="F2" s="50" t="s">
        <v>28</v>
      </c>
    </row>
    <row r="3" spans="1:6" ht="60.75" thickBot="1" x14ac:dyDescent="0.3">
      <c r="A3" s="51" t="s">
        <v>11</v>
      </c>
      <c r="B3" s="52" t="s">
        <v>37</v>
      </c>
      <c r="C3" s="53">
        <f>971560/2</f>
        <v>485780</v>
      </c>
      <c r="D3" s="53">
        <v>0</v>
      </c>
      <c r="E3" s="54">
        <f>D3-C3</f>
        <v>-485780</v>
      </c>
      <c r="F3" s="55" t="s">
        <v>36</v>
      </c>
    </row>
    <row r="4" spans="1:6" ht="15.75" thickBot="1" x14ac:dyDescent="0.3">
      <c r="A4" s="46"/>
      <c r="B4" s="35" t="s">
        <v>8</v>
      </c>
      <c r="C4" s="37">
        <f>SUM(C2:C3)</f>
        <v>1219847.01</v>
      </c>
      <c r="D4" s="37">
        <f t="shared" ref="D4:E4" si="0">SUM(D2:D3)</f>
        <v>315648.81430000003</v>
      </c>
      <c r="E4" s="37">
        <f t="shared" si="0"/>
        <v>-904198.19570000004</v>
      </c>
      <c r="F4" s="39"/>
    </row>
    <row r="5" spans="1:6" x14ac:dyDescent="0.25">
      <c r="F5" s="1"/>
    </row>
    <row r="6" spans="1:6" x14ac:dyDescent="0.25">
      <c r="A6" t="s">
        <v>41</v>
      </c>
    </row>
  </sheetData>
  <pageMargins left="0.7" right="0.7" top="0.75" bottom="0.75" header="0.3" footer="0.3"/>
  <pageSetup scale="52" orientation="portrait" r:id="rId1"/>
  <headerFooter>
    <oddHeader>&amp;RExh. ECO-22
Dockets UE-170033/ UG-170034
Page 4 of 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Layout" zoomScaleNormal="80" workbookViewId="0">
      <selection activeCell="E6" sqref="E6"/>
    </sheetView>
  </sheetViews>
  <sheetFormatPr defaultRowHeight="15" x14ac:dyDescent="0.25"/>
  <cols>
    <col min="1" max="1" width="21.85546875" bestFit="1" customWidth="1"/>
    <col min="2" max="2" width="21.7109375" customWidth="1"/>
    <col min="3" max="3" width="38.42578125" customWidth="1"/>
    <col min="4" max="4" width="21.5703125" customWidth="1"/>
    <col min="5" max="5" width="49.28515625" style="2" bestFit="1" customWidth="1"/>
  </cols>
  <sheetData>
    <row r="1" spans="1:5" ht="16.5" thickBot="1" x14ac:dyDescent="0.3">
      <c r="A1" s="88"/>
      <c r="B1" s="89"/>
      <c r="C1" s="89"/>
      <c r="D1" s="90"/>
      <c r="E1" s="77"/>
    </row>
    <row r="2" spans="1:5" ht="32.25" thickBot="1" x14ac:dyDescent="0.3">
      <c r="A2" s="56" t="s">
        <v>13</v>
      </c>
      <c r="B2" s="57" t="s">
        <v>14</v>
      </c>
      <c r="C2" s="57" t="s">
        <v>15</v>
      </c>
      <c r="D2" s="58" t="s">
        <v>24</v>
      </c>
      <c r="E2" s="81" t="s">
        <v>38</v>
      </c>
    </row>
    <row r="3" spans="1:5" ht="16.5" thickBot="1" x14ac:dyDescent="0.3">
      <c r="A3" s="59" t="s">
        <v>16</v>
      </c>
      <c r="B3" s="60">
        <v>88000029</v>
      </c>
      <c r="C3" s="60" t="s">
        <v>17</v>
      </c>
      <c r="D3" s="61">
        <v>493113.44</v>
      </c>
      <c r="E3" s="78">
        <f>D3*D15</f>
        <v>212038.77919999999</v>
      </c>
    </row>
    <row r="4" spans="1:5" ht="16.5" thickBot="1" x14ac:dyDescent="0.3">
      <c r="A4" s="62" t="s">
        <v>18</v>
      </c>
      <c r="B4" s="63"/>
      <c r="C4" s="63"/>
      <c r="D4" s="64">
        <f>D3</f>
        <v>493113.44</v>
      </c>
      <c r="E4" s="64">
        <f>E3</f>
        <v>212038.77919999999</v>
      </c>
    </row>
    <row r="5" spans="1:5" ht="16.5" thickBot="1" x14ac:dyDescent="0.3">
      <c r="A5" s="65" t="s">
        <v>19</v>
      </c>
      <c r="B5" s="66">
        <v>88000029</v>
      </c>
      <c r="C5" s="66" t="s">
        <v>17</v>
      </c>
      <c r="D5" s="67">
        <v>2161.9</v>
      </c>
      <c r="E5" s="79">
        <f>D5*$D$15</f>
        <v>929.61700000000008</v>
      </c>
    </row>
    <row r="6" spans="1:5" ht="16.5" thickBot="1" x14ac:dyDescent="0.3">
      <c r="A6" s="68"/>
      <c r="B6" s="66">
        <v>92000165</v>
      </c>
      <c r="C6" s="66" t="s">
        <v>20</v>
      </c>
      <c r="D6" s="67">
        <v>12200.21</v>
      </c>
      <c r="E6" s="79">
        <f t="shared" ref="E6:E11" si="0">D6*$D$15</f>
        <v>5246.0902999999998</v>
      </c>
    </row>
    <row r="7" spans="1:5" ht="16.5" thickBot="1" x14ac:dyDescent="0.3">
      <c r="A7" s="68"/>
      <c r="B7" s="66">
        <v>92003165</v>
      </c>
      <c r="C7" s="66" t="s">
        <v>20</v>
      </c>
      <c r="D7" s="67">
        <v>126350.67</v>
      </c>
      <c r="E7" s="79">
        <f t="shared" si="0"/>
        <v>54330.788099999998</v>
      </c>
    </row>
    <row r="8" spans="1:5" ht="16.5" thickBot="1" x14ac:dyDescent="0.3">
      <c r="A8" s="68"/>
      <c r="B8" s="66">
        <v>92006165</v>
      </c>
      <c r="C8" s="66" t="s">
        <v>20</v>
      </c>
      <c r="D8" s="67">
        <v>91456.19</v>
      </c>
      <c r="E8" s="79">
        <f t="shared" si="0"/>
        <v>39326.161699999997</v>
      </c>
    </row>
    <row r="9" spans="1:5" ht="16.5" thickBot="1" x14ac:dyDescent="0.3">
      <c r="A9" s="68"/>
      <c r="B9" s="66">
        <v>92306185</v>
      </c>
      <c r="C9" s="66" t="s">
        <v>21</v>
      </c>
      <c r="D9" s="67">
        <v>8784.6</v>
      </c>
      <c r="E9" s="79">
        <f t="shared" si="0"/>
        <v>3777.3780000000002</v>
      </c>
    </row>
    <row r="10" spans="1:5" ht="16.5" thickBot="1" x14ac:dyDescent="0.3">
      <c r="A10" s="84" t="s">
        <v>22</v>
      </c>
      <c r="B10" s="85"/>
      <c r="C10" s="86"/>
      <c r="D10" s="69">
        <v>240953.57</v>
      </c>
      <c r="E10" s="64">
        <f t="shared" si="0"/>
        <v>103610.03510000001</v>
      </c>
    </row>
    <row r="11" spans="1:5" ht="16.5" thickBot="1" x14ac:dyDescent="0.3">
      <c r="A11" s="70" t="s">
        <v>23</v>
      </c>
      <c r="B11" s="71"/>
      <c r="C11" s="71"/>
      <c r="D11" s="72">
        <v>734067.01</v>
      </c>
      <c r="E11" s="80">
        <f t="shared" si="0"/>
        <v>315648.81430000003</v>
      </c>
    </row>
    <row r="13" spans="1:5" x14ac:dyDescent="0.25">
      <c r="C13" s="2"/>
      <c r="D13" s="2"/>
    </row>
    <row r="14" spans="1:5" s="82" customFormat="1" ht="58.5" customHeight="1" x14ac:dyDescent="0.25">
      <c r="C14" s="87" t="s">
        <v>40</v>
      </c>
      <c r="D14" s="87"/>
      <c r="E14" s="83"/>
    </row>
    <row r="15" spans="1:5" x14ac:dyDescent="0.25">
      <c r="C15" s="75" t="s">
        <v>39</v>
      </c>
      <c r="D15" s="76">
        <v>0.43</v>
      </c>
    </row>
    <row r="16" spans="1:5" x14ac:dyDescent="0.25">
      <c r="C16" s="2"/>
      <c r="D16" s="2"/>
    </row>
    <row r="17" spans="3:4" x14ac:dyDescent="0.25">
      <c r="C17" s="2"/>
      <c r="D17" s="2"/>
    </row>
  </sheetData>
  <mergeCells count="3">
    <mergeCell ref="A10:C10"/>
    <mergeCell ref="C14:D14"/>
    <mergeCell ref="A1:D1"/>
  </mergeCells>
  <pageMargins left="0.7" right="0.7" top="0.75" bottom="0.75" header="0.3" footer="0.3"/>
  <pageSetup scale="59" orientation="portrait" r:id="rId1"/>
  <headerFooter>
    <oddHeader>&amp;RExh. ECO-22
Dockets UE-170033/ UG-170034
Page 5 of 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Date1 xmlns="dc463f71-b30c-4ab2-9473-d307f9d35888">2017-06-30T07:00:00+00:00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SignificantOrder xmlns="dc463f71-b30c-4ab2-9473-d307f9d35888">false</Significant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456C0792-0D00-488C-8931-F28588584DB1}"/>
</file>

<file path=customXml/itemProps2.xml><?xml version="1.0" encoding="utf-8"?>
<ds:datastoreItem xmlns:ds="http://schemas.openxmlformats.org/officeDocument/2006/customXml" ds:itemID="{3CE69021-F514-4B8C-AF4E-17A3F6FD3000}"/>
</file>

<file path=customXml/itemProps3.xml><?xml version="1.0" encoding="utf-8"?>
<ds:datastoreItem xmlns:ds="http://schemas.openxmlformats.org/officeDocument/2006/customXml" ds:itemID="{68325CCE-899B-487D-A5E1-CF6022C46DFA}"/>
</file>

<file path=customXml/itemProps4.xml><?xml version="1.0" encoding="utf-8"?>
<ds:datastoreItem xmlns:ds="http://schemas.openxmlformats.org/officeDocument/2006/customXml" ds:itemID="{D67A7CBC-FB7D-4AE2-B270-63EC427545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vt:lpstr>
      <vt:lpstr>Summary E</vt:lpstr>
      <vt:lpstr>Summary G</vt:lpstr>
      <vt:lpstr>Legal costs E</vt:lpstr>
      <vt:lpstr>Legal costs G</vt:lpstr>
      <vt:lpstr>Tacoma LNG costs in GRC</vt:lpstr>
      <vt:lpstr>'Legal costs E'!_ftn1</vt:lpstr>
      <vt:lpstr>'Legal costs E'!_ftnref1</vt:lpstr>
      <vt:lpstr>'Legal costs E'!Print_Area</vt:lpstr>
      <vt:lpstr>'Legal costs G'!Print_Area</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O'Connell, Elizabeth (UTC)</dc:creator>
  <dc:description/>
  <cp:lastModifiedBy>O'Connell, Elizabeth (UTC)</cp:lastModifiedBy>
  <dcterms:created xsi:type="dcterms:W3CDTF">2017-05-11T16:07:02Z</dcterms:created>
  <dcterms:modified xsi:type="dcterms:W3CDTF">2017-06-28T23:59:01Z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