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pivotCache/pivotCacheDefinition3.xml" ContentType="application/vnd.openxmlformats-officedocument.spreadsheetml.pivotCacheDefinition+xml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05" yWindow="45" windowWidth="18435" windowHeight="10965" activeTab="1"/>
  </bookViews>
  <sheets>
    <sheet name="Page 8.13" sheetId="1" r:id="rId1"/>
    <sheet name="Page 8.13.1" sheetId="5" r:id="rId2"/>
    <sheet name="Page 8.13.2" sheetId="2" r:id="rId3"/>
    <sheet name="Page 8.13.3" sheetId="3" r:id="rId4"/>
    <sheet name="Page 8.13.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1" hidden="1">#REF!</definedName>
    <definedName name="_Fill" hidden="1">#REF!</definedName>
    <definedName name="_xlnm._FilterDatabase" localSheetId="1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[4]Inputs!#REF!</definedName>
    <definedName name="PricingInfo" hidden="1">[4]Inputs!#REF!</definedName>
    <definedName name="_xlnm.Print_Area" localSheetId="1">'Page 8.13.1'!$A$2:$J$67</definedName>
    <definedName name="_xlnm.Print_Area" localSheetId="2">'Page 8.13.2'!$A$1:$M$69</definedName>
    <definedName name="_xlnm.Print_Area" localSheetId="3">'Page 8.13.3'!$A$1:$M$72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"45J5JLNGI27004SIRR034OPHN"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w" localSheetId="1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45621" iterate="1"/>
  <pivotCaches>
    <pivotCache cacheId="40" r:id="rId11"/>
    <pivotCache cacheId="39" r:id="rId12"/>
    <pivotCache cacheId="38" r:id="rId13"/>
  </pivotCaches>
</workbook>
</file>

<file path=xl/calcChain.xml><?xml version="1.0" encoding="utf-8"?>
<calcChain xmlns="http://schemas.openxmlformats.org/spreadsheetml/2006/main">
  <c r="M71" i="3" l="1"/>
  <c r="L71" i="3"/>
  <c r="K71" i="3"/>
  <c r="J71" i="3"/>
  <c r="I71" i="3"/>
  <c r="H71" i="3"/>
  <c r="G71" i="3"/>
  <c r="F71" i="3"/>
  <c r="E71" i="3"/>
  <c r="D71" i="3"/>
  <c r="F21" i="5"/>
  <c r="I21" i="5" s="1"/>
  <c r="F13" i="5"/>
  <c r="I13" i="5" s="1"/>
  <c r="F12" i="5"/>
  <c r="I12" i="5" s="1"/>
  <c r="F11" i="5"/>
  <c r="I11" i="5" s="1"/>
  <c r="F10" i="5"/>
  <c r="G8" i="4"/>
  <c r="P68" i="3"/>
  <c r="N68" i="3"/>
  <c r="P67" i="3"/>
  <c r="N67" i="3"/>
  <c r="P66" i="3"/>
  <c r="N66" i="3"/>
  <c r="P65" i="3"/>
  <c r="N65" i="3"/>
  <c r="P64" i="3"/>
  <c r="N64" i="3"/>
  <c r="P63" i="3"/>
  <c r="N63" i="3"/>
  <c r="P62" i="3"/>
  <c r="N62" i="3"/>
  <c r="P61" i="3"/>
  <c r="N61" i="3"/>
  <c r="P60" i="3"/>
  <c r="N60" i="3"/>
  <c r="P59" i="3"/>
  <c r="N59" i="3"/>
  <c r="P58" i="3"/>
  <c r="N58" i="3"/>
  <c r="P57" i="3"/>
  <c r="N57" i="3"/>
  <c r="P56" i="3"/>
  <c r="N56" i="3"/>
  <c r="P55" i="3"/>
  <c r="N55" i="3"/>
  <c r="P54" i="3"/>
  <c r="N54" i="3"/>
  <c r="P53" i="3"/>
  <c r="N53" i="3"/>
  <c r="P52" i="3"/>
  <c r="N52" i="3"/>
  <c r="P51" i="3"/>
  <c r="N51" i="3"/>
  <c r="P50" i="3"/>
  <c r="N50" i="3"/>
  <c r="P49" i="3"/>
  <c r="N49" i="3"/>
  <c r="P48" i="3"/>
  <c r="N48" i="3"/>
  <c r="P47" i="3"/>
  <c r="N47" i="3"/>
  <c r="P46" i="3"/>
  <c r="N46" i="3"/>
  <c r="P45" i="3"/>
  <c r="N45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7" i="3"/>
  <c r="N37" i="3"/>
  <c r="P36" i="3"/>
  <c r="N36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P67" i="2"/>
  <c r="N67" i="2"/>
  <c r="P66" i="2"/>
  <c r="N66" i="2"/>
  <c r="P65" i="2"/>
  <c r="N65" i="2"/>
  <c r="P64" i="2"/>
  <c r="N64" i="2"/>
  <c r="P63" i="2"/>
  <c r="N63" i="2"/>
  <c r="P62" i="2"/>
  <c r="N62" i="2"/>
  <c r="P61" i="2"/>
  <c r="N61" i="2"/>
  <c r="P60" i="2"/>
  <c r="N60" i="2"/>
  <c r="P59" i="2"/>
  <c r="N59" i="2"/>
  <c r="P58" i="2"/>
  <c r="N58" i="2"/>
  <c r="P57" i="2"/>
  <c r="N57" i="2"/>
  <c r="P56" i="2"/>
  <c r="N56" i="2"/>
  <c r="P55" i="2"/>
  <c r="N55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U14" i="2"/>
  <c r="P22" i="2" s="1"/>
  <c r="P14" i="2"/>
  <c r="N14" i="2"/>
  <c r="P13" i="2"/>
  <c r="N13" i="2"/>
  <c r="P12" i="2"/>
  <c r="N12" i="2"/>
  <c r="P11" i="2"/>
  <c r="N11" i="2"/>
  <c r="P10" i="2"/>
  <c r="N10" i="2"/>
  <c r="P9" i="2"/>
  <c r="N9" i="2"/>
  <c r="P8" i="2"/>
  <c r="N8" i="2"/>
  <c r="P7" i="2"/>
  <c r="N7" i="2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30" i="1" l="1"/>
  <c r="I11" i="1"/>
  <c r="F58" i="1"/>
  <c r="F14" i="5"/>
  <c r="I10" i="5"/>
  <c r="I14" i="5" s="1"/>
  <c r="I30" i="1"/>
  <c r="I58" i="1"/>
  <c r="F37" i="1"/>
  <c r="I37" i="1" s="1"/>
  <c r="F33" i="1"/>
  <c r="I33" i="1" s="1"/>
  <c r="F35" i="1"/>
  <c r="I35" i="1" s="1"/>
  <c r="F36" i="1"/>
  <c r="I36" i="1" s="1"/>
  <c r="F32" i="1"/>
  <c r="F38" i="1"/>
  <c r="I38" i="1" s="1"/>
  <c r="F34" i="1"/>
  <c r="I34" i="1" s="1"/>
  <c r="F39" i="1" l="1"/>
  <c r="F18" i="5" s="1"/>
  <c r="F41" i="1"/>
  <c r="I16" i="5"/>
  <c r="F16" i="5"/>
  <c r="I32" i="1"/>
  <c r="I39" i="1" s="1"/>
  <c r="I18" i="5" s="1"/>
  <c r="I41" i="1" l="1"/>
</calcChain>
</file>

<file path=xl/sharedStrings.xml><?xml version="1.0" encoding="utf-8"?>
<sst xmlns="http://schemas.openxmlformats.org/spreadsheetml/2006/main" count="509" uniqueCount="143">
  <si>
    <t>PacifiCorp</t>
  </si>
  <si>
    <t>PAGE</t>
  </si>
  <si>
    <t>8.13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</si>
  <si>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</si>
  <si>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</si>
  <si>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</si>
  <si>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</si>
  <si>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</si>
  <si>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</si>
  <si>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</si>
  <si>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</si>
  <si>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</si>
  <si>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</si>
  <si>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CAGE</t>
  </si>
  <si>
    <t>CAGW</t>
  </si>
  <si>
    <t>IDU</t>
  </si>
  <si>
    <t>JBG</t>
  </si>
  <si>
    <t>108TP</t>
  </si>
  <si>
    <t>108GP</t>
  </si>
  <si>
    <t>Total Adjustment</t>
  </si>
  <si>
    <t>Adjustment to Tax:</t>
  </si>
  <si>
    <t>WA</t>
  </si>
  <si>
    <t>Description of Adjustment</t>
  </si>
  <si>
    <t>Summary of Assets to IPC</t>
  </si>
  <si>
    <t>AMA Balances - June 30, 2015</t>
  </si>
  <si>
    <t>Monthly Depreciation Expense</t>
  </si>
  <si>
    <t>Balances as of Jun 30, 2015</t>
  </si>
  <si>
    <t>Not for Printing</t>
  </si>
  <si>
    <t>Asset Description</t>
  </si>
  <si>
    <t>FERC Acct</t>
  </si>
  <si>
    <t>WCA Factor</t>
  </si>
  <si>
    <t>EPIS</t>
  </si>
  <si>
    <t>Accum. Depr.</t>
  </si>
  <si>
    <t>FERC Indic.</t>
  </si>
  <si>
    <t>Accum Acct</t>
  </si>
  <si>
    <t>Plant</t>
  </si>
  <si>
    <t>Func</t>
  </si>
  <si>
    <t>Values</t>
  </si>
  <si>
    <t>Loc Desc</t>
  </si>
  <si>
    <t>Sum of IPC Acq. Value</t>
  </si>
  <si>
    <t>Sum of IPC Accum Dep.</t>
  </si>
  <si>
    <t>Sum of Jan-15</t>
  </si>
  <si>
    <t>Sum of Feb-15</t>
  </si>
  <si>
    <t>Sum of Mar-15</t>
  </si>
  <si>
    <t>Sum of Apr-15</t>
  </si>
  <si>
    <t>Sum of May-15</t>
  </si>
  <si>
    <t>Sum of Jun-15</t>
  </si>
  <si>
    <t>Sum of IPC Acq. Value2</t>
  </si>
  <si>
    <t>Sum of IPC Accum Dep.2</t>
  </si>
  <si>
    <t>Antelope Substation</t>
  </si>
  <si>
    <t>3520000</t>
  </si>
  <si>
    <t>TP</t>
  </si>
  <si>
    <t>3530000</t>
  </si>
  <si>
    <t>Antelope-Scoville 138 kV Line</t>
  </si>
  <si>
    <t>3550000</t>
  </si>
  <si>
    <t>3560000</t>
  </si>
  <si>
    <t>Big Grassy (Sandune) 161/69 kV Sub</t>
  </si>
  <si>
    <t>GP</t>
  </si>
  <si>
    <t>Burns Reactive Station 500kV</t>
  </si>
  <si>
    <t>3970000</t>
  </si>
  <si>
    <t>3980000</t>
  </si>
  <si>
    <t>Goshen - Antelope 161 kV Line</t>
  </si>
  <si>
    <t>Goshen - Kinport 345 kV Line</t>
  </si>
  <si>
    <t>3540000</t>
  </si>
  <si>
    <t>Goshen Substation and Maint Shop</t>
  </si>
  <si>
    <t>3620000</t>
  </si>
  <si>
    <t>Hemingway Substation(Joint Owned)</t>
  </si>
  <si>
    <t>Hurricane 230 &amp; 69kV Sub</t>
  </si>
  <si>
    <t>Jefferson 161/69 kV Substation</t>
  </si>
  <si>
    <t>Jim Bridger Substation, 230 kV Non-Shared</t>
  </si>
  <si>
    <t>Jim Bridger-Populus #1 345kV ID</t>
  </si>
  <si>
    <t>Jim Bridger-Populus #1 345kV WY</t>
  </si>
  <si>
    <t>Jim Bridger-Populus #2 345kV ID</t>
  </si>
  <si>
    <t>Jim Bridger-Populus #2 345kV WY</t>
  </si>
  <si>
    <t>Mid-Point-Malin 500 kV</t>
  </si>
  <si>
    <t>Mid-Point-Malin 500kV Ln80</t>
  </si>
  <si>
    <t>Populus Substation(Non-Shared)</t>
  </si>
  <si>
    <t>Populus-Borah #1 Id 345kV</t>
  </si>
  <si>
    <t>Populus-Kinport Id 345kV</t>
  </si>
  <si>
    <t>Summer Lake Switchyard (BPA) 500kV</t>
  </si>
  <si>
    <t>Threemile Knoll Substation</t>
  </si>
  <si>
    <t>Walla Walla 230kV Substation</t>
  </si>
  <si>
    <t>Walla Walla-Hells Canyon 230kV</t>
  </si>
  <si>
    <t>Walla Walla-Hells Cyn 230kV</t>
  </si>
  <si>
    <t>Wheelon - American Falls 138 kV Line - Idaho</t>
  </si>
  <si>
    <t>Grand Total</t>
  </si>
  <si>
    <t>Summary of Line Assets from IPC</t>
  </si>
  <si>
    <t>Hide for Printing</t>
  </si>
  <si>
    <t>Category</t>
  </si>
  <si>
    <t>Proposed WCA Factor</t>
  </si>
  <si>
    <t>Sum of Total Cost TO PAC</t>
  </si>
  <si>
    <t>Sum of Total Reserve TO PAC</t>
  </si>
  <si>
    <t>Sum of Total Cost TO PAC2</t>
  </si>
  <si>
    <t>Sum of Total Reserve TO PAC2</t>
  </si>
  <si>
    <t>Borah-Adelaide-Midpoint #1 345 kV</t>
  </si>
  <si>
    <t>108TPCAGW</t>
  </si>
  <si>
    <t>Borah-Adelaide-Midpoint #2 345 kV</t>
  </si>
  <si>
    <t/>
  </si>
  <si>
    <t>Bridger-Goshen 345 kV</t>
  </si>
  <si>
    <t>108TPJBG</t>
  </si>
  <si>
    <t>Bridger-Point of Rocks 230 kV (IPC portion)</t>
  </si>
  <si>
    <t>108TPCAGE</t>
  </si>
  <si>
    <t>Bridger-Rock Springs 230 kV (IPC Portion)</t>
  </si>
  <si>
    <t>Goshen-Jefferson 161 kV (30/90 miles) and Jefferson-Big Grassy 161 kV (20/90 miles)</t>
  </si>
  <si>
    <t>Kinport-Midpoint 345 kV</t>
  </si>
  <si>
    <t>Hemingway Transmission Connection</t>
  </si>
  <si>
    <t>Summary of Substation Assets from IPC</t>
  </si>
  <si>
    <t>Location Description</t>
  </si>
  <si>
    <t>Asset Class</t>
  </si>
  <si>
    <t xml:space="preserve"> Jim Bridger Substation-345kV and Line Equip</t>
  </si>
  <si>
    <t xml:space="preserve"> Jim Bridger Substation-Joint Owned 230kV +, WY</t>
  </si>
  <si>
    <t>Adelaide Transmission Station</t>
  </si>
  <si>
    <t>Borah Transmission Station</t>
  </si>
  <si>
    <t>Hemingway Substation</t>
  </si>
  <si>
    <t>Kinport Transmission Station</t>
  </si>
  <si>
    <t>Midpoint Transmission Station</t>
  </si>
  <si>
    <t>Populus Transmission Station</t>
  </si>
  <si>
    <t>Threemile Knoll Series Cap</t>
  </si>
  <si>
    <t>Page 8.13.4</t>
  </si>
  <si>
    <t>Washington Expedited Rate Filing -  June 2015</t>
  </si>
  <si>
    <t>Tax Item Description</t>
  </si>
  <si>
    <t>WA-Alloc</t>
  </si>
  <si>
    <t>Like-Kind Exchange with Idaho Power - Boot Received</t>
  </si>
  <si>
    <t>ADIT Amortization</t>
  </si>
  <si>
    <t>Ref 8.13</t>
  </si>
  <si>
    <t>Net Balance Transferred from Idaho Power</t>
  </si>
  <si>
    <t>Add Reserves from Idaho Power</t>
  </si>
  <si>
    <t>PRO</t>
  </si>
  <si>
    <t>8.13.3</t>
  </si>
  <si>
    <t>8.13.4</t>
  </si>
  <si>
    <t>(cont.) Idaho Asset Exchange_BR8.1</t>
  </si>
  <si>
    <r>
      <t xml:space="preserve">This adjustment reflects the rate base impacts of the Asset Exchange agreement between Pacificorp and Idaho Powe as approved in Order 01 of Docket No. UE-144136.
</t>
    </r>
    <r>
      <rPr>
        <sz val="10"/>
        <color rgb="FFFF0000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5-20-2016 - This adjustment has been revised in response to Bench Request No. 8, Question 1.</t>
    </r>
  </si>
  <si>
    <t>Idaho Asset Exchange_BR8.1</t>
  </si>
  <si>
    <t>Remove Plants to Idaho Power</t>
  </si>
  <si>
    <t>Remove Reserves to Idaho Power</t>
  </si>
  <si>
    <t>Net Balance Transferred to Idaho Power</t>
  </si>
  <si>
    <t>Add Plants from Idaho Power</t>
  </si>
  <si>
    <t>8.13.2</t>
  </si>
  <si>
    <r>
      <t xml:space="preserve">This adjustment reflects the rate base impacts of the Asset Exchange agreement between Pacificorp and Idaho Powe as approved in Order 01 of Docket No. UE-144136.
</t>
    </r>
    <r>
      <rPr>
        <b/>
        <i/>
        <sz val="10"/>
        <color rgb="FFFF0000"/>
        <rFont val="Arial"/>
        <family val="2"/>
      </rPr>
      <t xml:space="preserve">
5-20-2016 - This adjustment hass been revised in response to Bench Request No. 8, Question 1.</t>
    </r>
  </si>
  <si>
    <t>Idaho Power Asset Exchange Adjustment_BR8.1</t>
  </si>
  <si>
    <t>Total Assets from Idaho Power</t>
  </si>
  <si>
    <t>ADIT Balance - June 2015 AMA - WA</t>
  </si>
  <si>
    <t>8.13.1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</si>
</sst>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0.000000"/>
    <numFmt numFmtId="168" formatCode=";;;\(@\)"/>
    <numFmt numFmtId="169" formatCode="_-* #,##0\ &quot;F&quot;_-;\-* #,##0\ &quot;F&quot;_-;_-* &quot;-&quot;\ &quot;F&quot;_-;_-@_-"/>
    <numFmt numFmtId="170" formatCode="&quot; &quot;&quot;$&quot;* #,##0.00&quot;/kw  &quot;"/>
    <numFmt numFmtId="171" formatCode="&quot;$&quot;###0;[Red]\(&quot;$&quot;###0\)"/>
    <numFmt numFmtId="172" formatCode="* #,##0&quot;  &quot;\ "/>
    <numFmt numFmtId="173" formatCode="0.0"/>
    <numFmt numFmtId="174" formatCode="#,##0.000;[Red]\-#,##0.000"/>
    <numFmt numFmtId="175" formatCode="[$-409]mmm\-yy;@"/>
    <numFmt numFmtId="176" formatCode="General_)"/>
    <numFmt numFmtId="177" formatCode="###,000"/>
    <numFmt numFmtId="178" formatCode="#,##0.0000"/>
    <numFmt numFmtId="179" formatCode="mmm\ dd\,\ yyyy"/>
  </numFmts>
  <fonts count="7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0"/>
      <color indexed="8"/>
      <name val="Helv"/>
    </font>
    <font>
      <sz val="10"/>
      <name val="Arial Unicode MS"/>
      <family val="2"/>
    </font>
    <font>
      <sz val="11"/>
      <color theme="1"/>
      <name val="Arial"/>
      <family val="2"/>
    </font>
    <font>
      <sz val="10"/>
      <name val="Geneva"/>
      <family val="2"/>
    </font>
    <font>
      <sz val="10"/>
      <color indexed="8"/>
      <name val="Arial"/>
      <family val="2"/>
    </font>
    <font>
      <b/>
      <sz val="10"/>
      <name val="Arial Unicode MS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Helv"/>
    </font>
    <font>
      <sz val="10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Courier"/>
      <family val="3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i/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941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8" fillId="21" borderId="16" applyNumberFormat="0" applyAlignment="0" applyProtection="0"/>
    <xf numFmtId="0" fontId="19" fillId="22" borderId="17" applyNumberFormat="0" applyAlignment="0" applyProtection="0"/>
    <xf numFmtId="168" fontId="20" fillId="0" borderId="0">
      <alignment horizontal="center" wrapText="1"/>
    </xf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" fontId="21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23" borderId="0" applyFont="0" applyFill="0" applyBorder="0" applyAlignment="0" applyProtection="0"/>
    <xf numFmtId="170" fontId="27" fillId="0" borderId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29" fillId="0" borderId="0" applyFont="0" applyFill="0" applyBorder="0" applyProtection="0">
      <alignment horizontal="right"/>
    </xf>
    <xf numFmtId="5" fontId="30" fillId="0" borderId="0"/>
    <xf numFmtId="5" fontId="5" fillId="23" borderId="0" applyFont="0" applyFill="0" applyBorder="0" applyAlignment="0" applyProtection="0"/>
    <xf numFmtId="0" fontId="5" fillId="23" borderId="0" applyFont="0" applyFill="0" applyBorder="0" applyAlignment="0" applyProtection="0"/>
    <xf numFmtId="0" fontId="31" fillId="0" borderId="0" applyNumberFormat="0" applyFill="0" applyBorder="0" applyAlignment="0" applyProtection="0"/>
    <xf numFmtId="2" fontId="5" fillId="23" borderId="0" applyFont="0" applyFill="0" applyBorder="0" applyAlignment="0" applyProtection="0"/>
    <xf numFmtId="0" fontId="32" fillId="0" borderId="0" applyFont="0" applyFill="0" applyBorder="0" applyAlignment="0" applyProtection="0">
      <alignment horizontal="left"/>
    </xf>
    <xf numFmtId="0" fontId="33" fillId="5" borderId="0" applyNumberFormat="0" applyBorder="0" applyAlignment="0" applyProtection="0"/>
    <xf numFmtId="38" fontId="34" fillId="24" borderId="0" applyNumberFormat="0" applyBorder="0" applyAlignment="0" applyProtection="0"/>
    <xf numFmtId="0" fontId="35" fillId="0" borderId="0"/>
    <xf numFmtId="0" fontId="36" fillId="0" borderId="18" applyNumberFormat="0" applyAlignment="0" applyProtection="0">
      <alignment horizontal="left" vertical="center"/>
    </xf>
    <xf numFmtId="0" fontId="36" fillId="0" borderId="19">
      <alignment horizontal="left" vertical="center"/>
    </xf>
    <xf numFmtId="0" fontId="36" fillId="0" borderId="19">
      <alignment horizontal="left" vertical="center"/>
    </xf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34" fillId="25" borderId="23" applyNumberFormat="0" applyBorder="0" applyAlignment="0" applyProtection="0"/>
    <xf numFmtId="10" fontId="34" fillId="25" borderId="23" applyNumberFormat="0" applyBorder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0" fontId="41" fillId="8" borderId="16" applyNumberFormat="0" applyAlignment="0" applyProtection="0"/>
    <xf numFmtId="172" fontId="27" fillId="0" borderId="0">
      <alignment horizontal="center"/>
      <protection locked="0"/>
    </xf>
    <xf numFmtId="0" fontId="42" fillId="0" borderId="24" applyNumberFormat="0" applyFill="0" applyAlignment="0" applyProtection="0"/>
    <xf numFmtId="173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37" fontId="45" fillId="0" borderId="0" applyNumberFormat="0" applyFill="0" applyBorder="0"/>
    <xf numFmtId="0" fontId="34" fillId="0" borderId="25" applyNumberFormat="0" applyBorder="0" applyAlignment="0"/>
    <xf numFmtId="0" fontId="34" fillId="0" borderId="25" applyNumberFormat="0" applyBorder="0" applyAlignment="0"/>
    <xf numFmtId="174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5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22" fillId="0" borderId="0"/>
    <xf numFmtId="0" fontId="23" fillId="0" borderId="0"/>
    <xf numFmtId="0" fontId="23" fillId="0" borderId="0"/>
    <xf numFmtId="0" fontId="5" fillId="0" borderId="0"/>
    <xf numFmtId="175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7" fillId="0" borderId="0"/>
    <xf numFmtId="0" fontId="5" fillId="0" borderId="0"/>
    <xf numFmtId="0" fontId="27" fillId="0" borderId="0"/>
    <xf numFmtId="0" fontId="46" fillId="0" borderId="0"/>
    <xf numFmtId="0" fontId="5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7" fillId="0" borderId="0"/>
    <xf numFmtId="176" fontId="27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5" fontId="24" fillId="0" borderId="0"/>
    <xf numFmtId="5" fontId="24" fillId="0" borderId="0"/>
    <xf numFmtId="5" fontId="2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6" fillId="0" borderId="0"/>
    <xf numFmtId="176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37" fontId="30" fillId="0" borderId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34" fillId="27" borderId="26" applyNumberFormat="0" applyFon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0" fontId="48" fillId="21" borderId="27" applyNumberFormat="0" applyAlignment="0" applyProtection="0"/>
    <xf numFmtId="12" fontId="36" fillId="28" borderId="9">
      <alignment horizontal="left"/>
    </xf>
    <xf numFmtId="12" fontId="36" fillId="28" borderId="9">
      <alignment horizontal="left"/>
    </xf>
    <xf numFmtId="12" fontId="36" fillId="28" borderId="9">
      <alignment horizontal="lef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0" fontId="50" fillId="0" borderId="9">
      <alignment horizontal="center"/>
    </xf>
    <xf numFmtId="3" fontId="47" fillId="0" borderId="0" applyFont="0" applyFill="0" applyBorder="0" applyAlignment="0" applyProtection="0"/>
    <xf numFmtId="0" fontId="47" fillId="29" borderId="0" applyNumberFormat="0" applyFont="0" applyBorder="0" applyAlignment="0" applyProtection="0"/>
    <xf numFmtId="4" fontId="51" fillId="26" borderId="28" applyNumberFormat="0" applyProtection="0">
      <alignment vertical="center"/>
    </xf>
    <xf numFmtId="4" fontId="51" fillId="26" borderId="28" applyNumberFormat="0" applyProtection="0">
      <alignment vertical="center"/>
    </xf>
    <xf numFmtId="4" fontId="52" fillId="30" borderId="28" applyNumberFormat="0" applyProtection="0">
      <alignment vertical="center"/>
    </xf>
    <xf numFmtId="4" fontId="52" fillId="30" borderId="28" applyNumberFormat="0" applyProtection="0">
      <alignment vertical="center"/>
    </xf>
    <xf numFmtId="4" fontId="51" fillId="30" borderId="28" applyNumberFormat="0" applyProtection="0">
      <alignment vertical="center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horizontal="left" vertical="center" indent="1"/>
    </xf>
    <xf numFmtId="4" fontId="51" fillId="30" borderId="28" applyNumberFormat="0" applyProtection="0">
      <alignment vertical="center"/>
    </xf>
    <xf numFmtId="4" fontId="51" fillId="30" borderId="28" applyNumberFormat="0" applyProtection="0">
      <alignment horizontal="left" vertical="center" indent="1"/>
    </xf>
    <xf numFmtId="0" fontId="51" fillId="30" borderId="28" applyNumberFormat="0" applyProtection="0">
      <alignment horizontal="left" vertical="top" indent="1"/>
    </xf>
    <xf numFmtId="0" fontId="51" fillId="30" borderId="28" applyNumberFormat="0" applyProtection="0">
      <alignment horizontal="left" vertical="top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4" fontId="51" fillId="32" borderId="28" applyNumberFormat="0" applyProtection="0"/>
    <xf numFmtId="4" fontId="25" fillId="4" borderId="28" applyNumberFormat="0" applyProtection="0">
      <alignment horizontal="right" vertical="center"/>
    </xf>
    <xf numFmtId="4" fontId="25" fillId="4" borderId="28" applyNumberFormat="0" applyProtection="0">
      <alignment horizontal="right" vertical="center"/>
    </xf>
    <xf numFmtId="4" fontId="25" fillId="10" borderId="28" applyNumberFormat="0" applyProtection="0">
      <alignment horizontal="right" vertical="center"/>
    </xf>
    <xf numFmtId="4" fontId="25" fillId="10" borderId="28" applyNumberFormat="0" applyProtection="0">
      <alignment horizontal="right" vertical="center"/>
    </xf>
    <xf numFmtId="4" fontId="25" fillId="18" borderId="28" applyNumberFormat="0" applyProtection="0">
      <alignment horizontal="right" vertical="center"/>
    </xf>
    <xf numFmtId="4" fontId="25" fillId="18" borderId="28" applyNumberFormat="0" applyProtection="0">
      <alignment horizontal="right" vertical="center"/>
    </xf>
    <xf numFmtId="4" fontId="25" fillId="12" borderId="28" applyNumberFormat="0" applyProtection="0">
      <alignment horizontal="right" vertical="center"/>
    </xf>
    <xf numFmtId="4" fontId="25" fillId="12" borderId="28" applyNumberFormat="0" applyProtection="0">
      <alignment horizontal="right" vertical="center"/>
    </xf>
    <xf numFmtId="4" fontId="25" fillId="16" borderId="28" applyNumberFormat="0" applyProtection="0">
      <alignment horizontal="right" vertical="center"/>
    </xf>
    <xf numFmtId="4" fontId="25" fillId="16" borderId="28" applyNumberFormat="0" applyProtection="0">
      <alignment horizontal="right" vertical="center"/>
    </xf>
    <xf numFmtId="4" fontId="25" fillId="20" borderId="28" applyNumberFormat="0" applyProtection="0">
      <alignment horizontal="right" vertical="center"/>
    </xf>
    <xf numFmtId="4" fontId="25" fillId="20" borderId="28" applyNumberFormat="0" applyProtection="0">
      <alignment horizontal="right" vertical="center"/>
    </xf>
    <xf numFmtId="4" fontId="25" fillId="19" borderId="28" applyNumberFormat="0" applyProtection="0">
      <alignment horizontal="right" vertical="center"/>
    </xf>
    <xf numFmtId="4" fontId="25" fillId="19" borderId="28" applyNumberFormat="0" applyProtection="0">
      <alignment horizontal="right" vertical="center"/>
    </xf>
    <xf numFmtId="4" fontId="25" fillId="33" borderId="28" applyNumberFormat="0" applyProtection="0">
      <alignment horizontal="right" vertical="center"/>
    </xf>
    <xf numFmtId="4" fontId="25" fillId="33" borderId="28" applyNumberFormat="0" applyProtection="0">
      <alignment horizontal="right" vertical="center"/>
    </xf>
    <xf numFmtId="4" fontId="25" fillId="11" borderId="28" applyNumberFormat="0" applyProtection="0">
      <alignment horizontal="right" vertical="center"/>
    </xf>
    <xf numFmtId="4" fontId="25" fillId="11" borderId="28" applyNumberFormat="0" applyProtection="0">
      <alignment horizontal="right" vertical="center"/>
    </xf>
    <xf numFmtId="4" fontId="51" fillId="34" borderId="29" applyNumberFormat="0" applyProtection="0">
      <alignment horizontal="left" vertical="center" indent="1"/>
    </xf>
    <xf numFmtId="4" fontId="25" fillId="35" borderId="0" applyNumberFormat="0" applyProtection="0">
      <alignment horizontal="left" vertical="center" indent="1"/>
    </xf>
    <xf numFmtId="4" fontId="25" fillId="35" borderId="0" applyNumberFormat="0" applyProtection="0">
      <alignment horizontal="left" indent="1"/>
    </xf>
    <xf numFmtId="4" fontId="25" fillId="35" borderId="0" applyNumberFormat="0" applyProtection="0">
      <alignment horizontal="left" indent="1"/>
    </xf>
    <xf numFmtId="4" fontId="25" fillId="35" borderId="0" applyNumberFormat="0" applyProtection="0">
      <alignment horizontal="left" indent="1"/>
    </xf>
    <xf numFmtId="4" fontId="25" fillId="35" borderId="0" applyNumberFormat="0" applyProtection="0">
      <alignment horizontal="left" indent="1"/>
    </xf>
    <xf numFmtId="4" fontId="25" fillId="35" borderId="0" applyNumberFormat="0" applyProtection="0">
      <alignment horizontal="left" indent="1"/>
    </xf>
    <xf numFmtId="4" fontId="25" fillId="35" borderId="0" applyNumberFormat="0" applyProtection="0">
      <alignment horizontal="left" indent="1"/>
    </xf>
    <xf numFmtId="4" fontId="53" fillId="36" borderId="0" applyNumberFormat="0" applyProtection="0">
      <alignment horizontal="left" vertical="center" indent="1"/>
    </xf>
    <xf numFmtId="4" fontId="53" fillId="36" borderId="0" applyNumberFormat="0" applyProtection="0">
      <alignment horizontal="left" vertical="center" indent="1"/>
    </xf>
    <xf numFmtId="4" fontId="53" fillId="36" borderId="0" applyNumberFormat="0" applyProtection="0">
      <alignment horizontal="left" vertical="center" indent="1"/>
    </xf>
    <xf numFmtId="4" fontId="53" fillId="36" borderId="0" applyNumberFormat="0" applyProtection="0">
      <alignment horizontal="left" vertical="center" indent="1"/>
    </xf>
    <xf numFmtId="4" fontId="53" fillId="36" borderId="0" applyNumberFormat="0" applyProtection="0">
      <alignment horizontal="left" vertical="center" indent="1"/>
    </xf>
    <xf numFmtId="4" fontId="25" fillId="37" borderId="28" applyNumberFormat="0" applyProtection="0">
      <alignment horizontal="right" vertical="center"/>
    </xf>
    <xf numFmtId="4" fontId="25" fillId="37" borderId="28" applyNumberFormat="0" applyProtection="0">
      <alignment horizontal="right" vertical="center"/>
    </xf>
    <xf numFmtId="4" fontId="54" fillId="0" borderId="0" applyNumberFormat="0" applyProtection="0">
      <alignment horizontal="left" vertical="center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5" fillId="38" borderId="0" applyNumberFormat="0" applyProtection="0">
      <alignment horizontal="left" indent="1"/>
    </xf>
    <xf numFmtId="4" fontId="56" fillId="0" borderId="0" applyNumberFormat="0" applyProtection="0">
      <alignment horizontal="left" vertical="center" indent="1"/>
    </xf>
    <xf numFmtId="4" fontId="56" fillId="39" borderId="0" applyNumberFormat="0" applyProtection="0"/>
    <xf numFmtId="4" fontId="56" fillId="39" borderId="0" applyNumberFormat="0" applyProtection="0"/>
    <xf numFmtId="4" fontId="56" fillId="39" borderId="0" applyNumberFormat="0" applyProtection="0"/>
    <xf numFmtId="4" fontId="56" fillId="39" borderId="0" applyNumberFormat="0" applyProtection="0"/>
    <xf numFmtId="4" fontId="56" fillId="39" borderId="0" applyNumberFormat="0" applyProtection="0"/>
    <xf numFmtId="4" fontId="56" fillId="39" borderId="0" applyNumberFormat="0" applyProtection="0"/>
    <xf numFmtId="4" fontId="56" fillId="39" borderId="0" applyNumberFormat="0" applyProtection="0"/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center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6" borderId="28" applyNumberFormat="0" applyProtection="0">
      <alignment horizontal="left" vertical="top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center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32" borderId="28" applyNumberFormat="0" applyProtection="0">
      <alignment horizontal="left" vertical="top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center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0" borderId="28" applyNumberFormat="0" applyProtection="0">
      <alignment horizontal="left" vertical="top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center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0" fontId="5" fillId="41" borderId="28" applyNumberFormat="0" applyProtection="0">
      <alignment horizontal="left" vertical="top" indent="1"/>
    </xf>
    <xf numFmtId="4" fontId="25" fillId="25" borderId="28" applyNumberFormat="0" applyProtection="0">
      <alignment vertical="center"/>
    </xf>
    <xf numFmtId="4" fontId="25" fillId="25" borderId="28" applyNumberFormat="0" applyProtection="0">
      <alignment vertical="center"/>
    </xf>
    <xf numFmtId="4" fontId="57" fillId="25" borderId="28" applyNumberFormat="0" applyProtection="0">
      <alignment vertical="center"/>
    </xf>
    <xf numFmtId="4" fontId="57" fillId="25" borderId="28" applyNumberFormat="0" applyProtection="0">
      <alignment vertical="center"/>
    </xf>
    <xf numFmtId="4" fontId="25" fillId="25" borderId="28" applyNumberFormat="0" applyProtection="0">
      <alignment horizontal="left" vertical="center" indent="1"/>
    </xf>
    <xf numFmtId="4" fontId="25" fillId="25" borderId="28" applyNumberFormat="0" applyProtection="0">
      <alignment horizontal="left" vertical="center" indent="1"/>
    </xf>
    <xf numFmtId="0" fontId="25" fillId="25" borderId="28" applyNumberFormat="0" applyProtection="0">
      <alignment horizontal="left" vertical="top" indent="1"/>
    </xf>
    <xf numFmtId="0" fontId="25" fillId="25" borderId="28" applyNumberFormat="0" applyProtection="0">
      <alignment horizontal="left" vertical="top" indent="1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42" borderId="2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57" fillId="35" borderId="28" applyNumberFormat="0" applyProtection="0">
      <alignment horizontal="right" vertical="center"/>
    </xf>
    <xf numFmtId="4" fontId="57" fillId="35" borderId="28" applyNumberFormat="0" applyProtection="0">
      <alignment horizontal="right" vertical="center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4" fontId="25" fillId="37" borderId="28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4" fontId="25" fillId="0" borderId="28" applyNumberFormat="0" applyProtection="0">
      <alignment horizontal="left" vertical="center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5" fillId="31" borderId="27" applyNumberFormat="0" applyProtection="0">
      <alignment horizontal="left" vertical="center" indent="1"/>
    </xf>
    <xf numFmtId="0" fontId="25" fillId="32" borderId="28" applyNumberFormat="0" applyProtection="0">
      <alignment horizontal="left" vertical="top"/>
    </xf>
    <xf numFmtId="4" fontId="58" fillId="0" borderId="0" applyNumberFormat="0" applyProtection="0">
      <alignment horizontal="left" vertical="center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59" fillId="43" borderId="0" applyNumberFormat="0" applyProtection="0">
      <alignment horizontal="left"/>
    </xf>
    <xf numFmtId="4" fontId="60" fillId="35" borderId="28" applyNumberFormat="0" applyProtection="0">
      <alignment horizontal="right" vertical="center"/>
    </xf>
    <xf numFmtId="4" fontId="60" fillId="35" borderId="28" applyNumberFormat="0" applyProtection="0">
      <alignment horizontal="right" vertical="center"/>
    </xf>
    <xf numFmtId="0" fontId="61" fillId="0" borderId="30" applyNumberFormat="0" applyFont="0" applyFill="0" applyAlignment="0" applyProtection="0"/>
    <xf numFmtId="177" fontId="62" fillId="0" borderId="31" applyNumberFormat="0" applyProtection="0">
      <alignment horizontal="right" vertical="center"/>
    </xf>
    <xf numFmtId="177" fontId="63" fillId="0" borderId="32" applyNumberFormat="0" applyProtection="0">
      <alignment horizontal="right" vertical="center"/>
    </xf>
    <xf numFmtId="0" fontId="63" fillId="44" borderId="30" applyNumberFormat="0" applyAlignment="0" applyProtection="0">
      <alignment horizontal="left" vertical="center" indent="1"/>
    </xf>
    <xf numFmtId="0" fontId="64" fillId="45" borderId="32" applyNumberFormat="0" applyAlignment="0" applyProtection="0">
      <alignment horizontal="left" vertical="center" indent="1"/>
    </xf>
    <xf numFmtId="0" fontId="64" fillId="45" borderId="32" applyNumberFormat="0" applyAlignment="0" applyProtection="0">
      <alignment horizontal="left" vertical="center" indent="1"/>
    </xf>
    <xf numFmtId="0" fontId="65" fillId="0" borderId="33" applyNumberFormat="0" applyFill="0" applyBorder="0" applyAlignment="0" applyProtection="0"/>
    <xf numFmtId="0" fontId="65" fillId="45" borderId="32" applyNumberFormat="0" applyAlignment="0" applyProtection="0">
      <alignment horizontal="left" vertical="center" indent="1"/>
    </xf>
    <xf numFmtId="0" fontId="65" fillId="45" borderId="32" applyNumberFormat="0" applyAlignment="0" applyProtection="0">
      <alignment horizontal="left" vertical="center" indent="1"/>
    </xf>
    <xf numFmtId="177" fontId="66" fillId="46" borderId="31" applyNumberFormat="0" applyBorder="0" applyProtection="0">
      <alignment horizontal="right" vertical="center"/>
    </xf>
    <xf numFmtId="177" fontId="67" fillId="46" borderId="32" applyNumberFormat="0" applyBorder="0" applyProtection="0">
      <alignment horizontal="right" vertical="center"/>
    </xf>
    <xf numFmtId="0" fontId="65" fillId="47" borderId="32" applyNumberFormat="0" applyAlignment="0" applyProtection="0">
      <alignment horizontal="left" vertical="center" indent="1"/>
    </xf>
    <xf numFmtId="177" fontId="67" fillId="47" borderId="32" applyNumberFormat="0" applyProtection="0">
      <alignment horizontal="right" vertical="center"/>
    </xf>
    <xf numFmtId="0" fontId="68" fillId="0" borderId="33" applyBorder="0" applyAlignment="0" applyProtection="0"/>
    <xf numFmtId="177" fontId="69" fillId="48" borderId="34" applyNumberFormat="0" applyBorder="0" applyAlignment="0" applyProtection="0">
      <alignment horizontal="right" vertical="center" indent="1"/>
    </xf>
    <xf numFmtId="177" fontId="70" fillId="49" borderId="34" applyNumberFormat="0" applyBorder="0" applyAlignment="0" applyProtection="0">
      <alignment horizontal="right" vertical="center" indent="1"/>
    </xf>
    <xf numFmtId="177" fontId="70" fillId="50" borderId="34" applyNumberFormat="0" applyBorder="0" applyAlignment="0" applyProtection="0">
      <alignment horizontal="right" vertical="center" indent="1"/>
    </xf>
    <xf numFmtId="177" fontId="71" fillId="51" borderId="34" applyNumberFormat="0" applyBorder="0" applyAlignment="0" applyProtection="0">
      <alignment horizontal="right" vertical="center" indent="1"/>
    </xf>
    <xf numFmtId="177" fontId="71" fillId="52" borderId="34" applyNumberFormat="0" applyBorder="0" applyAlignment="0" applyProtection="0">
      <alignment horizontal="right" vertical="center" indent="1"/>
    </xf>
    <xf numFmtId="177" fontId="71" fillId="53" borderId="34" applyNumberFormat="0" applyBorder="0" applyAlignment="0" applyProtection="0">
      <alignment horizontal="right" vertical="center" indent="1"/>
    </xf>
    <xf numFmtId="177" fontId="72" fillId="54" borderId="34" applyNumberFormat="0" applyBorder="0" applyAlignment="0" applyProtection="0">
      <alignment horizontal="right" vertical="center" indent="1"/>
    </xf>
    <xf numFmtId="177" fontId="72" fillId="55" borderId="34" applyNumberFormat="0" applyBorder="0" applyAlignment="0" applyProtection="0">
      <alignment horizontal="right" vertical="center" indent="1"/>
    </xf>
    <xf numFmtId="177" fontId="72" fillId="56" borderId="34" applyNumberFormat="0" applyBorder="0" applyAlignment="0" applyProtection="0">
      <alignment horizontal="right" vertical="center" indent="1"/>
    </xf>
    <xf numFmtId="0" fontId="64" fillId="57" borderId="30" applyNumberFormat="0" applyAlignment="0" applyProtection="0">
      <alignment horizontal="left" vertical="center" indent="1"/>
    </xf>
    <xf numFmtId="0" fontId="64" fillId="58" borderId="30" applyNumberFormat="0" applyAlignment="0" applyProtection="0">
      <alignment horizontal="left" vertical="center" indent="1"/>
    </xf>
    <xf numFmtId="0" fontId="64" fillId="59" borderId="30" applyNumberFormat="0" applyAlignment="0" applyProtection="0">
      <alignment horizontal="left" vertical="center" indent="1"/>
    </xf>
    <xf numFmtId="0" fontId="64" fillId="46" borderId="30" applyNumberFormat="0" applyAlignment="0" applyProtection="0">
      <alignment horizontal="left" vertical="center" indent="1"/>
    </xf>
    <xf numFmtId="0" fontId="64" fillId="47" borderId="32" applyNumberFormat="0" applyAlignment="0" applyProtection="0">
      <alignment horizontal="left" vertical="center" indent="1"/>
    </xf>
    <xf numFmtId="177" fontId="62" fillId="46" borderId="31" applyNumberFormat="0" applyBorder="0" applyProtection="0">
      <alignment horizontal="right" vertical="center"/>
    </xf>
    <xf numFmtId="177" fontId="63" fillId="46" borderId="32" applyNumberFormat="0" applyBorder="0" applyProtection="0">
      <alignment horizontal="right" vertical="center"/>
    </xf>
    <xf numFmtId="177" fontId="62" fillId="60" borderId="30" applyNumberFormat="0" applyAlignment="0" applyProtection="0">
      <alignment horizontal="left" vertical="center" indent="1"/>
    </xf>
    <xf numFmtId="0" fontId="63" fillId="44" borderId="32" applyNumberFormat="0" applyAlignment="0" applyProtection="0">
      <alignment horizontal="left" vertical="center" indent="1"/>
    </xf>
    <xf numFmtId="0" fontId="64" fillId="47" borderId="32" applyNumberFormat="0" applyAlignment="0" applyProtection="0">
      <alignment horizontal="left" vertical="center" indent="1"/>
    </xf>
    <xf numFmtId="177" fontId="63" fillId="47" borderId="32" applyNumberFormat="0" applyProtection="0">
      <alignment horizontal="right" vertical="center"/>
    </xf>
    <xf numFmtId="178" fontId="5" fillId="0" borderId="35">
      <alignment horizontal="justify" vertical="top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79" fontId="5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73" fillId="0" borderId="0" applyNumberFormat="0" applyFill="0" applyBorder="0" applyAlignment="0" applyProtection="0"/>
    <xf numFmtId="0" fontId="6" fillId="0" borderId="15">
      <alignment horizontal="center" vertical="center" wrapText="1"/>
    </xf>
    <xf numFmtId="0" fontId="6" fillId="0" borderId="15">
      <alignment horizontal="center" vertical="center" wrapText="1"/>
    </xf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0" fontId="74" fillId="0" borderId="36" applyNumberFormat="0" applyFill="0" applyAlignment="0" applyProtection="0"/>
    <xf numFmtId="176" fontId="75" fillId="0" borderId="0">
      <alignment horizontal="left"/>
    </xf>
    <xf numFmtId="37" fontId="34" fillId="30" borderId="0" applyNumberFormat="0" applyBorder="0" applyAlignment="0" applyProtection="0"/>
    <xf numFmtId="37" fontId="34" fillId="30" borderId="0" applyNumberFormat="0" applyBorder="0" applyAlignment="0" applyProtection="0"/>
    <xf numFmtId="37" fontId="34" fillId="0" borderId="0"/>
    <xf numFmtId="3" fontId="76" fillId="61" borderId="37" applyProtection="0"/>
    <xf numFmtId="0" fontId="77" fillId="0" borderId="0" applyNumberFormat="0" applyFill="0" applyBorder="0" applyAlignment="0" applyProtection="0"/>
  </cellStyleXfs>
  <cellXfs count="178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Font="1"/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right"/>
    </xf>
    <xf numFmtId="0" fontId="5" fillId="0" borderId="0" xfId="1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41" fontId="5" fillId="0" borderId="0" xfId="3" applyNumberFormat="1" applyFont="1" applyBorder="1" applyAlignment="1">
      <alignment horizontal="center"/>
    </xf>
    <xf numFmtId="164" fontId="5" fillId="0" borderId="0" xfId="4" applyNumberFormat="1" applyFont="1" applyAlignment="1">
      <alignment horizontal="center"/>
    </xf>
    <xf numFmtId="41" fontId="5" fillId="0" borderId="0" xfId="3" applyNumberFormat="1" applyFont="1" applyAlignment="1">
      <alignment horizontal="center"/>
    </xf>
    <xf numFmtId="0" fontId="5" fillId="0" borderId="0" xfId="0" applyFont="1" applyProtection="1">
      <protection locked="0"/>
    </xf>
    <xf numFmtId="165" fontId="5" fillId="0" borderId="0" xfId="1" applyNumberFormat="1" applyFont="1"/>
    <xf numFmtId="166" fontId="5" fillId="0" borderId="0" xfId="2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/>
    <xf numFmtId="0" fontId="5" fillId="0" borderId="0" xfId="5" applyFont="1" applyFill="1" applyBorder="1" applyAlignment="1">
      <alignment horizontal="left" indent="1"/>
    </xf>
    <xf numFmtId="0" fontId="5" fillId="0" borderId="0" xfId="5" applyFont="1" applyFill="1" applyBorder="1"/>
    <xf numFmtId="0" fontId="5" fillId="0" borderId="0" xfId="5" applyNumberFormat="1" applyFont="1" applyFill="1" applyBorder="1" applyAlignment="1">
      <alignment horizontal="center"/>
    </xf>
    <xf numFmtId="0" fontId="6" fillId="0" borderId="0" xfId="5" applyFont="1" applyBorder="1"/>
    <xf numFmtId="0" fontId="5" fillId="0" borderId="0" xfId="8" applyFont="1" applyBorder="1"/>
    <xf numFmtId="0" fontId="6" fillId="0" borderId="0" xfId="5" quotePrefix="1" applyFont="1" applyFill="1" applyBorder="1" applyAlignment="1">
      <alignment horizontal="left"/>
    </xf>
    <xf numFmtId="0" fontId="5" fillId="0" borderId="0" xfId="5" quotePrefix="1" applyFont="1" applyFill="1" applyBorder="1" applyAlignment="1">
      <alignment horizontal="left" indent="1"/>
    </xf>
    <xf numFmtId="166" fontId="5" fillId="0" borderId="0" xfId="2" applyNumberFormat="1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0" fontId="5" fillId="0" borderId="0" xfId="9" applyFont="1" applyBorder="1" applyAlignment="1">
      <alignment horizontal="center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6" fontId="5" fillId="0" borderId="0" xfId="2" applyNumberFormat="1" applyFont="1" applyFill="1" applyBorder="1" applyAlignment="1">
      <alignment horizontal="center"/>
    </xf>
    <xf numFmtId="37" fontId="5" fillId="0" borderId="0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2" borderId="0" xfId="0" applyFont="1" applyFill="1"/>
    <xf numFmtId="0" fontId="1" fillId="0" borderId="11" xfId="0" applyFont="1" applyBorder="1"/>
    <xf numFmtId="0" fontId="1" fillId="0" borderId="12" xfId="0" applyFont="1" applyBorder="1"/>
    <xf numFmtId="0" fontId="2" fillId="2" borderId="0" xfId="0" applyFont="1" applyFill="1"/>
    <xf numFmtId="165" fontId="1" fillId="0" borderId="0" xfId="0" applyNumberFormat="1" applyFont="1"/>
    <xf numFmtId="165" fontId="1" fillId="0" borderId="3" xfId="0" applyNumberFormat="1" applyFont="1" applyBorder="1"/>
    <xf numFmtId="165" fontId="1" fillId="0" borderId="5" xfId="0" applyNumberFormat="1" applyFont="1" applyBorder="1"/>
    <xf numFmtId="0" fontId="2" fillId="2" borderId="0" xfId="0" applyNumberFormat="1" applyFont="1" applyFill="1"/>
    <xf numFmtId="0" fontId="1" fillId="0" borderId="0" xfId="0" applyNumberFormat="1" applyFont="1" applyAlignment="1">
      <alignment horizontal="center"/>
    </xf>
    <xf numFmtId="165" fontId="1" fillId="0" borderId="6" xfId="0" applyNumberFormat="1" applyFont="1" applyBorder="1"/>
    <xf numFmtId="165" fontId="1" fillId="0" borderId="7" xfId="0" applyNumberFormat="1" applyFont="1" applyBorder="1"/>
    <xf numFmtId="0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quotePrefix="1" applyFont="1"/>
    <xf numFmtId="0" fontId="1" fillId="0" borderId="0" xfId="0" applyFont="1" applyFill="1"/>
    <xf numFmtId="165" fontId="1" fillId="0" borderId="0" xfId="0" applyNumberFormat="1" applyFont="1" applyFill="1"/>
    <xf numFmtId="165" fontId="1" fillId="0" borderId="6" xfId="0" applyNumberFormat="1" applyFont="1" applyFill="1" applyBorder="1"/>
    <xf numFmtId="165" fontId="1" fillId="0" borderId="7" xfId="0" applyNumberFormat="1" applyFont="1" applyFill="1" applyBorder="1"/>
    <xf numFmtId="2" fontId="1" fillId="0" borderId="0" xfId="0" applyNumberFormat="1" applyFont="1"/>
    <xf numFmtId="0" fontId="11" fillId="2" borderId="0" xfId="0" applyFont="1" applyFill="1" applyBorder="1" applyAlignment="1">
      <alignment horizontal="center" wrapText="1"/>
    </xf>
    <xf numFmtId="2" fontId="12" fillId="2" borderId="0" xfId="0" applyNumberFormat="1" applyFont="1" applyFill="1"/>
    <xf numFmtId="2" fontId="13" fillId="2" borderId="0" xfId="0" applyNumberFormat="1" applyFont="1" applyFill="1"/>
    <xf numFmtId="1" fontId="14" fillId="0" borderId="0" xfId="0" applyNumberFormat="1" applyFont="1"/>
    <xf numFmtId="2" fontId="2" fillId="2" borderId="0" xfId="0" applyNumberFormat="1" applyFont="1" applyFill="1"/>
    <xf numFmtId="0" fontId="13" fillId="2" borderId="0" xfId="0" applyNumberFormat="1" applyFont="1" applyFill="1"/>
    <xf numFmtId="1" fontId="1" fillId="0" borderId="0" xfId="0" applyNumberFormat="1" applyFont="1"/>
    <xf numFmtId="165" fontId="1" fillId="0" borderId="0" xfId="1" applyNumberFormat="1" applyFont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right"/>
    </xf>
    <xf numFmtId="0" fontId="3" fillId="0" borderId="13" xfId="0" applyFont="1" applyBorder="1"/>
    <xf numFmtId="0" fontId="1" fillId="0" borderId="1" xfId="0" applyFont="1" applyBorder="1"/>
    <xf numFmtId="0" fontId="1" fillId="0" borderId="14" xfId="0" applyFont="1" applyBorder="1"/>
    <xf numFmtId="0" fontId="3" fillId="0" borderId="15" xfId="0" applyFont="1" applyBorder="1" applyAlignment="1">
      <alignment horizontal="center"/>
    </xf>
    <xf numFmtId="0" fontId="1" fillId="0" borderId="13" xfId="0" applyFont="1" applyBorder="1"/>
    <xf numFmtId="165" fontId="1" fillId="0" borderId="15" xfId="1" applyNumberFormat="1" applyFont="1" applyFill="1" applyBorder="1"/>
    <xf numFmtId="165" fontId="3" fillId="0" borderId="0" xfId="0" applyNumberFormat="1" applyFont="1"/>
    <xf numFmtId="165" fontId="5" fillId="0" borderId="0" xfId="1" applyNumberFormat="1" applyFont="1" applyBorder="1"/>
    <xf numFmtId="0" fontId="1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5" applyFont="1" applyBorder="1"/>
    <xf numFmtId="0" fontId="1" fillId="0" borderId="0" xfId="0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165" fontId="5" fillId="0" borderId="0" xfId="6" applyNumberFormat="1" applyFont="1" applyBorder="1"/>
    <xf numFmtId="0" fontId="5" fillId="0" borderId="0" xfId="7" applyFont="1" applyBorder="1"/>
    <xf numFmtId="0" fontId="0" fillId="0" borderId="0" xfId="0" applyBorder="1"/>
    <xf numFmtId="0" fontId="6" fillId="0" borderId="0" xfId="5" applyFont="1" applyBorder="1" applyAlignment="1">
      <alignment horizontal="left"/>
    </xf>
    <xf numFmtId="0" fontId="2" fillId="0" borderId="0" xfId="5" applyFont="1"/>
    <xf numFmtId="0" fontId="2" fillId="0" borderId="0" xfId="0" applyFont="1" applyAlignment="1">
      <alignment horizontal="center"/>
    </xf>
    <xf numFmtId="0" fontId="2" fillId="0" borderId="0" xfId="5" applyFont="1" applyAlignment="1">
      <alignment horizontal="center"/>
    </xf>
    <xf numFmtId="165" fontId="2" fillId="0" borderId="0" xfId="6" applyNumberFormat="1" applyFont="1"/>
    <xf numFmtId="166" fontId="2" fillId="0" borderId="0" xfId="2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7" applyFont="1"/>
    <xf numFmtId="0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5" applyFont="1" applyFill="1" applyBorder="1"/>
    <xf numFmtId="0" fontId="2" fillId="0" borderId="0" xfId="5" applyNumberFormat="1" applyFont="1" applyFill="1" applyBorder="1" applyAlignment="1">
      <alignment horizontal="center"/>
    </xf>
    <xf numFmtId="0" fontId="2" fillId="0" borderId="0" xfId="5" applyFont="1" applyFill="1"/>
    <xf numFmtId="165" fontId="2" fillId="0" borderId="1" xfId="6" applyNumberFormat="1" applyFont="1" applyBorder="1"/>
    <xf numFmtId="166" fontId="2" fillId="0" borderId="0" xfId="2" applyNumberFormat="1" applyFont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0" fontId="2" fillId="0" borderId="0" xfId="0" applyFont="1"/>
    <xf numFmtId="41" fontId="2" fillId="0" borderId="1" xfId="1" applyNumberFormat="1" applyFont="1" applyFill="1" applyBorder="1" applyAlignment="1">
      <alignment horizontal="center"/>
    </xf>
    <xf numFmtId="0" fontId="2" fillId="0" borderId="0" xfId="9" applyFont="1" applyBorder="1" applyAlignment="1">
      <alignment horizontal="center"/>
    </xf>
    <xf numFmtId="0" fontId="10" fillId="0" borderId="0" xfId="5" applyFont="1" applyFill="1" applyBorder="1"/>
    <xf numFmtId="41" fontId="10" fillId="0" borderId="2" xfId="803" applyNumberFormat="1" applyFont="1" applyFill="1" applyBorder="1" applyAlignment="1">
      <alignment horizontal="center"/>
    </xf>
    <xf numFmtId="0" fontId="10" fillId="0" borderId="0" xfId="9" applyFont="1" applyBorder="1" applyAlignment="1">
      <alignment horizontal="center"/>
    </xf>
    <xf numFmtId="166" fontId="10" fillId="0" borderId="0" xfId="15918" applyNumberFormat="1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5" applyFont="1" applyBorder="1"/>
    <xf numFmtId="0" fontId="10" fillId="0" borderId="0" xfId="0" applyFont="1" applyFill="1" applyBorder="1" applyProtection="1">
      <protection locked="0"/>
    </xf>
    <xf numFmtId="37" fontId="10" fillId="0" borderId="2" xfId="0" applyNumberFormat="1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62" borderId="11" xfId="0" applyFont="1" applyFill="1" applyBorder="1"/>
    <xf numFmtId="0" fontId="3" fillId="62" borderId="12" xfId="0" applyFont="1" applyFill="1" applyBorder="1"/>
    <xf numFmtId="0" fontId="3" fillId="0" borderId="0" xfId="0" applyFont="1" applyBorder="1" applyAlignment="1">
      <alignment horizontal="centerContinuous"/>
    </xf>
    <xf numFmtId="14" fontId="3" fillId="0" borderId="11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8" xfId="0" applyFont="1" applyBorder="1"/>
    <xf numFmtId="0" fontId="3" fillId="0" borderId="12" xfId="0" applyFont="1" applyBorder="1"/>
    <xf numFmtId="0" fontId="1" fillId="0" borderId="6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18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165" fontId="1" fillId="0" borderId="4" xfId="0" applyNumberFormat="1" applyFont="1" applyBorder="1"/>
    <xf numFmtId="0" fontId="3" fillId="62" borderId="18" xfId="0" applyFont="1" applyFill="1" applyBorder="1"/>
    <xf numFmtId="165" fontId="3" fillId="62" borderId="11" xfId="0" applyNumberFormat="1" applyFont="1" applyFill="1" applyBorder="1"/>
    <xf numFmtId="165" fontId="3" fillId="62" borderId="12" xfId="0" applyNumberFormat="1" applyFont="1" applyFill="1" applyBorder="1"/>
    <xf numFmtId="165" fontId="1" fillId="0" borderId="18" xfId="0" applyNumberFormat="1" applyFont="1" applyBorder="1"/>
    <xf numFmtId="165" fontId="3" fillId="62" borderId="18" xfId="0" applyNumberFormat="1" applyFont="1" applyFill="1" applyBorder="1"/>
    <xf numFmtId="165" fontId="1" fillId="0" borderId="0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37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6" fontId="2" fillId="0" borderId="0" xfId="2" applyNumberFormat="1" applyFont="1" applyFill="1" applyAlignment="1">
      <alignment horizontal="center"/>
    </xf>
  </cellXfs>
  <cellStyles count="19411">
    <cellStyle name=" 1" xfId="10"/>
    <cellStyle name=" 1 2" xfId="11"/>
    <cellStyle name=" 1 2 2" xfId="12"/>
    <cellStyle name=" 1 3" xfId="13"/>
    <cellStyle name="20% - Accent1 10" xfId="14"/>
    <cellStyle name="20% - Accent1 11" xfId="15"/>
    <cellStyle name="20% - Accent1 12" xfId="16"/>
    <cellStyle name="20% - Accent1 13" xfId="17"/>
    <cellStyle name="20% - Accent1 2" xfId="18"/>
    <cellStyle name="20% - Accent1 2 2" xfId="19"/>
    <cellStyle name="20% - Accent1 2 3" xfId="20"/>
    <cellStyle name="20% - Accent1 2_10-15-10-Stmt AU - Period I - Working 1 0" xfId="21"/>
    <cellStyle name="20% - Accent1 3" xfId="22"/>
    <cellStyle name="20% - Accent1 3 2" xfId="23"/>
    <cellStyle name="20% - Accent1 3 3" xfId="24"/>
    <cellStyle name="20% - Accent1 3_10-15-10-Stmt AU - Period I - Working 1 0" xfId="25"/>
    <cellStyle name="20% - Accent1 4" xfId="26"/>
    <cellStyle name="20% - Accent1 4 2" xfId="27"/>
    <cellStyle name="20% - Accent1 4 3" xfId="28"/>
    <cellStyle name="20% - Accent1 4_10-15-10-Stmt AU - Period I - Working 1 0" xfId="29"/>
    <cellStyle name="20% - Accent1 5" xfId="30"/>
    <cellStyle name="20% - Accent1 5 2" xfId="31"/>
    <cellStyle name="20% - Accent1 5 3" xfId="32"/>
    <cellStyle name="20% - Accent1 5_10-15-10-Stmt AU - Period I - Working 1 0" xfId="33"/>
    <cellStyle name="20% - Accent1 6" xfId="34"/>
    <cellStyle name="20% - Accent1 6 2" xfId="35"/>
    <cellStyle name="20% - Accent1 6 3" xfId="36"/>
    <cellStyle name="20% - Accent1 6_10-15-10-Stmt AU - Period I - Working 1 0" xfId="37"/>
    <cellStyle name="20% - Accent1 7" xfId="38"/>
    <cellStyle name="20% - Accent1 7 2" xfId="39"/>
    <cellStyle name="20% - Accent1 7 3" xfId="40"/>
    <cellStyle name="20% - Accent1 7_10-15-10-Stmt AU - Period I - Working 1 0" xfId="41"/>
    <cellStyle name="20% - Accent1 8" xfId="42"/>
    <cellStyle name="20% - Accent1 9" xfId="43"/>
    <cellStyle name="20% - Accent2 10" xfId="44"/>
    <cellStyle name="20% - Accent2 11" xfId="45"/>
    <cellStyle name="20% - Accent2 12" xfId="46"/>
    <cellStyle name="20% - Accent2 13" xfId="47"/>
    <cellStyle name="20% - Accent2 2" xfId="48"/>
    <cellStyle name="20% - Accent2 2 2" xfId="49"/>
    <cellStyle name="20% - Accent2 2 3" xfId="50"/>
    <cellStyle name="20% - Accent2 2_10-15-10-Stmt AU - Period I - Working 1 0" xfId="51"/>
    <cellStyle name="20% - Accent2 3" xfId="52"/>
    <cellStyle name="20% - Accent2 3 2" xfId="53"/>
    <cellStyle name="20% - Accent2 3 3" xfId="54"/>
    <cellStyle name="20% - Accent2 3_10-15-10-Stmt AU - Period I - Working 1 0" xfId="55"/>
    <cellStyle name="20% - Accent2 4" xfId="56"/>
    <cellStyle name="20% - Accent2 4 2" xfId="57"/>
    <cellStyle name="20% - Accent2 4 3" xfId="58"/>
    <cellStyle name="20% - Accent2 4_10-15-10-Stmt AU - Period I - Working 1 0" xfId="59"/>
    <cellStyle name="20% - Accent2 5" xfId="60"/>
    <cellStyle name="20% - Accent2 5 2" xfId="61"/>
    <cellStyle name="20% - Accent2 5 3" xfId="62"/>
    <cellStyle name="20% - Accent2 5_10-15-10-Stmt AU - Period I - Working 1 0" xfId="63"/>
    <cellStyle name="20% - Accent2 6" xfId="64"/>
    <cellStyle name="20% - Accent2 6 2" xfId="65"/>
    <cellStyle name="20% - Accent2 6 3" xfId="66"/>
    <cellStyle name="20% - Accent2 6_10-15-10-Stmt AU - Period I - Working 1 0" xfId="67"/>
    <cellStyle name="20% - Accent2 7" xfId="68"/>
    <cellStyle name="20% - Accent2 7 2" xfId="69"/>
    <cellStyle name="20% - Accent2 7 3" xfId="70"/>
    <cellStyle name="20% - Accent2 7_10-15-10-Stmt AU - Period I - Working 1 0" xfId="71"/>
    <cellStyle name="20% - Accent2 8" xfId="72"/>
    <cellStyle name="20% - Accent2 9" xfId="73"/>
    <cellStyle name="20% - Accent3 10" xfId="74"/>
    <cellStyle name="20% - Accent3 11" xfId="75"/>
    <cellStyle name="20% - Accent3 12" xfId="76"/>
    <cellStyle name="20% - Accent3 13" xfId="77"/>
    <cellStyle name="20% - Accent3 2" xfId="78"/>
    <cellStyle name="20% - Accent3 2 2" xfId="79"/>
    <cellStyle name="20% - Accent3 2 3" xfId="80"/>
    <cellStyle name="20% - Accent3 2_10-15-10-Stmt AU - Period I - Working 1 0" xfId="81"/>
    <cellStyle name="20% - Accent3 3" xfId="82"/>
    <cellStyle name="20% - Accent3 3 2" xfId="83"/>
    <cellStyle name="20% - Accent3 3 3" xfId="84"/>
    <cellStyle name="20% - Accent3 3_10-15-10-Stmt AU - Period I - Working 1 0" xfId="85"/>
    <cellStyle name="20% - Accent3 4" xfId="86"/>
    <cellStyle name="20% - Accent3 4 2" xfId="87"/>
    <cellStyle name="20% - Accent3 4 3" xfId="88"/>
    <cellStyle name="20% - Accent3 4_10-15-10-Stmt AU - Period I - Working 1 0" xfId="89"/>
    <cellStyle name="20% - Accent3 5" xfId="90"/>
    <cellStyle name="20% - Accent3 5 2" xfId="91"/>
    <cellStyle name="20% - Accent3 5 3" xfId="92"/>
    <cellStyle name="20% - Accent3 5_10-15-10-Stmt AU - Period I - Working 1 0" xfId="93"/>
    <cellStyle name="20% - Accent3 6" xfId="94"/>
    <cellStyle name="20% - Accent3 6 2" xfId="95"/>
    <cellStyle name="20% - Accent3 6 3" xfId="96"/>
    <cellStyle name="20% - Accent3 6_10-15-10-Stmt AU - Period I - Working 1 0" xfId="97"/>
    <cellStyle name="20% - Accent3 7" xfId="98"/>
    <cellStyle name="20% - Accent3 7 2" xfId="99"/>
    <cellStyle name="20% - Accent3 7 3" xfId="100"/>
    <cellStyle name="20% - Accent3 7_10-15-10-Stmt AU - Period I - Working 1 0" xfId="101"/>
    <cellStyle name="20% - Accent3 8" xfId="102"/>
    <cellStyle name="20% - Accent3 9" xfId="103"/>
    <cellStyle name="20% - Accent4 10" xfId="104"/>
    <cellStyle name="20% - Accent4 11" xfId="105"/>
    <cellStyle name="20% - Accent4 12" xfId="106"/>
    <cellStyle name="20% - Accent4 13" xfId="107"/>
    <cellStyle name="20% - Accent4 2" xfId="108"/>
    <cellStyle name="20% - Accent4 2 2" xfId="109"/>
    <cellStyle name="20% - Accent4 2 3" xfId="110"/>
    <cellStyle name="20% - Accent4 2_10-15-10-Stmt AU - Period I - Working 1 0" xfId="111"/>
    <cellStyle name="20% - Accent4 3" xfId="112"/>
    <cellStyle name="20% - Accent4 3 2" xfId="113"/>
    <cellStyle name="20% - Accent4 3 3" xfId="114"/>
    <cellStyle name="20% - Accent4 3_10-15-10-Stmt AU - Period I - Working 1 0" xfId="115"/>
    <cellStyle name="20% - Accent4 4" xfId="116"/>
    <cellStyle name="20% - Accent4 4 2" xfId="117"/>
    <cellStyle name="20% - Accent4 4 3" xfId="118"/>
    <cellStyle name="20% - Accent4 4_10-15-10-Stmt AU - Period I - Working 1 0" xfId="119"/>
    <cellStyle name="20% - Accent4 5" xfId="120"/>
    <cellStyle name="20% - Accent4 5 2" xfId="121"/>
    <cellStyle name="20% - Accent4 5 3" xfId="122"/>
    <cellStyle name="20% - Accent4 5_10-15-10-Stmt AU - Period I - Working 1 0" xfId="123"/>
    <cellStyle name="20% - Accent4 6" xfId="124"/>
    <cellStyle name="20% - Accent4 6 2" xfId="125"/>
    <cellStyle name="20% - Accent4 6 3" xfId="126"/>
    <cellStyle name="20% - Accent4 6_10-15-10-Stmt AU - Period I - Working 1 0" xfId="127"/>
    <cellStyle name="20% - Accent4 7" xfId="128"/>
    <cellStyle name="20% - Accent4 7 2" xfId="129"/>
    <cellStyle name="20% - Accent4 7 3" xfId="130"/>
    <cellStyle name="20% - Accent4 7_10-15-10-Stmt AU - Period I - Working 1 0" xfId="131"/>
    <cellStyle name="20% - Accent4 8" xfId="132"/>
    <cellStyle name="20% - Accent4 9" xfId="133"/>
    <cellStyle name="20% - Accent5 10" xfId="134"/>
    <cellStyle name="20% - Accent5 11" xfId="135"/>
    <cellStyle name="20% - Accent5 12" xfId="136"/>
    <cellStyle name="20% - Accent5 13" xfId="137"/>
    <cellStyle name="20% - Accent5 2" xfId="138"/>
    <cellStyle name="20% - Accent5 2 2" xfId="139"/>
    <cellStyle name="20% - Accent5 2 3" xfId="140"/>
    <cellStyle name="20% - Accent5 2_10-15-10-Stmt AU - Period I - Working 1 0" xfId="141"/>
    <cellStyle name="20% - Accent5 3" xfId="142"/>
    <cellStyle name="20% - Accent5 3 2" xfId="143"/>
    <cellStyle name="20% - Accent5 3 3" xfId="144"/>
    <cellStyle name="20% - Accent5 3_10-15-10-Stmt AU - Period I - Working 1 0" xfId="145"/>
    <cellStyle name="20% - Accent5 4" xfId="146"/>
    <cellStyle name="20% - Accent5 4 2" xfId="147"/>
    <cellStyle name="20% - Accent5 4 3" xfId="148"/>
    <cellStyle name="20% - Accent5 4_10-15-10-Stmt AU - Period I - Working 1 0" xfId="149"/>
    <cellStyle name="20% - Accent5 5" xfId="150"/>
    <cellStyle name="20% - Accent5 5 2" xfId="151"/>
    <cellStyle name="20% - Accent5 5 3" xfId="152"/>
    <cellStyle name="20% - Accent5 5_10-15-10-Stmt AU - Period I - Working 1 0" xfId="153"/>
    <cellStyle name="20% - Accent5 6" xfId="154"/>
    <cellStyle name="20% - Accent5 6 2" xfId="155"/>
    <cellStyle name="20% - Accent5 6 3" xfId="156"/>
    <cellStyle name="20% - Accent5 6_10-15-10-Stmt AU - Period I - Working 1 0" xfId="157"/>
    <cellStyle name="20% - Accent5 7" xfId="158"/>
    <cellStyle name="20% - Accent5 7 2" xfId="159"/>
    <cellStyle name="20% - Accent5 7 3" xfId="160"/>
    <cellStyle name="20% - Accent5 7_10-15-10-Stmt AU - Period I - Working 1 0" xfId="161"/>
    <cellStyle name="20% - Accent5 8" xfId="162"/>
    <cellStyle name="20% - Accent5 9" xfId="163"/>
    <cellStyle name="20% - Accent6 10" xfId="164"/>
    <cellStyle name="20% - Accent6 11" xfId="165"/>
    <cellStyle name="20% - Accent6 12" xfId="166"/>
    <cellStyle name="20% - Accent6 13" xfId="167"/>
    <cellStyle name="20% - Accent6 2" xfId="168"/>
    <cellStyle name="20% - Accent6 2 2" xfId="169"/>
    <cellStyle name="20% - Accent6 2 3" xfId="170"/>
    <cellStyle name="20% - Accent6 2_10-15-10-Stmt AU - Period I - Working 1 0" xfId="171"/>
    <cellStyle name="20% - Accent6 3" xfId="172"/>
    <cellStyle name="20% - Accent6 3 2" xfId="173"/>
    <cellStyle name="20% - Accent6 3 3" xfId="174"/>
    <cellStyle name="20% - Accent6 3_10-15-10-Stmt AU - Period I - Working 1 0" xfId="175"/>
    <cellStyle name="20% - Accent6 4" xfId="176"/>
    <cellStyle name="20% - Accent6 4 2" xfId="177"/>
    <cellStyle name="20% - Accent6 4 3" xfId="178"/>
    <cellStyle name="20% - Accent6 4_10-15-10-Stmt AU - Period I - Working 1 0" xfId="179"/>
    <cellStyle name="20% - Accent6 5" xfId="180"/>
    <cellStyle name="20% - Accent6 5 2" xfId="181"/>
    <cellStyle name="20% - Accent6 5 3" xfId="182"/>
    <cellStyle name="20% - Accent6 5_10-15-10-Stmt AU - Period I - Working 1 0" xfId="183"/>
    <cellStyle name="20% - Accent6 6" xfId="184"/>
    <cellStyle name="20% - Accent6 6 2" xfId="185"/>
    <cellStyle name="20% - Accent6 6 3" xfId="186"/>
    <cellStyle name="20% - Accent6 6_10-15-10-Stmt AU - Period I - Working 1 0" xfId="187"/>
    <cellStyle name="20% - Accent6 7" xfId="188"/>
    <cellStyle name="20% - Accent6 7 2" xfId="189"/>
    <cellStyle name="20% - Accent6 7 3" xfId="190"/>
    <cellStyle name="20% - Accent6 7_10-15-10-Stmt AU - Period I - Working 1 0" xfId="191"/>
    <cellStyle name="20% - Accent6 8" xfId="192"/>
    <cellStyle name="20% - Accent6 9" xfId="193"/>
    <cellStyle name="40% - Accent1 10" xfId="194"/>
    <cellStyle name="40% - Accent1 11" xfId="195"/>
    <cellStyle name="40% - Accent1 12" xfId="196"/>
    <cellStyle name="40% - Accent1 13" xfId="197"/>
    <cellStyle name="40% - Accent1 2" xfId="198"/>
    <cellStyle name="40% - Accent1 2 2" xfId="199"/>
    <cellStyle name="40% - Accent1 2 3" xfId="200"/>
    <cellStyle name="40% - Accent1 2_10-15-10-Stmt AU - Period I - Working 1 0" xfId="201"/>
    <cellStyle name="40% - Accent1 3" xfId="202"/>
    <cellStyle name="40% - Accent1 3 2" xfId="203"/>
    <cellStyle name="40% - Accent1 3 3" xfId="204"/>
    <cellStyle name="40% - Accent1 3_10-15-10-Stmt AU - Period I - Working 1 0" xfId="205"/>
    <cellStyle name="40% - Accent1 4" xfId="206"/>
    <cellStyle name="40% - Accent1 4 2" xfId="207"/>
    <cellStyle name="40% - Accent1 4 3" xfId="208"/>
    <cellStyle name="40% - Accent1 4_10-15-10-Stmt AU - Period I - Working 1 0" xfId="209"/>
    <cellStyle name="40% - Accent1 5" xfId="210"/>
    <cellStyle name="40% - Accent1 5 2" xfId="211"/>
    <cellStyle name="40% - Accent1 5 3" xfId="212"/>
    <cellStyle name="40% - Accent1 5_10-15-10-Stmt AU - Period I - Working 1 0" xfId="213"/>
    <cellStyle name="40% - Accent1 6" xfId="214"/>
    <cellStyle name="40% - Accent1 6 2" xfId="215"/>
    <cellStyle name="40% - Accent1 6 3" xfId="216"/>
    <cellStyle name="40% - Accent1 6_10-15-10-Stmt AU - Period I - Working 1 0" xfId="217"/>
    <cellStyle name="40% - Accent1 7" xfId="218"/>
    <cellStyle name="40% - Accent1 7 2" xfId="219"/>
    <cellStyle name="40% - Accent1 7 3" xfId="220"/>
    <cellStyle name="40% - Accent1 7_10-15-10-Stmt AU - Period I - Working 1 0" xfId="221"/>
    <cellStyle name="40% - Accent1 8" xfId="222"/>
    <cellStyle name="40% - Accent1 9" xfId="223"/>
    <cellStyle name="40% - Accent2 10" xfId="224"/>
    <cellStyle name="40% - Accent2 11" xfId="225"/>
    <cellStyle name="40% - Accent2 12" xfId="226"/>
    <cellStyle name="40% - Accent2 13" xfId="227"/>
    <cellStyle name="40% - Accent2 2" xfId="228"/>
    <cellStyle name="40% - Accent2 2 2" xfId="229"/>
    <cellStyle name="40% - Accent2 2 3" xfId="230"/>
    <cellStyle name="40% - Accent2 2_10-15-10-Stmt AU - Period I - Working 1 0" xfId="231"/>
    <cellStyle name="40% - Accent2 3" xfId="232"/>
    <cellStyle name="40% - Accent2 3 2" xfId="233"/>
    <cellStyle name="40% - Accent2 3 3" xfId="234"/>
    <cellStyle name="40% - Accent2 3_10-15-10-Stmt AU - Period I - Working 1 0" xfId="235"/>
    <cellStyle name="40% - Accent2 4" xfId="236"/>
    <cellStyle name="40% - Accent2 4 2" xfId="237"/>
    <cellStyle name="40% - Accent2 4 3" xfId="238"/>
    <cellStyle name="40% - Accent2 4_10-15-10-Stmt AU - Period I - Working 1 0" xfId="239"/>
    <cellStyle name="40% - Accent2 5" xfId="240"/>
    <cellStyle name="40% - Accent2 5 2" xfId="241"/>
    <cellStyle name="40% - Accent2 5 3" xfId="242"/>
    <cellStyle name="40% - Accent2 5_10-15-10-Stmt AU - Period I - Working 1 0" xfId="243"/>
    <cellStyle name="40% - Accent2 6" xfId="244"/>
    <cellStyle name="40% - Accent2 6 2" xfId="245"/>
    <cellStyle name="40% - Accent2 6 3" xfId="246"/>
    <cellStyle name="40% - Accent2 6_10-15-10-Stmt AU - Period I - Working 1 0" xfId="247"/>
    <cellStyle name="40% - Accent2 7" xfId="248"/>
    <cellStyle name="40% - Accent2 7 2" xfId="249"/>
    <cellStyle name="40% - Accent2 7 3" xfId="250"/>
    <cellStyle name="40% - Accent2 7_10-15-10-Stmt AU - Period I - Working 1 0" xfId="251"/>
    <cellStyle name="40% - Accent2 8" xfId="252"/>
    <cellStyle name="40% - Accent2 9" xfId="253"/>
    <cellStyle name="40% - Accent3 10" xfId="254"/>
    <cellStyle name="40% - Accent3 11" xfId="255"/>
    <cellStyle name="40% - Accent3 12" xfId="256"/>
    <cellStyle name="40% - Accent3 13" xfId="257"/>
    <cellStyle name="40% - Accent3 2" xfId="258"/>
    <cellStyle name="40% - Accent3 2 2" xfId="259"/>
    <cellStyle name="40% - Accent3 2 3" xfId="260"/>
    <cellStyle name="40% - Accent3 2_10-15-10-Stmt AU - Period I - Working 1 0" xfId="261"/>
    <cellStyle name="40% - Accent3 3" xfId="262"/>
    <cellStyle name="40% - Accent3 3 2" xfId="263"/>
    <cellStyle name="40% - Accent3 3 3" xfId="264"/>
    <cellStyle name="40% - Accent3 3_10-15-10-Stmt AU - Period I - Working 1 0" xfId="265"/>
    <cellStyle name="40% - Accent3 4" xfId="266"/>
    <cellStyle name="40% - Accent3 4 2" xfId="267"/>
    <cellStyle name="40% - Accent3 4 3" xfId="268"/>
    <cellStyle name="40% - Accent3 4_10-15-10-Stmt AU - Period I - Working 1 0" xfId="269"/>
    <cellStyle name="40% - Accent3 5" xfId="270"/>
    <cellStyle name="40% - Accent3 5 2" xfId="271"/>
    <cellStyle name="40% - Accent3 5 3" xfId="272"/>
    <cellStyle name="40% - Accent3 5_10-15-10-Stmt AU - Period I - Working 1 0" xfId="273"/>
    <cellStyle name="40% - Accent3 6" xfId="274"/>
    <cellStyle name="40% - Accent3 6 2" xfId="275"/>
    <cellStyle name="40% - Accent3 6 3" xfId="276"/>
    <cellStyle name="40% - Accent3 6_10-15-10-Stmt AU - Period I - Working 1 0" xfId="277"/>
    <cellStyle name="40% - Accent3 7" xfId="278"/>
    <cellStyle name="40% - Accent3 7 2" xfId="279"/>
    <cellStyle name="40% - Accent3 7 3" xfId="280"/>
    <cellStyle name="40% - Accent3 7_10-15-10-Stmt AU - Period I - Working 1 0" xfId="281"/>
    <cellStyle name="40% - Accent3 8" xfId="282"/>
    <cellStyle name="40% - Accent3 9" xfId="283"/>
    <cellStyle name="40% - Accent4 10" xfId="284"/>
    <cellStyle name="40% - Accent4 11" xfId="285"/>
    <cellStyle name="40% - Accent4 12" xfId="286"/>
    <cellStyle name="40% - Accent4 13" xfId="287"/>
    <cellStyle name="40% - Accent4 2" xfId="288"/>
    <cellStyle name="40% - Accent4 2 2" xfId="289"/>
    <cellStyle name="40% - Accent4 2 3" xfId="290"/>
    <cellStyle name="40% - Accent4 2_10-15-10-Stmt AU - Period I - Working 1 0" xfId="291"/>
    <cellStyle name="40% - Accent4 3" xfId="292"/>
    <cellStyle name="40% - Accent4 3 2" xfId="293"/>
    <cellStyle name="40% - Accent4 3 3" xfId="294"/>
    <cellStyle name="40% - Accent4 3_10-15-10-Stmt AU - Period I - Working 1 0" xfId="295"/>
    <cellStyle name="40% - Accent4 4" xfId="296"/>
    <cellStyle name="40% - Accent4 4 2" xfId="297"/>
    <cellStyle name="40% - Accent4 4 3" xfId="298"/>
    <cellStyle name="40% - Accent4 4_10-15-10-Stmt AU - Period I - Working 1 0" xfId="299"/>
    <cellStyle name="40% - Accent4 5" xfId="300"/>
    <cellStyle name="40% - Accent4 5 2" xfId="301"/>
    <cellStyle name="40% - Accent4 5 3" xfId="302"/>
    <cellStyle name="40% - Accent4 5_10-15-10-Stmt AU - Period I - Working 1 0" xfId="303"/>
    <cellStyle name="40% - Accent4 6" xfId="304"/>
    <cellStyle name="40% - Accent4 6 2" xfId="305"/>
    <cellStyle name="40% - Accent4 6 3" xfId="306"/>
    <cellStyle name="40% - Accent4 6_10-15-10-Stmt AU - Period I - Working 1 0" xfId="307"/>
    <cellStyle name="40% - Accent4 7" xfId="308"/>
    <cellStyle name="40% - Accent4 7 2" xfId="309"/>
    <cellStyle name="40% - Accent4 7 3" xfId="310"/>
    <cellStyle name="40% - Accent4 7_10-15-10-Stmt AU - Period I - Working 1 0" xfId="311"/>
    <cellStyle name="40% - Accent4 8" xfId="312"/>
    <cellStyle name="40% - Accent4 9" xfId="313"/>
    <cellStyle name="40% - Accent5 10" xfId="314"/>
    <cellStyle name="40% - Accent5 11" xfId="315"/>
    <cellStyle name="40% - Accent5 12" xfId="316"/>
    <cellStyle name="40% - Accent5 13" xfId="317"/>
    <cellStyle name="40% - Accent5 2" xfId="318"/>
    <cellStyle name="40% - Accent5 2 2" xfId="319"/>
    <cellStyle name="40% - Accent5 2 3" xfId="320"/>
    <cellStyle name="40% - Accent5 2_10-15-10-Stmt AU - Period I - Working 1 0" xfId="321"/>
    <cellStyle name="40% - Accent5 3" xfId="322"/>
    <cellStyle name="40% - Accent5 3 2" xfId="323"/>
    <cellStyle name="40% - Accent5 3 3" xfId="324"/>
    <cellStyle name="40% - Accent5 3_10-15-10-Stmt AU - Period I - Working 1 0" xfId="325"/>
    <cellStyle name="40% - Accent5 4" xfId="326"/>
    <cellStyle name="40% - Accent5 4 2" xfId="327"/>
    <cellStyle name="40% - Accent5 4 3" xfId="328"/>
    <cellStyle name="40% - Accent5 4_10-15-10-Stmt AU - Period I - Working 1 0" xfId="329"/>
    <cellStyle name="40% - Accent5 5" xfId="330"/>
    <cellStyle name="40% - Accent5 5 2" xfId="331"/>
    <cellStyle name="40% - Accent5 5 3" xfId="332"/>
    <cellStyle name="40% - Accent5 5_10-15-10-Stmt AU - Period I - Working 1 0" xfId="333"/>
    <cellStyle name="40% - Accent5 6" xfId="334"/>
    <cellStyle name="40% - Accent5 6 2" xfId="335"/>
    <cellStyle name="40% - Accent5 6 3" xfId="336"/>
    <cellStyle name="40% - Accent5 6_10-15-10-Stmt AU - Period I - Working 1 0" xfId="337"/>
    <cellStyle name="40% - Accent5 7" xfId="338"/>
    <cellStyle name="40% - Accent5 7 2" xfId="339"/>
    <cellStyle name="40% - Accent5 7 3" xfId="340"/>
    <cellStyle name="40% - Accent5 7_10-15-10-Stmt AU - Period I - Working 1 0" xfId="341"/>
    <cellStyle name="40% - Accent5 8" xfId="342"/>
    <cellStyle name="40% - Accent5 9" xfId="343"/>
    <cellStyle name="40% - Accent6 10" xfId="344"/>
    <cellStyle name="40% - Accent6 11" xfId="345"/>
    <cellStyle name="40% - Accent6 12" xfId="346"/>
    <cellStyle name="40% - Accent6 13" xfId="347"/>
    <cellStyle name="40% - Accent6 2" xfId="348"/>
    <cellStyle name="40% - Accent6 2 2" xfId="349"/>
    <cellStyle name="40% - Accent6 2 3" xfId="350"/>
    <cellStyle name="40% - Accent6 2_10-15-10-Stmt AU - Period I - Working 1 0" xfId="351"/>
    <cellStyle name="40% - Accent6 3" xfId="352"/>
    <cellStyle name="40% - Accent6 3 2" xfId="353"/>
    <cellStyle name="40% - Accent6 3 3" xfId="354"/>
    <cellStyle name="40% - Accent6 3_10-15-10-Stmt AU - Period I - Working 1 0" xfId="355"/>
    <cellStyle name="40% - Accent6 4" xfId="356"/>
    <cellStyle name="40% - Accent6 4 2" xfId="357"/>
    <cellStyle name="40% - Accent6 4 3" xfId="358"/>
    <cellStyle name="40% - Accent6 4_10-15-10-Stmt AU - Period I - Working 1 0" xfId="359"/>
    <cellStyle name="40% - Accent6 5" xfId="360"/>
    <cellStyle name="40% - Accent6 5 2" xfId="361"/>
    <cellStyle name="40% - Accent6 5 3" xfId="362"/>
    <cellStyle name="40% - Accent6 5_10-15-10-Stmt AU - Period I - Working 1 0" xfId="363"/>
    <cellStyle name="40% - Accent6 6" xfId="364"/>
    <cellStyle name="40% - Accent6 6 2" xfId="365"/>
    <cellStyle name="40% - Accent6 6 3" xfId="366"/>
    <cellStyle name="40% - Accent6 6_10-15-10-Stmt AU - Period I - Working 1 0" xfId="367"/>
    <cellStyle name="40% - Accent6 7" xfId="368"/>
    <cellStyle name="40% - Accent6 7 2" xfId="369"/>
    <cellStyle name="40% - Accent6 7 3" xfId="370"/>
    <cellStyle name="40% - Accent6 7_10-15-10-Stmt AU - Period I - Working 1 0" xfId="371"/>
    <cellStyle name="40% - Accent6 8" xfId="372"/>
    <cellStyle name="40% - Accent6 9" xfId="373"/>
    <cellStyle name="60% - Accent1 2" xfId="374"/>
    <cellStyle name="60% - Accent2 2" xfId="375"/>
    <cellStyle name="60% - Accent3 2" xfId="376"/>
    <cellStyle name="60% - Accent4 2" xfId="377"/>
    <cellStyle name="60% - Accent5 2" xfId="378"/>
    <cellStyle name="60% - Accent6 2" xfId="379"/>
    <cellStyle name="Accent1 2" xfId="380"/>
    <cellStyle name="Accent2 2" xfId="381"/>
    <cellStyle name="Accent3 2" xfId="382"/>
    <cellStyle name="Accent4 2" xfId="383"/>
    <cellStyle name="Accent5 2" xfId="384"/>
    <cellStyle name="Accent6 2" xfId="385"/>
    <cellStyle name="Bad 2" xfId="386"/>
    <cellStyle name="Calculation 2" xfId="387"/>
    <cellStyle name="Calculation 2 10" xfId="388"/>
    <cellStyle name="Calculation 2 10 2" xfId="389"/>
    <cellStyle name="Calculation 2 10 2 2" xfId="390"/>
    <cellStyle name="Calculation 2 10 3" xfId="391"/>
    <cellStyle name="Calculation 2 11" xfId="392"/>
    <cellStyle name="Calculation 2 11 2" xfId="393"/>
    <cellStyle name="Calculation 2 11 2 2" xfId="394"/>
    <cellStyle name="Calculation 2 11 3" xfId="395"/>
    <cellStyle name="Calculation 2 12" xfId="396"/>
    <cellStyle name="Calculation 2 12 2" xfId="397"/>
    <cellStyle name="Calculation 2 12 2 2" xfId="398"/>
    <cellStyle name="Calculation 2 12 3" xfId="399"/>
    <cellStyle name="Calculation 2 13" xfId="400"/>
    <cellStyle name="Calculation 2 13 2" xfId="401"/>
    <cellStyle name="Calculation 2 13 2 2" xfId="402"/>
    <cellStyle name="Calculation 2 13 3" xfId="403"/>
    <cellStyle name="Calculation 2 14" xfId="404"/>
    <cellStyle name="Calculation 2 14 2" xfId="405"/>
    <cellStyle name="Calculation 2 14 2 2" xfId="406"/>
    <cellStyle name="Calculation 2 14 3" xfId="407"/>
    <cellStyle name="Calculation 2 15" xfId="408"/>
    <cellStyle name="Calculation 2 15 2" xfId="409"/>
    <cellStyle name="Calculation 2 15 2 2" xfId="410"/>
    <cellStyle name="Calculation 2 15 3" xfId="411"/>
    <cellStyle name="Calculation 2 16" xfId="412"/>
    <cellStyle name="Calculation 2 16 2" xfId="413"/>
    <cellStyle name="Calculation 2 2" xfId="414"/>
    <cellStyle name="Calculation 2 2 10" xfId="415"/>
    <cellStyle name="Calculation 2 2 10 2" xfId="416"/>
    <cellStyle name="Calculation 2 2 10 2 2" xfId="417"/>
    <cellStyle name="Calculation 2 2 10 3" xfId="418"/>
    <cellStyle name="Calculation 2 2 11" xfId="419"/>
    <cellStyle name="Calculation 2 2 11 2" xfId="420"/>
    <cellStyle name="Calculation 2 2 2" xfId="421"/>
    <cellStyle name="Calculation 2 2 2 2" xfId="422"/>
    <cellStyle name="Calculation 2 2 2 2 2" xfId="423"/>
    <cellStyle name="Calculation 2 2 2 2 2 2" xfId="424"/>
    <cellStyle name="Calculation 2 2 2 2 3" xfId="425"/>
    <cellStyle name="Calculation 2 2 2 3" xfId="426"/>
    <cellStyle name="Calculation 2 2 2 3 2" xfId="427"/>
    <cellStyle name="Calculation 2 2 2 4" xfId="428"/>
    <cellStyle name="Calculation 2 2 3" xfId="429"/>
    <cellStyle name="Calculation 2 2 3 2" xfId="430"/>
    <cellStyle name="Calculation 2 2 3 2 2" xfId="431"/>
    <cellStyle name="Calculation 2 2 3 3" xfId="432"/>
    <cellStyle name="Calculation 2 2 4" xfId="433"/>
    <cellStyle name="Calculation 2 2 4 2" xfId="434"/>
    <cellStyle name="Calculation 2 2 4 2 2" xfId="435"/>
    <cellStyle name="Calculation 2 2 4 3" xfId="436"/>
    <cellStyle name="Calculation 2 2 5" xfId="437"/>
    <cellStyle name="Calculation 2 2 5 2" xfId="438"/>
    <cellStyle name="Calculation 2 2 5 2 2" xfId="439"/>
    <cellStyle name="Calculation 2 2 5 3" xfId="440"/>
    <cellStyle name="Calculation 2 2 6" xfId="441"/>
    <cellStyle name="Calculation 2 2 6 2" xfId="442"/>
    <cellStyle name="Calculation 2 2 6 2 2" xfId="443"/>
    <cellStyle name="Calculation 2 2 6 3" xfId="444"/>
    <cellStyle name="Calculation 2 2 7" xfId="445"/>
    <cellStyle name="Calculation 2 2 7 2" xfId="446"/>
    <cellStyle name="Calculation 2 2 7 2 2" xfId="447"/>
    <cellStyle name="Calculation 2 2 7 3" xfId="448"/>
    <cellStyle name="Calculation 2 2 8" xfId="449"/>
    <cellStyle name="Calculation 2 2 8 2" xfId="450"/>
    <cellStyle name="Calculation 2 2 8 2 2" xfId="451"/>
    <cellStyle name="Calculation 2 2 8 3" xfId="452"/>
    <cellStyle name="Calculation 2 2 9" xfId="453"/>
    <cellStyle name="Calculation 2 2 9 2" xfId="454"/>
    <cellStyle name="Calculation 2 2 9 2 2" xfId="455"/>
    <cellStyle name="Calculation 2 2 9 3" xfId="456"/>
    <cellStyle name="Calculation 2 3" xfId="457"/>
    <cellStyle name="Calculation 2 3 10" xfId="458"/>
    <cellStyle name="Calculation 2 3 10 2" xfId="459"/>
    <cellStyle name="Calculation 2 3 10 2 2" xfId="460"/>
    <cellStyle name="Calculation 2 3 10 3" xfId="461"/>
    <cellStyle name="Calculation 2 3 11" xfId="462"/>
    <cellStyle name="Calculation 2 3 11 2" xfId="463"/>
    <cellStyle name="Calculation 2 3 2" xfId="464"/>
    <cellStyle name="Calculation 2 3 2 2" xfId="465"/>
    <cellStyle name="Calculation 2 3 2 2 2" xfId="466"/>
    <cellStyle name="Calculation 2 3 2 2 2 2" xfId="467"/>
    <cellStyle name="Calculation 2 3 2 2 3" xfId="468"/>
    <cellStyle name="Calculation 2 3 2 3" xfId="469"/>
    <cellStyle name="Calculation 2 3 2 3 2" xfId="470"/>
    <cellStyle name="Calculation 2 3 2 4" xfId="471"/>
    <cellStyle name="Calculation 2 3 3" xfId="472"/>
    <cellStyle name="Calculation 2 3 3 2" xfId="473"/>
    <cellStyle name="Calculation 2 3 3 2 2" xfId="474"/>
    <cellStyle name="Calculation 2 3 3 3" xfId="475"/>
    <cellStyle name="Calculation 2 3 4" xfId="476"/>
    <cellStyle name="Calculation 2 3 4 2" xfId="477"/>
    <cellStyle name="Calculation 2 3 4 2 2" xfId="478"/>
    <cellStyle name="Calculation 2 3 4 3" xfId="479"/>
    <cellStyle name="Calculation 2 3 5" xfId="480"/>
    <cellStyle name="Calculation 2 3 5 2" xfId="481"/>
    <cellStyle name="Calculation 2 3 5 2 2" xfId="482"/>
    <cellStyle name="Calculation 2 3 5 3" xfId="483"/>
    <cellStyle name="Calculation 2 3 6" xfId="484"/>
    <cellStyle name="Calculation 2 3 6 2" xfId="485"/>
    <cellStyle name="Calculation 2 3 6 2 2" xfId="486"/>
    <cellStyle name="Calculation 2 3 6 3" xfId="487"/>
    <cellStyle name="Calculation 2 3 7" xfId="488"/>
    <cellStyle name="Calculation 2 3 7 2" xfId="489"/>
    <cellStyle name="Calculation 2 3 7 2 2" xfId="490"/>
    <cellStyle name="Calculation 2 3 7 3" xfId="491"/>
    <cellStyle name="Calculation 2 3 8" xfId="492"/>
    <cellStyle name="Calculation 2 3 8 2" xfId="493"/>
    <cellStyle name="Calculation 2 3 8 2 2" xfId="494"/>
    <cellStyle name="Calculation 2 3 8 3" xfId="495"/>
    <cellStyle name="Calculation 2 3 9" xfId="496"/>
    <cellStyle name="Calculation 2 3 9 2" xfId="497"/>
    <cellStyle name="Calculation 2 3 9 2 2" xfId="498"/>
    <cellStyle name="Calculation 2 3 9 3" xfId="499"/>
    <cellStyle name="Calculation 2 4" xfId="500"/>
    <cellStyle name="Calculation 2 4 10" xfId="501"/>
    <cellStyle name="Calculation 2 4 10 2" xfId="502"/>
    <cellStyle name="Calculation 2 4 10 2 2" xfId="503"/>
    <cellStyle name="Calculation 2 4 10 3" xfId="504"/>
    <cellStyle name="Calculation 2 4 11" xfId="505"/>
    <cellStyle name="Calculation 2 4 11 2" xfId="506"/>
    <cellStyle name="Calculation 2 4 2" xfId="507"/>
    <cellStyle name="Calculation 2 4 2 2" xfId="508"/>
    <cellStyle name="Calculation 2 4 2 2 2" xfId="509"/>
    <cellStyle name="Calculation 2 4 2 2 2 2" xfId="510"/>
    <cellStyle name="Calculation 2 4 2 2 3" xfId="511"/>
    <cellStyle name="Calculation 2 4 2 3" xfId="512"/>
    <cellStyle name="Calculation 2 4 2 3 2" xfId="513"/>
    <cellStyle name="Calculation 2 4 2 4" xfId="514"/>
    <cellStyle name="Calculation 2 4 3" xfId="515"/>
    <cellStyle name="Calculation 2 4 3 2" xfId="516"/>
    <cellStyle name="Calculation 2 4 3 2 2" xfId="517"/>
    <cellStyle name="Calculation 2 4 3 3" xfId="518"/>
    <cellStyle name="Calculation 2 4 4" xfId="519"/>
    <cellStyle name="Calculation 2 4 4 2" xfId="520"/>
    <cellStyle name="Calculation 2 4 4 2 2" xfId="521"/>
    <cellStyle name="Calculation 2 4 4 3" xfId="522"/>
    <cellStyle name="Calculation 2 4 5" xfId="523"/>
    <cellStyle name="Calculation 2 4 5 2" xfId="524"/>
    <cellStyle name="Calculation 2 4 5 2 2" xfId="525"/>
    <cellStyle name="Calculation 2 4 5 3" xfId="526"/>
    <cellStyle name="Calculation 2 4 6" xfId="527"/>
    <cellStyle name="Calculation 2 4 6 2" xfId="528"/>
    <cellStyle name="Calculation 2 4 6 2 2" xfId="529"/>
    <cellStyle name="Calculation 2 4 6 3" xfId="530"/>
    <cellStyle name="Calculation 2 4 7" xfId="531"/>
    <cellStyle name="Calculation 2 4 7 2" xfId="532"/>
    <cellStyle name="Calculation 2 4 7 2 2" xfId="533"/>
    <cellStyle name="Calculation 2 4 7 3" xfId="534"/>
    <cellStyle name="Calculation 2 4 8" xfId="535"/>
    <cellStyle name="Calculation 2 4 8 2" xfId="536"/>
    <cellStyle name="Calculation 2 4 8 2 2" xfId="537"/>
    <cellStyle name="Calculation 2 4 8 3" xfId="538"/>
    <cellStyle name="Calculation 2 4 9" xfId="539"/>
    <cellStyle name="Calculation 2 4 9 2" xfId="540"/>
    <cellStyle name="Calculation 2 4 9 2 2" xfId="541"/>
    <cellStyle name="Calculation 2 4 9 3" xfId="542"/>
    <cellStyle name="Calculation 2 5" xfId="543"/>
    <cellStyle name="Calculation 2 5 10" xfId="544"/>
    <cellStyle name="Calculation 2 5 10 2" xfId="545"/>
    <cellStyle name="Calculation 2 5 10 2 2" xfId="546"/>
    <cellStyle name="Calculation 2 5 10 3" xfId="547"/>
    <cellStyle name="Calculation 2 5 11" xfId="548"/>
    <cellStyle name="Calculation 2 5 11 2" xfId="549"/>
    <cellStyle name="Calculation 2 5 2" xfId="550"/>
    <cellStyle name="Calculation 2 5 2 2" xfId="551"/>
    <cellStyle name="Calculation 2 5 2 2 2" xfId="552"/>
    <cellStyle name="Calculation 2 5 2 2 2 2" xfId="553"/>
    <cellStyle name="Calculation 2 5 2 2 3" xfId="554"/>
    <cellStyle name="Calculation 2 5 2 3" xfId="555"/>
    <cellStyle name="Calculation 2 5 2 3 2" xfId="556"/>
    <cellStyle name="Calculation 2 5 2 4" xfId="557"/>
    <cellStyle name="Calculation 2 5 3" xfId="558"/>
    <cellStyle name="Calculation 2 5 3 2" xfId="559"/>
    <cellStyle name="Calculation 2 5 3 2 2" xfId="560"/>
    <cellStyle name="Calculation 2 5 3 3" xfId="561"/>
    <cellStyle name="Calculation 2 5 4" xfId="562"/>
    <cellStyle name="Calculation 2 5 4 2" xfId="563"/>
    <cellStyle name="Calculation 2 5 4 2 2" xfId="564"/>
    <cellStyle name="Calculation 2 5 4 3" xfId="565"/>
    <cellStyle name="Calculation 2 5 5" xfId="566"/>
    <cellStyle name="Calculation 2 5 5 2" xfId="567"/>
    <cellStyle name="Calculation 2 5 5 2 2" xfId="568"/>
    <cellStyle name="Calculation 2 5 5 3" xfId="569"/>
    <cellStyle name="Calculation 2 5 6" xfId="570"/>
    <cellStyle name="Calculation 2 5 6 2" xfId="571"/>
    <cellStyle name="Calculation 2 5 6 2 2" xfId="572"/>
    <cellStyle name="Calculation 2 5 6 3" xfId="573"/>
    <cellStyle name="Calculation 2 5 7" xfId="574"/>
    <cellStyle name="Calculation 2 5 7 2" xfId="575"/>
    <cellStyle name="Calculation 2 5 7 2 2" xfId="576"/>
    <cellStyle name="Calculation 2 5 7 3" xfId="577"/>
    <cellStyle name="Calculation 2 5 8" xfId="578"/>
    <cellStyle name="Calculation 2 5 8 2" xfId="579"/>
    <cellStyle name="Calculation 2 5 8 2 2" xfId="580"/>
    <cellStyle name="Calculation 2 5 8 3" xfId="581"/>
    <cellStyle name="Calculation 2 5 9" xfId="582"/>
    <cellStyle name="Calculation 2 5 9 2" xfId="583"/>
    <cellStyle name="Calculation 2 5 9 2 2" xfId="584"/>
    <cellStyle name="Calculation 2 5 9 3" xfId="585"/>
    <cellStyle name="Calculation 2 6" xfId="586"/>
    <cellStyle name="Calculation 2 6 10" xfId="587"/>
    <cellStyle name="Calculation 2 6 10 2" xfId="588"/>
    <cellStyle name="Calculation 2 6 10 2 2" xfId="589"/>
    <cellStyle name="Calculation 2 6 10 3" xfId="590"/>
    <cellStyle name="Calculation 2 6 11" xfId="591"/>
    <cellStyle name="Calculation 2 6 11 2" xfId="592"/>
    <cellStyle name="Calculation 2 6 2" xfId="593"/>
    <cellStyle name="Calculation 2 6 2 2" xfId="594"/>
    <cellStyle name="Calculation 2 6 2 2 2" xfId="595"/>
    <cellStyle name="Calculation 2 6 2 2 2 2" xfId="596"/>
    <cellStyle name="Calculation 2 6 2 2 3" xfId="597"/>
    <cellStyle name="Calculation 2 6 2 3" xfId="598"/>
    <cellStyle name="Calculation 2 6 2 3 2" xfId="599"/>
    <cellStyle name="Calculation 2 6 2 4" xfId="600"/>
    <cellStyle name="Calculation 2 6 3" xfId="601"/>
    <cellStyle name="Calculation 2 6 3 2" xfId="602"/>
    <cellStyle name="Calculation 2 6 3 2 2" xfId="603"/>
    <cellStyle name="Calculation 2 6 3 3" xfId="604"/>
    <cellStyle name="Calculation 2 6 4" xfId="605"/>
    <cellStyle name="Calculation 2 6 4 2" xfId="606"/>
    <cellStyle name="Calculation 2 6 4 2 2" xfId="607"/>
    <cellStyle name="Calculation 2 6 4 3" xfId="608"/>
    <cellStyle name="Calculation 2 6 5" xfId="609"/>
    <cellStyle name="Calculation 2 6 5 2" xfId="610"/>
    <cellStyle name="Calculation 2 6 5 2 2" xfId="611"/>
    <cellStyle name="Calculation 2 6 5 3" xfId="612"/>
    <cellStyle name="Calculation 2 6 6" xfId="613"/>
    <cellStyle name="Calculation 2 6 6 2" xfId="614"/>
    <cellStyle name="Calculation 2 6 6 2 2" xfId="615"/>
    <cellStyle name="Calculation 2 6 6 3" xfId="616"/>
    <cellStyle name="Calculation 2 6 7" xfId="617"/>
    <cellStyle name="Calculation 2 6 7 2" xfId="618"/>
    <cellStyle name="Calculation 2 6 7 2 2" xfId="619"/>
    <cellStyle name="Calculation 2 6 7 3" xfId="620"/>
    <cellStyle name="Calculation 2 6 8" xfId="621"/>
    <cellStyle name="Calculation 2 6 8 2" xfId="622"/>
    <cellStyle name="Calculation 2 6 8 2 2" xfId="623"/>
    <cellStyle name="Calculation 2 6 8 3" xfId="624"/>
    <cellStyle name="Calculation 2 6 9" xfId="625"/>
    <cellStyle name="Calculation 2 6 9 2" xfId="626"/>
    <cellStyle name="Calculation 2 6 9 2 2" xfId="627"/>
    <cellStyle name="Calculation 2 6 9 3" xfId="628"/>
    <cellStyle name="Calculation 2 7" xfId="629"/>
    <cellStyle name="Calculation 2 7 2" xfId="630"/>
    <cellStyle name="Calculation 2 7 2 2" xfId="631"/>
    <cellStyle name="Calculation 2 7 2 2 2" xfId="632"/>
    <cellStyle name="Calculation 2 7 2 3" xfId="633"/>
    <cellStyle name="Calculation 2 7 3" xfId="634"/>
    <cellStyle name="Calculation 2 7 3 2" xfId="635"/>
    <cellStyle name="Calculation 2 7 4" xfId="636"/>
    <cellStyle name="Calculation 2 8" xfId="637"/>
    <cellStyle name="Calculation 2 8 2" xfId="638"/>
    <cellStyle name="Calculation 2 8 2 2" xfId="639"/>
    <cellStyle name="Calculation 2 8 3" xfId="640"/>
    <cellStyle name="Calculation 2 9" xfId="641"/>
    <cellStyle name="Calculation 2 9 2" xfId="642"/>
    <cellStyle name="Calculation 2 9 2 2" xfId="643"/>
    <cellStyle name="Calculation 2 9 3" xfId="644"/>
    <cellStyle name="Check Cell 2" xfId="645"/>
    <cellStyle name="Column.Head" xfId="646"/>
    <cellStyle name="Comma" xfId="1" builtinId="3"/>
    <cellStyle name="Comma  - Style1" xfId="647"/>
    <cellStyle name="Comma  - Style2" xfId="648"/>
    <cellStyle name="Comma  - Style3" xfId="649"/>
    <cellStyle name="Comma  - Style4" xfId="650"/>
    <cellStyle name="Comma  - Style5" xfId="651"/>
    <cellStyle name="Comma  - Style6" xfId="652"/>
    <cellStyle name="Comma  - Style7" xfId="653"/>
    <cellStyle name="Comma  - Style8" xfId="654"/>
    <cellStyle name="Comma (0)" xfId="655"/>
    <cellStyle name="Comma [0] 2" xfId="656"/>
    <cellStyle name="Comma [0] 3" xfId="657"/>
    <cellStyle name="Comma 10" xfId="658"/>
    <cellStyle name="Comma 10 2" xfId="659"/>
    <cellStyle name="Comma 11" xfId="660"/>
    <cellStyle name="Comma 11 2" xfId="661"/>
    <cellStyle name="Comma 12" xfId="662"/>
    <cellStyle name="Comma 12 2" xfId="663"/>
    <cellStyle name="Comma 12 3" xfId="664"/>
    <cellStyle name="Comma 13" xfId="665"/>
    <cellStyle name="Comma 13 2" xfId="666"/>
    <cellStyle name="Comma 14" xfId="667"/>
    <cellStyle name="Comma 14 2" xfId="668"/>
    <cellStyle name="Comma 14 2 2" xfId="669"/>
    <cellStyle name="Comma 14 2 2 2" xfId="670"/>
    <cellStyle name="Comma 14 2 2 2 2" xfId="671"/>
    <cellStyle name="Comma 14 2 2 2 2 2" xfId="672"/>
    <cellStyle name="Comma 14 2 2 2 3" xfId="673"/>
    <cellStyle name="Comma 14 2 2 3" xfId="674"/>
    <cellStyle name="Comma 14 2 2 3 2" xfId="675"/>
    <cellStyle name="Comma 14 2 2 4" xfId="676"/>
    <cellStyle name="Comma 14 2 2 4 2" xfId="677"/>
    <cellStyle name="Comma 14 2 2 5" xfId="678"/>
    <cellStyle name="Comma 14 2 3" xfId="679"/>
    <cellStyle name="Comma 14 2 3 2" xfId="680"/>
    <cellStyle name="Comma 14 2 3 2 2" xfId="681"/>
    <cellStyle name="Comma 14 2 3 3" xfId="682"/>
    <cellStyle name="Comma 14 2 4" xfId="683"/>
    <cellStyle name="Comma 14 2 4 2" xfId="684"/>
    <cellStyle name="Comma 14 2 5" xfId="685"/>
    <cellStyle name="Comma 14 2 5 2" xfId="686"/>
    <cellStyle name="Comma 14 2 6" xfId="687"/>
    <cellStyle name="Comma 14 3" xfId="688"/>
    <cellStyle name="Comma 14 3 2" xfId="689"/>
    <cellStyle name="Comma 14 3 2 2" xfId="690"/>
    <cellStyle name="Comma 14 3 2 2 2" xfId="691"/>
    <cellStyle name="Comma 14 3 2 3" xfId="692"/>
    <cellStyle name="Comma 14 3 3" xfId="693"/>
    <cellStyle name="Comma 14 3 3 2" xfId="694"/>
    <cellStyle name="Comma 14 3 4" xfId="695"/>
    <cellStyle name="Comma 14 3 4 2" xfId="696"/>
    <cellStyle name="Comma 14 3 5" xfId="697"/>
    <cellStyle name="Comma 14 4" xfId="698"/>
    <cellStyle name="Comma 14 4 2" xfId="699"/>
    <cellStyle name="Comma 14 4 2 2" xfId="700"/>
    <cellStyle name="Comma 14 4 2 2 2" xfId="701"/>
    <cellStyle name="Comma 14 4 2 3" xfId="702"/>
    <cellStyle name="Comma 14 4 3" xfId="703"/>
    <cellStyle name="Comma 14 4 3 2" xfId="704"/>
    <cellStyle name="Comma 14 4 4" xfId="705"/>
    <cellStyle name="Comma 14 4 4 2" xfId="706"/>
    <cellStyle name="Comma 14 4 5" xfId="707"/>
    <cellStyle name="Comma 14 5" xfId="708"/>
    <cellStyle name="Comma 14 5 2" xfId="709"/>
    <cellStyle name="Comma 14 5 2 2" xfId="710"/>
    <cellStyle name="Comma 14 5 3" xfId="711"/>
    <cellStyle name="Comma 14 6" xfId="712"/>
    <cellStyle name="Comma 14 6 2" xfId="713"/>
    <cellStyle name="Comma 14 7" xfId="714"/>
    <cellStyle name="Comma 14 7 2" xfId="715"/>
    <cellStyle name="Comma 14 8" xfId="716"/>
    <cellStyle name="Comma 15" xfId="717"/>
    <cellStyle name="Comma 15 2" xfId="718"/>
    <cellStyle name="Comma 15 2 2" xfId="719"/>
    <cellStyle name="Comma 15 2 2 2" xfId="720"/>
    <cellStyle name="Comma 15 2 2 2 2" xfId="721"/>
    <cellStyle name="Comma 15 2 2 2 2 2" xfId="722"/>
    <cellStyle name="Comma 15 2 2 2 3" xfId="723"/>
    <cellStyle name="Comma 15 2 2 3" xfId="724"/>
    <cellStyle name="Comma 15 2 2 3 2" xfId="725"/>
    <cellStyle name="Comma 15 2 2 4" xfId="726"/>
    <cellStyle name="Comma 15 2 2 4 2" xfId="727"/>
    <cellStyle name="Comma 15 2 2 5" xfId="728"/>
    <cellStyle name="Comma 15 2 3" xfId="729"/>
    <cellStyle name="Comma 15 2 3 2" xfId="730"/>
    <cellStyle name="Comma 15 2 3 2 2" xfId="731"/>
    <cellStyle name="Comma 15 2 3 3" xfId="732"/>
    <cellStyle name="Comma 15 2 4" xfId="733"/>
    <cellStyle name="Comma 15 2 4 2" xfId="734"/>
    <cellStyle name="Comma 15 2 5" xfId="735"/>
    <cellStyle name="Comma 15 2 5 2" xfId="736"/>
    <cellStyle name="Comma 15 2 6" xfId="737"/>
    <cellStyle name="Comma 15 3" xfId="738"/>
    <cellStyle name="Comma 15 3 2" xfId="739"/>
    <cellStyle name="Comma 15 3 2 2" xfId="740"/>
    <cellStyle name="Comma 15 3 2 2 2" xfId="741"/>
    <cellStyle name="Comma 15 3 2 3" xfId="742"/>
    <cellStyle name="Comma 15 3 3" xfId="743"/>
    <cellStyle name="Comma 15 3 3 2" xfId="744"/>
    <cellStyle name="Comma 15 3 4" xfId="745"/>
    <cellStyle name="Comma 15 3 4 2" xfId="746"/>
    <cellStyle name="Comma 15 3 5" xfId="747"/>
    <cellStyle name="Comma 15 4" xfId="748"/>
    <cellStyle name="Comma 15 4 2" xfId="749"/>
    <cellStyle name="Comma 15 4 2 2" xfId="750"/>
    <cellStyle name="Comma 15 4 3" xfId="751"/>
    <cellStyle name="Comma 15 5" xfId="752"/>
    <cellStyle name="Comma 15 5 2" xfId="753"/>
    <cellStyle name="Comma 15 6" xfId="754"/>
    <cellStyle name="Comma 15 6 2" xfId="755"/>
    <cellStyle name="Comma 15 7" xfId="756"/>
    <cellStyle name="Comma 16" xfId="757"/>
    <cellStyle name="Comma 16 2" xfId="758"/>
    <cellStyle name="Comma 16 2 2" xfId="759"/>
    <cellStyle name="Comma 16 2 2 2" xfId="760"/>
    <cellStyle name="Comma 16 2 2 2 2" xfId="761"/>
    <cellStyle name="Comma 16 2 2 2 2 2" xfId="762"/>
    <cellStyle name="Comma 16 2 2 2 3" xfId="763"/>
    <cellStyle name="Comma 16 2 2 3" xfId="764"/>
    <cellStyle name="Comma 16 2 2 3 2" xfId="765"/>
    <cellStyle name="Comma 16 2 2 4" xfId="766"/>
    <cellStyle name="Comma 16 2 2 4 2" xfId="767"/>
    <cellStyle name="Comma 16 2 2 5" xfId="768"/>
    <cellStyle name="Comma 16 2 3" xfId="769"/>
    <cellStyle name="Comma 16 2 3 2" xfId="770"/>
    <cellStyle name="Comma 16 2 3 2 2" xfId="771"/>
    <cellStyle name="Comma 16 2 3 3" xfId="772"/>
    <cellStyle name="Comma 16 2 4" xfId="773"/>
    <cellStyle name="Comma 16 2 4 2" xfId="774"/>
    <cellStyle name="Comma 16 2 5" xfId="775"/>
    <cellStyle name="Comma 16 2 5 2" xfId="776"/>
    <cellStyle name="Comma 16 2 6" xfId="777"/>
    <cellStyle name="Comma 16 3" xfId="778"/>
    <cellStyle name="Comma 16 3 2" xfId="779"/>
    <cellStyle name="Comma 16 3 2 2" xfId="780"/>
    <cellStyle name="Comma 16 3 2 2 2" xfId="781"/>
    <cellStyle name="Comma 16 3 2 3" xfId="782"/>
    <cellStyle name="Comma 16 3 3" xfId="783"/>
    <cellStyle name="Comma 16 3 3 2" xfId="784"/>
    <cellStyle name="Comma 16 3 4" xfId="785"/>
    <cellStyle name="Comma 16 3 4 2" xfId="786"/>
    <cellStyle name="Comma 16 3 5" xfId="787"/>
    <cellStyle name="Comma 16 4" xfId="788"/>
    <cellStyle name="Comma 16 4 2" xfId="789"/>
    <cellStyle name="Comma 16 4 2 2" xfId="790"/>
    <cellStyle name="Comma 16 4 3" xfId="791"/>
    <cellStyle name="Comma 16 5" xfId="792"/>
    <cellStyle name="Comma 16 5 2" xfId="793"/>
    <cellStyle name="Comma 16 6" xfId="794"/>
    <cellStyle name="Comma 16 6 2" xfId="795"/>
    <cellStyle name="Comma 16 7" xfId="796"/>
    <cellStyle name="Comma 16 8" xfId="6"/>
    <cellStyle name="Comma 17" xfId="797"/>
    <cellStyle name="Comma 17 2" xfId="798"/>
    <cellStyle name="Comma 18" xfId="799"/>
    <cellStyle name="Comma 18 2" xfId="800"/>
    <cellStyle name="Comma 19" xfId="801"/>
    <cellStyle name="Comma 19 2" xfId="802"/>
    <cellStyle name="Comma 2" xfId="803"/>
    <cellStyle name="Comma 2 2" xfId="804"/>
    <cellStyle name="Comma 2 2 2" xfId="805"/>
    <cellStyle name="Comma 2 2 2 2" xfId="806"/>
    <cellStyle name="Comma 2 2 3" xfId="807"/>
    <cellStyle name="Comma 2 3" xfId="808"/>
    <cellStyle name="Comma 2 3 2" xfId="809"/>
    <cellStyle name="Comma 2 3 2 2" xfId="810"/>
    <cellStyle name="Comma 2 3 2 2 2" xfId="811"/>
    <cellStyle name="Comma 2 3 2 2 2 2" xfId="812"/>
    <cellStyle name="Comma 2 3 2 2 2 2 2" xfId="813"/>
    <cellStyle name="Comma 2 3 2 2 2 3" xfId="814"/>
    <cellStyle name="Comma 2 3 2 2 3" xfId="815"/>
    <cellStyle name="Comma 2 3 2 2 3 2" xfId="816"/>
    <cellStyle name="Comma 2 3 2 2 4" xfId="817"/>
    <cellStyle name="Comma 2 3 2 2 4 2" xfId="818"/>
    <cellStyle name="Comma 2 3 2 2 5" xfId="819"/>
    <cellStyle name="Comma 2 3 2 3" xfId="820"/>
    <cellStyle name="Comma 2 3 2 3 2" xfId="821"/>
    <cellStyle name="Comma 2 3 2 3 2 2" xfId="822"/>
    <cellStyle name="Comma 2 3 2 3 3" xfId="823"/>
    <cellStyle name="Comma 2 3 2 4" xfId="824"/>
    <cellStyle name="Comma 2 3 2 4 2" xfId="825"/>
    <cellStyle name="Comma 2 3 2 5" xfId="826"/>
    <cellStyle name="Comma 2 3 2 5 2" xfId="827"/>
    <cellStyle name="Comma 2 3 2 6" xfId="828"/>
    <cellStyle name="Comma 2 3 3" xfId="829"/>
    <cellStyle name="Comma 2 3 3 2" xfId="830"/>
    <cellStyle name="Comma 2 3 3 2 2" xfId="831"/>
    <cellStyle name="Comma 2 3 3 2 2 2" xfId="832"/>
    <cellStyle name="Comma 2 3 3 2 3" xfId="833"/>
    <cellStyle name="Comma 2 3 3 3" xfId="834"/>
    <cellStyle name="Comma 2 3 3 3 2" xfId="835"/>
    <cellStyle name="Comma 2 3 3 4" xfId="836"/>
    <cellStyle name="Comma 2 3 3 4 2" xfId="837"/>
    <cellStyle name="Comma 2 3 3 5" xfId="838"/>
    <cellStyle name="Comma 2 3 4" xfId="839"/>
    <cellStyle name="Comma 2 3 4 2" xfId="840"/>
    <cellStyle name="Comma 2 3 4 2 2" xfId="841"/>
    <cellStyle name="Comma 2 3 4 3" xfId="842"/>
    <cellStyle name="Comma 2 3 5" xfId="843"/>
    <cellStyle name="Comma 2 3 5 2" xfId="844"/>
    <cellStyle name="Comma 2 3 6" xfId="845"/>
    <cellStyle name="Comma 2 3 6 2" xfId="846"/>
    <cellStyle name="Comma 2 3 7" xfId="847"/>
    <cellStyle name="Comma 2 4" xfId="848"/>
    <cellStyle name="Comma 2 4 2" xfId="849"/>
    <cellStyle name="Comma 2 4 2 2" xfId="850"/>
    <cellStyle name="Comma 2 4 2 2 2" xfId="851"/>
    <cellStyle name="Comma 2 4 2 2 2 2" xfId="852"/>
    <cellStyle name="Comma 2 4 2 2 2 2 2" xfId="853"/>
    <cellStyle name="Comma 2 4 2 2 2 3" xfId="854"/>
    <cellStyle name="Comma 2 4 2 2 3" xfId="855"/>
    <cellStyle name="Comma 2 4 2 2 3 2" xfId="856"/>
    <cellStyle name="Comma 2 4 2 2 4" xfId="857"/>
    <cellStyle name="Comma 2 4 2 2 4 2" xfId="858"/>
    <cellStyle name="Comma 2 4 2 2 5" xfId="859"/>
    <cellStyle name="Comma 2 4 2 3" xfId="860"/>
    <cellStyle name="Comma 2 4 2 3 2" xfId="861"/>
    <cellStyle name="Comma 2 4 2 3 2 2" xfId="862"/>
    <cellStyle name="Comma 2 4 2 3 3" xfId="863"/>
    <cellStyle name="Comma 2 4 2 4" xfId="864"/>
    <cellStyle name="Comma 2 4 2 4 2" xfId="865"/>
    <cellStyle name="Comma 2 4 2 5" xfId="866"/>
    <cellStyle name="Comma 2 4 2 5 2" xfId="867"/>
    <cellStyle name="Comma 2 4 2 6" xfId="868"/>
    <cellStyle name="Comma 2 4 3" xfId="869"/>
    <cellStyle name="Comma 2 4 3 2" xfId="870"/>
    <cellStyle name="Comma 2 4 3 2 2" xfId="871"/>
    <cellStyle name="Comma 2 4 3 2 2 2" xfId="872"/>
    <cellStyle name="Comma 2 4 3 2 3" xfId="873"/>
    <cellStyle name="Comma 2 4 3 3" xfId="874"/>
    <cellStyle name="Comma 2 4 3 3 2" xfId="875"/>
    <cellStyle name="Comma 2 4 3 4" xfId="876"/>
    <cellStyle name="Comma 2 4 3 4 2" xfId="877"/>
    <cellStyle name="Comma 2 4 3 5" xfId="878"/>
    <cellStyle name="Comma 2 4 4" xfId="879"/>
    <cellStyle name="Comma 2 4 4 2" xfId="880"/>
    <cellStyle name="Comma 2 4 4 2 2" xfId="881"/>
    <cellStyle name="Comma 2 4 4 3" xfId="882"/>
    <cellStyle name="Comma 2 4 5" xfId="883"/>
    <cellStyle name="Comma 2 4 5 2" xfId="884"/>
    <cellStyle name="Comma 2 4 6" xfId="885"/>
    <cellStyle name="Comma 2 4 6 2" xfId="886"/>
    <cellStyle name="Comma 2 4 7" xfId="887"/>
    <cellStyle name="Comma 2 4 8" xfId="888"/>
    <cellStyle name="Comma 2 5" xfId="889"/>
    <cellStyle name="Comma 2 5 2" xfId="890"/>
    <cellStyle name="Comma 2 5 2 2" xfId="891"/>
    <cellStyle name="Comma 2 5 2 2 2" xfId="892"/>
    <cellStyle name="Comma 2 5 2 2 2 2" xfId="893"/>
    <cellStyle name="Comma 2 5 2 2 2 2 2" xfId="894"/>
    <cellStyle name="Comma 2 5 2 2 2 3" xfId="895"/>
    <cellStyle name="Comma 2 5 2 2 3" xfId="896"/>
    <cellStyle name="Comma 2 5 2 2 3 2" xfId="897"/>
    <cellStyle name="Comma 2 5 2 2 4" xfId="898"/>
    <cellStyle name="Comma 2 5 2 2 4 2" xfId="899"/>
    <cellStyle name="Comma 2 5 2 2 5" xfId="900"/>
    <cellStyle name="Comma 2 5 2 3" xfId="901"/>
    <cellStyle name="Comma 2 5 2 3 2" xfId="902"/>
    <cellStyle name="Comma 2 5 2 3 2 2" xfId="903"/>
    <cellStyle name="Comma 2 5 2 3 3" xfId="904"/>
    <cellStyle name="Comma 2 5 2 4" xfId="905"/>
    <cellStyle name="Comma 2 5 2 4 2" xfId="906"/>
    <cellStyle name="Comma 2 5 2 5" xfId="907"/>
    <cellStyle name="Comma 2 5 2 5 2" xfId="908"/>
    <cellStyle name="Comma 2 5 2 6" xfId="909"/>
    <cellStyle name="Comma 2 5 3" xfId="910"/>
    <cellStyle name="Comma 2 5 3 2" xfId="911"/>
    <cellStyle name="Comma 2 5 3 2 2" xfId="912"/>
    <cellStyle name="Comma 2 5 3 2 2 2" xfId="913"/>
    <cellStyle name="Comma 2 5 3 2 3" xfId="914"/>
    <cellStyle name="Comma 2 5 3 3" xfId="915"/>
    <cellStyle name="Comma 2 5 3 3 2" xfId="916"/>
    <cellStyle name="Comma 2 5 3 4" xfId="917"/>
    <cellStyle name="Comma 2 5 3 4 2" xfId="918"/>
    <cellStyle name="Comma 2 5 3 5" xfId="919"/>
    <cellStyle name="Comma 2 5 4" xfId="920"/>
    <cellStyle name="Comma 2 5 4 2" xfId="921"/>
    <cellStyle name="Comma 2 5 4 2 2" xfId="922"/>
    <cellStyle name="Comma 2 5 4 3" xfId="923"/>
    <cellStyle name="Comma 2 5 5" xfId="924"/>
    <cellStyle name="Comma 2 5 5 2" xfId="925"/>
    <cellStyle name="Comma 2 5 6" xfId="926"/>
    <cellStyle name="Comma 2 5 6 2" xfId="927"/>
    <cellStyle name="Comma 2 5 7" xfId="928"/>
    <cellStyle name="Comma 2 6" xfId="929"/>
    <cellStyle name="Comma 2 6 2" xfId="930"/>
    <cellStyle name="Comma 2 6 2 2" xfId="931"/>
    <cellStyle name="Comma 2 6 2 2 2" xfId="932"/>
    <cellStyle name="Comma 2 6 2 2 2 2" xfId="933"/>
    <cellStyle name="Comma 2 6 2 2 2 2 2" xfId="934"/>
    <cellStyle name="Comma 2 6 2 2 2 3" xfId="935"/>
    <cellStyle name="Comma 2 6 2 2 3" xfId="936"/>
    <cellStyle name="Comma 2 6 2 2 3 2" xfId="937"/>
    <cellStyle name="Comma 2 6 2 2 4" xfId="938"/>
    <cellStyle name="Comma 2 6 2 2 4 2" xfId="939"/>
    <cellStyle name="Comma 2 6 2 2 5" xfId="940"/>
    <cellStyle name="Comma 2 6 2 3" xfId="941"/>
    <cellStyle name="Comma 2 6 2 3 2" xfId="942"/>
    <cellStyle name="Comma 2 6 2 3 2 2" xfId="943"/>
    <cellStyle name="Comma 2 6 2 3 3" xfId="944"/>
    <cellStyle name="Comma 2 6 2 4" xfId="945"/>
    <cellStyle name="Comma 2 6 2 4 2" xfId="946"/>
    <cellStyle name="Comma 2 6 2 5" xfId="947"/>
    <cellStyle name="Comma 2 6 2 5 2" xfId="948"/>
    <cellStyle name="Comma 2 6 2 6" xfId="949"/>
    <cellStyle name="Comma 2 6 3" xfId="950"/>
    <cellStyle name="Comma 2 6 3 2" xfId="951"/>
    <cellStyle name="Comma 2 6 3 2 2" xfId="952"/>
    <cellStyle name="Comma 2 6 3 2 2 2" xfId="953"/>
    <cellStyle name="Comma 2 6 3 2 3" xfId="954"/>
    <cellStyle name="Comma 2 6 3 3" xfId="955"/>
    <cellStyle name="Comma 2 6 3 3 2" xfId="956"/>
    <cellStyle name="Comma 2 6 3 4" xfId="957"/>
    <cellStyle name="Comma 2 6 3 4 2" xfId="958"/>
    <cellStyle name="Comma 2 6 3 5" xfId="959"/>
    <cellStyle name="Comma 2 6 4" xfId="960"/>
    <cellStyle name="Comma 2 6 4 2" xfId="961"/>
    <cellStyle name="Comma 2 6 4 2 2" xfId="962"/>
    <cellStyle name="Comma 2 6 4 3" xfId="963"/>
    <cellStyle name="Comma 2 6 5" xfId="964"/>
    <cellStyle name="Comma 2 6 5 2" xfId="965"/>
    <cellStyle name="Comma 2 6 6" xfId="966"/>
    <cellStyle name="Comma 2 6 6 2" xfId="967"/>
    <cellStyle name="Comma 2 6 7" xfId="968"/>
    <cellStyle name="Comma 2 7" xfId="969"/>
    <cellStyle name="Comma 2 8" xfId="970"/>
    <cellStyle name="Comma 20" xfId="971"/>
    <cellStyle name="Comma 20 2" xfId="972"/>
    <cellStyle name="Comma 21" xfId="973"/>
    <cellStyle name="Comma 21 2" xfId="974"/>
    <cellStyle name="Comma 22" xfId="975"/>
    <cellStyle name="Comma 23" xfId="976"/>
    <cellStyle name="Comma 24" xfId="977"/>
    <cellStyle name="Comma 25" xfId="978"/>
    <cellStyle name="Comma 26" xfId="979"/>
    <cellStyle name="Comma 27" xfId="980"/>
    <cellStyle name="Comma 28" xfId="981"/>
    <cellStyle name="Comma 29" xfId="982"/>
    <cellStyle name="Comma 3" xfId="983"/>
    <cellStyle name="Comma 3 2" xfId="984"/>
    <cellStyle name="Comma 3 3" xfId="985"/>
    <cellStyle name="Comma 3 4" xfId="986"/>
    <cellStyle name="Comma 3 5" xfId="987"/>
    <cellStyle name="Comma 3 6" xfId="3"/>
    <cellStyle name="Comma 4" xfId="988"/>
    <cellStyle name="Comma 4 2" xfId="989"/>
    <cellStyle name="Comma 4 2 2" xfId="990"/>
    <cellStyle name="Comma 4 3" xfId="991"/>
    <cellStyle name="Comma 4 4" xfId="992"/>
    <cellStyle name="Comma 5" xfId="993"/>
    <cellStyle name="Comma 5 10" xfId="994"/>
    <cellStyle name="Comma 5 2" xfId="995"/>
    <cellStyle name="Comma 5 2 2" xfId="996"/>
    <cellStyle name="Comma 5 3" xfId="997"/>
    <cellStyle name="Comma 5 4" xfId="998"/>
    <cellStyle name="Comma 5 4 2" xfId="999"/>
    <cellStyle name="Comma 5 4 2 2" xfId="1000"/>
    <cellStyle name="Comma 5 4 2 2 2" xfId="1001"/>
    <cellStyle name="Comma 5 4 2 2 2 2" xfId="1002"/>
    <cellStyle name="Comma 5 4 2 2 2 2 2" xfId="1003"/>
    <cellStyle name="Comma 5 4 2 2 2 3" xfId="1004"/>
    <cellStyle name="Comma 5 4 2 2 3" xfId="1005"/>
    <cellStyle name="Comma 5 4 2 2 3 2" xfId="1006"/>
    <cellStyle name="Comma 5 4 2 2 4" xfId="1007"/>
    <cellStyle name="Comma 5 4 2 2 4 2" xfId="1008"/>
    <cellStyle name="Comma 5 4 2 2 5" xfId="1009"/>
    <cellStyle name="Comma 5 4 2 3" xfId="1010"/>
    <cellStyle name="Comma 5 4 2 3 2" xfId="1011"/>
    <cellStyle name="Comma 5 4 2 3 2 2" xfId="1012"/>
    <cellStyle name="Comma 5 4 2 3 3" xfId="1013"/>
    <cellStyle name="Comma 5 4 2 4" xfId="1014"/>
    <cellStyle name="Comma 5 4 2 4 2" xfId="1015"/>
    <cellStyle name="Comma 5 4 2 5" xfId="1016"/>
    <cellStyle name="Comma 5 4 2 5 2" xfId="1017"/>
    <cellStyle name="Comma 5 4 2 6" xfId="1018"/>
    <cellStyle name="Comma 5 4 3" xfId="1019"/>
    <cellStyle name="Comma 5 4 3 2" xfId="1020"/>
    <cellStyle name="Comma 5 4 3 2 2" xfId="1021"/>
    <cellStyle name="Comma 5 4 3 2 2 2" xfId="1022"/>
    <cellStyle name="Comma 5 4 3 2 3" xfId="1023"/>
    <cellStyle name="Comma 5 4 3 3" xfId="1024"/>
    <cellStyle name="Comma 5 4 3 3 2" xfId="1025"/>
    <cellStyle name="Comma 5 4 3 4" xfId="1026"/>
    <cellStyle name="Comma 5 4 3 4 2" xfId="1027"/>
    <cellStyle name="Comma 5 4 3 5" xfId="1028"/>
    <cellStyle name="Comma 5 4 4" xfId="1029"/>
    <cellStyle name="Comma 5 4 4 2" xfId="1030"/>
    <cellStyle name="Comma 5 4 4 2 2" xfId="1031"/>
    <cellStyle name="Comma 5 4 4 3" xfId="1032"/>
    <cellStyle name="Comma 5 4 5" xfId="1033"/>
    <cellStyle name="Comma 5 4 5 2" xfId="1034"/>
    <cellStyle name="Comma 5 4 6" xfId="1035"/>
    <cellStyle name="Comma 5 4 6 2" xfId="1036"/>
    <cellStyle name="Comma 5 4 7" xfId="1037"/>
    <cellStyle name="Comma 5 5" xfId="1038"/>
    <cellStyle name="Comma 5 5 2" xfId="1039"/>
    <cellStyle name="Comma 5 5 2 2" xfId="1040"/>
    <cellStyle name="Comma 5 5 2 2 2" xfId="1041"/>
    <cellStyle name="Comma 5 5 2 2 2 2" xfId="1042"/>
    <cellStyle name="Comma 5 5 2 2 3" xfId="1043"/>
    <cellStyle name="Comma 5 5 2 3" xfId="1044"/>
    <cellStyle name="Comma 5 5 2 3 2" xfId="1045"/>
    <cellStyle name="Comma 5 5 2 4" xfId="1046"/>
    <cellStyle name="Comma 5 5 2 4 2" xfId="1047"/>
    <cellStyle name="Comma 5 5 2 5" xfId="1048"/>
    <cellStyle name="Comma 5 5 3" xfId="1049"/>
    <cellStyle name="Comma 5 5 3 2" xfId="1050"/>
    <cellStyle name="Comma 5 5 3 2 2" xfId="1051"/>
    <cellStyle name="Comma 5 5 3 3" xfId="1052"/>
    <cellStyle name="Comma 5 5 4" xfId="1053"/>
    <cellStyle name="Comma 5 5 4 2" xfId="1054"/>
    <cellStyle name="Comma 5 5 5" xfId="1055"/>
    <cellStyle name="Comma 5 5 5 2" xfId="1056"/>
    <cellStyle name="Comma 5 5 6" xfId="1057"/>
    <cellStyle name="Comma 5 6" xfId="1058"/>
    <cellStyle name="Comma 5 6 2" xfId="1059"/>
    <cellStyle name="Comma 5 6 2 2" xfId="1060"/>
    <cellStyle name="Comma 5 6 2 2 2" xfId="1061"/>
    <cellStyle name="Comma 5 6 2 3" xfId="1062"/>
    <cellStyle name="Comma 5 6 3" xfId="1063"/>
    <cellStyle name="Comma 5 6 3 2" xfId="1064"/>
    <cellStyle name="Comma 5 6 4" xfId="1065"/>
    <cellStyle name="Comma 5 6 4 2" xfId="1066"/>
    <cellStyle name="Comma 5 6 5" xfId="1067"/>
    <cellStyle name="Comma 5 7" xfId="1068"/>
    <cellStyle name="Comma 5 7 2" xfId="1069"/>
    <cellStyle name="Comma 5 7 2 2" xfId="1070"/>
    <cellStyle name="Comma 5 7 3" xfId="1071"/>
    <cellStyle name="Comma 5 8" xfId="1072"/>
    <cellStyle name="Comma 5 8 2" xfId="1073"/>
    <cellStyle name="Comma 5 9" xfId="1074"/>
    <cellStyle name="Comma 5 9 2" xfId="1075"/>
    <cellStyle name="Comma 6" xfId="1076"/>
    <cellStyle name="Comma 6 10" xfId="1077"/>
    <cellStyle name="Comma 6 2" xfId="1078"/>
    <cellStyle name="Comma 6 2 10" xfId="1079"/>
    <cellStyle name="Comma 6 2 2" xfId="1080"/>
    <cellStyle name="Comma 6 2 3" xfId="1081"/>
    <cellStyle name="Comma 6 2 3 2" xfId="1082"/>
    <cellStyle name="Comma 6 2 3 2 2" xfId="1083"/>
    <cellStyle name="Comma 6 2 3 2 2 2" xfId="1084"/>
    <cellStyle name="Comma 6 2 3 2 2 2 2" xfId="1085"/>
    <cellStyle name="Comma 6 2 3 2 2 2 2 2" xfId="1086"/>
    <cellStyle name="Comma 6 2 3 2 2 2 3" xfId="1087"/>
    <cellStyle name="Comma 6 2 3 2 2 3" xfId="1088"/>
    <cellStyle name="Comma 6 2 3 2 2 3 2" xfId="1089"/>
    <cellStyle name="Comma 6 2 3 2 2 4" xfId="1090"/>
    <cellStyle name="Comma 6 2 3 2 2 4 2" xfId="1091"/>
    <cellStyle name="Comma 6 2 3 2 2 5" xfId="1092"/>
    <cellStyle name="Comma 6 2 3 2 3" xfId="1093"/>
    <cellStyle name="Comma 6 2 3 2 3 2" xfId="1094"/>
    <cellStyle name="Comma 6 2 3 2 3 2 2" xfId="1095"/>
    <cellStyle name="Comma 6 2 3 2 3 3" xfId="1096"/>
    <cellStyle name="Comma 6 2 3 2 4" xfId="1097"/>
    <cellStyle name="Comma 6 2 3 2 4 2" xfId="1098"/>
    <cellStyle name="Comma 6 2 3 2 5" xfId="1099"/>
    <cellStyle name="Comma 6 2 3 2 5 2" xfId="1100"/>
    <cellStyle name="Comma 6 2 3 2 6" xfId="1101"/>
    <cellStyle name="Comma 6 2 3 3" xfId="1102"/>
    <cellStyle name="Comma 6 2 3 3 2" xfId="1103"/>
    <cellStyle name="Comma 6 2 3 3 2 2" xfId="1104"/>
    <cellStyle name="Comma 6 2 3 3 2 2 2" xfId="1105"/>
    <cellStyle name="Comma 6 2 3 3 2 3" xfId="1106"/>
    <cellStyle name="Comma 6 2 3 3 3" xfId="1107"/>
    <cellStyle name="Comma 6 2 3 3 3 2" xfId="1108"/>
    <cellStyle name="Comma 6 2 3 3 4" xfId="1109"/>
    <cellStyle name="Comma 6 2 3 3 4 2" xfId="1110"/>
    <cellStyle name="Comma 6 2 3 3 5" xfId="1111"/>
    <cellStyle name="Comma 6 2 3 4" xfId="1112"/>
    <cellStyle name="Comma 6 2 3 4 2" xfId="1113"/>
    <cellStyle name="Comma 6 2 3 4 2 2" xfId="1114"/>
    <cellStyle name="Comma 6 2 3 4 3" xfId="1115"/>
    <cellStyle name="Comma 6 2 3 5" xfId="1116"/>
    <cellStyle name="Comma 6 2 3 5 2" xfId="1117"/>
    <cellStyle name="Comma 6 2 3 6" xfId="1118"/>
    <cellStyle name="Comma 6 2 3 6 2" xfId="1119"/>
    <cellStyle name="Comma 6 2 3 7" xfId="1120"/>
    <cellStyle name="Comma 6 2 4" xfId="1121"/>
    <cellStyle name="Comma 6 2 4 2" xfId="1122"/>
    <cellStyle name="Comma 6 2 4 2 2" xfId="1123"/>
    <cellStyle name="Comma 6 2 4 2 2 2" xfId="1124"/>
    <cellStyle name="Comma 6 2 4 2 2 2 2" xfId="1125"/>
    <cellStyle name="Comma 6 2 4 2 2 3" xfId="1126"/>
    <cellStyle name="Comma 6 2 4 2 3" xfId="1127"/>
    <cellStyle name="Comma 6 2 4 2 3 2" xfId="1128"/>
    <cellStyle name="Comma 6 2 4 2 4" xfId="1129"/>
    <cellStyle name="Comma 6 2 4 2 4 2" xfId="1130"/>
    <cellStyle name="Comma 6 2 4 2 5" xfId="1131"/>
    <cellStyle name="Comma 6 2 4 3" xfId="1132"/>
    <cellStyle name="Comma 6 2 4 3 2" xfId="1133"/>
    <cellStyle name="Comma 6 2 4 3 2 2" xfId="1134"/>
    <cellStyle name="Comma 6 2 4 3 3" xfId="1135"/>
    <cellStyle name="Comma 6 2 4 4" xfId="1136"/>
    <cellStyle name="Comma 6 2 4 4 2" xfId="1137"/>
    <cellStyle name="Comma 6 2 4 5" xfId="1138"/>
    <cellStyle name="Comma 6 2 4 5 2" xfId="1139"/>
    <cellStyle name="Comma 6 2 4 6" xfId="1140"/>
    <cellStyle name="Comma 6 2 5" xfId="1141"/>
    <cellStyle name="Comma 6 2 5 2" xfId="1142"/>
    <cellStyle name="Comma 6 2 5 2 2" xfId="1143"/>
    <cellStyle name="Comma 6 2 5 2 2 2" xfId="1144"/>
    <cellStyle name="Comma 6 2 5 2 3" xfId="1145"/>
    <cellStyle name="Comma 6 2 5 3" xfId="1146"/>
    <cellStyle name="Comma 6 2 5 3 2" xfId="1147"/>
    <cellStyle name="Comma 6 2 5 4" xfId="1148"/>
    <cellStyle name="Comma 6 2 5 4 2" xfId="1149"/>
    <cellStyle name="Comma 6 2 5 5" xfId="1150"/>
    <cellStyle name="Comma 6 2 6" xfId="1151"/>
    <cellStyle name="Comma 6 2 6 2" xfId="1152"/>
    <cellStyle name="Comma 6 2 6 2 2" xfId="1153"/>
    <cellStyle name="Comma 6 2 6 2 2 2" xfId="1154"/>
    <cellStyle name="Comma 6 2 6 2 3" xfId="1155"/>
    <cellStyle name="Comma 6 2 6 3" xfId="1156"/>
    <cellStyle name="Comma 6 2 6 3 2" xfId="1157"/>
    <cellStyle name="Comma 6 2 6 4" xfId="1158"/>
    <cellStyle name="Comma 6 2 6 4 2" xfId="1159"/>
    <cellStyle name="Comma 6 2 6 5" xfId="1160"/>
    <cellStyle name="Comma 6 2 7" xfId="1161"/>
    <cellStyle name="Comma 6 2 7 2" xfId="1162"/>
    <cellStyle name="Comma 6 2 7 2 2" xfId="1163"/>
    <cellStyle name="Comma 6 2 7 3" xfId="1164"/>
    <cellStyle name="Comma 6 2 8" xfId="1165"/>
    <cellStyle name="Comma 6 2 8 2" xfId="1166"/>
    <cellStyle name="Comma 6 2 9" xfId="1167"/>
    <cellStyle name="Comma 6 2 9 2" xfId="1168"/>
    <cellStyle name="Comma 6 3" xfId="1169"/>
    <cellStyle name="Comma 6 4" xfId="1170"/>
    <cellStyle name="Comma 6 4 2" xfId="1171"/>
    <cellStyle name="Comma 6 4 2 2" xfId="1172"/>
    <cellStyle name="Comma 6 4 2 2 2" xfId="1173"/>
    <cellStyle name="Comma 6 4 2 2 2 2" xfId="1174"/>
    <cellStyle name="Comma 6 4 2 2 2 2 2" xfId="1175"/>
    <cellStyle name="Comma 6 4 2 2 2 3" xfId="1176"/>
    <cellStyle name="Comma 6 4 2 2 3" xfId="1177"/>
    <cellStyle name="Comma 6 4 2 2 3 2" xfId="1178"/>
    <cellStyle name="Comma 6 4 2 2 4" xfId="1179"/>
    <cellStyle name="Comma 6 4 2 2 4 2" xfId="1180"/>
    <cellStyle name="Comma 6 4 2 2 5" xfId="1181"/>
    <cellStyle name="Comma 6 4 2 3" xfId="1182"/>
    <cellStyle name="Comma 6 4 2 3 2" xfId="1183"/>
    <cellStyle name="Comma 6 4 2 3 2 2" xfId="1184"/>
    <cellStyle name="Comma 6 4 2 3 3" xfId="1185"/>
    <cellStyle name="Comma 6 4 2 4" xfId="1186"/>
    <cellStyle name="Comma 6 4 2 4 2" xfId="1187"/>
    <cellStyle name="Comma 6 4 2 5" xfId="1188"/>
    <cellStyle name="Comma 6 4 2 5 2" xfId="1189"/>
    <cellStyle name="Comma 6 4 2 6" xfId="1190"/>
    <cellStyle name="Comma 6 4 3" xfId="1191"/>
    <cellStyle name="Comma 6 4 3 2" xfId="1192"/>
    <cellStyle name="Comma 6 4 3 2 2" xfId="1193"/>
    <cellStyle name="Comma 6 4 3 2 2 2" xfId="1194"/>
    <cellStyle name="Comma 6 4 3 2 3" xfId="1195"/>
    <cellStyle name="Comma 6 4 3 3" xfId="1196"/>
    <cellStyle name="Comma 6 4 3 3 2" xfId="1197"/>
    <cellStyle name="Comma 6 4 3 4" xfId="1198"/>
    <cellStyle name="Comma 6 4 3 4 2" xfId="1199"/>
    <cellStyle name="Comma 6 4 3 5" xfId="1200"/>
    <cellStyle name="Comma 6 4 4" xfId="1201"/>
    <cellStyle name="Comma 6 4 4 2" xfId="1202"/>
    <cellStyle name="Comma 6 4 4 2 2" xfId="1203"/>
    <cellStyle name="Comma 6 4 4 3" xfId="1204"/>
    <cellStyle name="Comma 6 4 5" xfId="1205"/>
    <cellStyle name="Comma 6 4 5 2" xfId="1206"/>
    <cellStyle name="Comma 6 4 6" xfId="1207"/>
    <cellStyle name="Comma 6 4 6 2" xfId="1208"/>
    <cellStyle name="Comma 6 4 7" xfId="1209"/>
    <cellStyle name="Comma 6 5" xfId="1210"/>
    <cellStyle name="Comma 6 5 2" xfId="1211"/>
    <cellStyle name="Comma 6 5 2 2" xfId="1212"/>
    <cellStyle name="Comma 6 5 2 2 2" xfId="1213"/>
    <cellStyle name="Comma 6 5 2 2 2 2" xfId="1214"/>
    <cellStyle name="Comma 6 5 2 2 3" xfId="1215"/>
    <cellStyle name="Comma 6 5 2 3" xfId="1216"/>
    <cellStyle name="Comma 6 5 2 3 2" xfId="1217"/>
    <cellStyle name="Comma 6 5 2 4" xfId="1218"/>
    <cellStyle name="Comma 6 5 2 4 2" xfId="1219"/>
    <cellStyle name="Comma 6 5 2 5" xfId="1220"/>
    <cellStyle name="Comma 6 5 3" xfId="1221"/>
    <cellStyle name="Comma 6 5 3 2" xfId="1222"/>
    <cellStyle name="Comma 6 5 3 2 2" xfId="1223"/>
    <cellStyle name="Comma 6 5 3 3" xfId="1224"/>
    <cellStyle name="Comma 6 5 4" xfId="1225"/>
    <cellStyle name="Comma 6 5 4 2" xfId="1226"/>
    <cellStyle name="Comma 6 5 5" xfId="1227"/>
    <cellStyle name="Comma 6 5 5 2" xfId="1228"/>
    <cellStyle name="Comma 6 5 6" xfId="1229"/>
    <cellStyle name="Comma 6 6" xfId="1230"/>
    <cellStyle name="Comma 6 6 2" xfId="1231"/>
    <cellStyle name="Comma 6 6 2 2" xfId="1232"/>
    <cellStyle name="Comma 6 6 2 2 2" xfId="1233"/>
    <cellStyle name="Comma 6 6 2 3" xfId="1234"/>
    <cellStyle name="Comma 6 6 3" xfId="1235"/>
    <cellStyle name="Comma 6 6 3 2" xfId="1236"/>
    <cellStyle name="Comma 6 6 4" xfId="1237"/>
    <cellStyle name="Comma 6 6 4 2" xfId="1238"/>
    <cellStyle name="Comma 6 6 5" xfId="1239"/>
    <cellStyle name="Comma 6 7" xfId="1240"/>
    <cellStyle name="Comma 6 7 2" xfId="1241"/>
    <cellStyle name="Comma 6 7 2 2" xfId="1242"/>
    <cellStyle name="Comma 6 7 3" xfId="1243"/>
    <cellStyle name="Comma 6 8" xfId="1244"/>
    <cellStyle name="Comma 6 8 2" xfId="1245"/>
    <cellStyle name="Comma 6 9" xfId="1246"/>
    <cellStyle name="Comma 6 9 2" xfId="1247"/>
    <cellStyle name="Comma 7" xfId="1248"/>
    <cellStyle name="Comma 7 2" xfId="1249"/>
    <cellStyle name="Comma 7 3" xfId="1250"/>
    <cellStyle name="Comma 8" xfId="1251"/>
    <cellStyle name="Comma 8 2" xfId="1252"/>
    <cellStyle name="Comma 8 3" xfId="1253"/>
    <cellStyle name="Comma 8 3 2" xfId="1254"/>
    <cellStyle name="Comma 8 3 2 2" xfId="1255"/>
    <cellStyle name="Comma 8 3 2 2 2" xfId="1256"/>
    <cellStyle name="Comma 8 3 2 2 2 2" xfId="1257"/>
    <cellStyle name="Comma 8 3 2 2 2 2 2" xfId="1258"/>
    <cellStyle name="Comma 8 3 2 2 2 3" xfId="1259"/>
    <cellStyle name="Comma 8 3 2 2 3" xfId="1260"/>
    <cellStyle name="Comma 8 3 2 2 3 2" xfId="1261"/>
    <cellStyle name="Comma 8 3 2 2 4" xfId="1262"/>
    <cellStyle name="Comma 8 3 2 2 4 2" xfId="1263"/>
    <cellStyle name="Comma 8 3 2 2 5" xfId="1264"/>
    <cellStyle name="Comma 8 3 2 3" xfId="1265"/>
    <cellStyle name="Comma 8 3 2 3 2" xfId="1266"/>
    <cellStyle name="Comma 8 3 2 3 2 2" xfId="1267"/>
    <cellStyle name="Comma 8 3 2 3 3" xfId="1268"/>
    <cellStyle name="Comma 8 3 2 4" xfId="1269"/>
    <cellStyle name="Comma 8 3 2 4 2" xfId="1270"/>
    <cellStyle name="Comma 8 3 2 5" xfId="1271"/>
    <cellStyle name="Comma 8 3 2 5 2" xfId="1272"/>
    <cellStyle name="Comma 8 3 2 6" xfId="1273"/>
    <cellStyle name="Comma 8 3 3" xfId="1274"/>
    <cellStyle name="Comma 8 3 3 2" xfId="1275"/>
    <cellStyle name="Comma 8 3 3 2 2" xfId="1276"/>
    <cellStyle name="Comma 8 3 3 2 2 2" xfId="1277"/>
    <cellStyle name="Comma 8 3 3 2 3" xfId="1278"/>
    <cellStyle name="Comma 8 3 3 3" xfId="1279"/>
    <cellStyle name="Comma 8 3 3 3 2" xfId="1280"/>
    <cellStyle name="Comma 8 3 3 4" xfId="1281"/>
    <cellStyle name="Comma 8 3 3 4 2" xfId="1282"/>
    <cellStyle name="Comma 8 3 3 5" xfId="1283"/>
    <cellStyle name="Comma 8 3 4" xfId="1284"/>
    <cellStyle name="Comma 8 3 4 2" xfId="1285"/>
    <cellStyle name="Comma 8 3 4 2 2" xfId="1286"/>
    <cellStyle name="Comma 8 3 4 3" xfId="1287"/>
    <cellStyle name="Comma 8 3 5" xfId="1288"/>
    <cellStyle name="Comma 8 3 5 2" xfId="1289"/>
    <cellStyle name="Comma 8 3 6" xfId="1290"/>
    <cellStyle name="Comma 8 3 6 2" xfId="1291"/>
    <cellStyle name="Comma 8 3 7" xfId="1292"/>
    <cellStyle name="Comma 8 4" xfId="1293"/>
    <cellStyle name="Comma 8 4 2" xfId="1294"/>
    <cellStyle name="Comma 8 4 2 2" xfId="1295"/>
    <cellStyle name="Comma 8 4 2 2 2" xfId="1296"/>
    <cellStyle name="Comma 8 4 2 2 2 2" xfId="1297"/>
    <cellStyle name="Comma 8 4 2 2 3" xfId="1298"/>
    <cellStyle name="Comma 8 4 2 3" xfId="1299"/>
    <cellStyle name="Comma 8 4 2 3 2" xfId="1300"/>
    <cellStyle name="Comma 8 4 2 4" xfId="1301"/>
    <cellStyle name="Comma 8 4 2 4 2" xfId="1302"/>
    <cellStyle name="Comma 8 4 2 5" xfId="1303"/>
    <cellStyle name="Comma 8 4 3" xfId="1304"/>
    <cellStyle name="Comma 8 4 3 2" xfId="1305"/>
    <cellStyle name="Comma 8 4 3 2 2" xfId="1306"/>
    <cellStyle name="Comma 8 4 3 3" xfId="1307"/>
    <cellStyle name="Comma 8 4 4" xfId="1308"/>
    <cellStyle name="Comma 8 4 4 2" xfId="1309"/>
    <cellStyle name="Comma 8 4 5" xfId="1310"/>
    <cellStyle name="Comma 8 4 5 2" xfId="1311"/>
    <cellStyle name="Comma 8 4 6" xfId="1312"/>
    <cellStyle name="Comma 8 5" xfId="1313"/>
    <cellStyle name="Comma 8 5 2" xfId="1314"/>
    <cellStyle name="Comma 8 5 2 2" xfId="1315"/>
    <cellStyle name="Comma 8 5 2 2 2" xfId="1316"/>
    <cellStyle name="Comma 8 5 2 3" xfId="1317"/>
    <cellStyle name="Comma 8 5 3" xfId="1318"/>
    <cellStyle name="Comma 8 5 3 2" xfId="1319"/>
    <cellStyle name="Comma 8 5 4" xfId="1320"/>
    <cellStyle name="Comma 8 5 4 2" xfId="1321"/>
    <cellStyle name="Comma 8 5 5" xfId="1322"/>
    <cellStyle name="Comma 8 6" xfId="1323"/>
    <cellStyle name="Comma 8 6 2" xfId="1324"/>
    <cellStyle name="Comma 8 6 2 2" xfId="1325"/>
    <cellStyle name="Comma 8 6 3" xfId="1326"/>
    <cellStyle name="Comma 8 7" xfId="1327"/>
    <cellStyle name="Comma 8 7 2" xfId="1328"/>
    <cellStyle name="Comma 8 8" xfId="1329"/>
    <cellStyle name="Comma 8 8 2" xfId="1330"/>
    <cellStyle name="Comma 8 9" xfId="1331"/>
    <cellStyle name="Comma 9" xfId="1332"/>
    <cellStyle name="Comma 9 2" xfId="1333"/>
    <cellStyle name="Comma 9 2 2" xfId="1334"/>
    <cellStyle name="Comma 9 2 2 2" xfId="1335"/>
    <cellStyle name="Comma 9 2 2 2 2" xfId="1336"/>
    <cellStyle name="Comma 9 2 2 2 2 2" xfId="1337"/>
    <cellStyle name="Comma 9 2 2 2 2 2 2" xfId="1338"/>
    <cellStyle name="Comma 9 2 2 2 2 2 2 2" xfId="1339"/>
    <cellStyle name="Comma 9 2 2 2 2 2 3" xfId="1340"/>
    <cellStyle name="Comma 9 2 2 2 2 3" xfId="1341"/>
    <cellStyle name="Comma 9 2 2 2 2 3 2" xfId="1342"/>
    <cellStyle name="Comma 9 2 2 2 2 4" xfId="1343"/>
    <cellStyle name="Comma 9 2 2 2 2 4 2" xfId="1344"/>
    <cellStyle name="Comma 9 2 2 2 2 5" xfId="1345"/>
    <cellStyle name="Comma 9 2 2 2 3" xfId="1346"/>
    <cellStyle name="Comma 9 2 2 2 3 2" xfId="1347"/>
    <cellStyle name="Comma 9 2 2 2 3 2 2" xfId="1348"/>
    <cellStyle name="Comma 9 2 2 2 3 3" xfId="1349"/>
    <cellStyle name="Comma 9 2 2 2 4" xfId="1350"/>
    <cellStyle name="Comma 9 2 2 2 4 2" xfId="1351"/>
    <cellStyle name="Comma 9 2 2 2 5" xfId="1352"/>
    <cellStyle name="Comma 9 2 2 2 5 2" xfId="1353"/>
    <cellStyle name="Comma 9 2 2 2 6" xfId="1354"/>
    <cellStyle name="Comma 9 2 2 3" xfId="1355"/>
    <cellStyle name="Comma 9 2 2 3 2" xfId="1356"/>
    <cellStyle name="Comma 9 2 2 3 2 2" xfId="1357"/>
    <cellStyle name="Comma 9 2 2 3 2 2 2" xfId="1358"/>
    <cellStyle name="Comma 9 2 2 3 2 3" xfId="1359"/>
    <cellStyle name="Comma 9 2 2 3 3" xfId="1360"/>
    <cellStyle name="Comma 9 2 2 3 3 2" xfId="1361"/>
    <cellStyle name="Comma 9 2 2 3 4" xfId="1362"/>
    <cellStyle name="Comma 9 2 2 3 4 2" xfId="1363"/>
    <cellStyle name="Comma 9 2 2 3 5" xfId="1364"/>
    <cellStyle name="Comma 9 2 2 4" xfId="1365"/>
    <cellStyle name="Comma 9 2 2 4 2" xfId="1366"/>
    <cellStyle name="Comma 9 2 2 4 2 2" xfId="1367"/>
    <cellStyle name="Comma 9 2 2 4 3" xfId="1368"/>
    <cellStyle name="Comma 9 2 2 5" xfId="1369"/>
    <cellStyle name="Comma 9 2 2 5 2" xfId="1370"/>
    <cellStyle name="Comma 9 2 2 6" xfId="1371"/>
    <cellStyle name="Comma 9 2 2 6 2" xfId="1372"/>
    <cellStyle name="Comma 9 2 2 7" xfId="1373"/>
    <cellStyle name="Comma 9 3" xfId="1374"/>
    <cellStyle name="Comma 9 3 2" xfId="1375"/>
    <cellStyle name="Comma 9 3 2 2" xfId="1376"/>
    <cellStyle name="Comma 9 3 2 2 2" xfId="1377"/>
    <cellStyle name="Comma 9 3 2 2 2 2" xfId="1378"/>
    <cellStyle name="Comma 9 3 2 2 2 2 2" xfId="1379"/>
    <cellStyle name="Comma 9 3 2 2 2 3" xfId="1380"/>
    <cellStyle name="Comma 9 3 2 2 3" xfId="1381"/>
    <cellStyle name="Comma 9 3 2 2 3 2" xfId="1382"/>
    <cellStyle name="Comma 9 3 2 2 4" xfId="1383"/>
    <cellStyle name="Comma 9 3 2 2 4 2" xfId="1384"/>
    <cellStyle name="Comma 9 3 2 2 5" xfId="1385"/>
    <cellStyle name="Comma 9 3 2 3" xfId="1386"/>
    <cellStyle name="Comma 9 3 2 3 2" xfId="1387"/>
    <cellStyle name="Comma 9 3 2 3 2 2" xfId="1388"/>
    <cellStyle name="Comma 9 3 2 3 3" xfId="1389"/>
    <cellStyle name="Comma 9 3 2 4" xfId="1390"/>
    <cellStyle name="Comma 9 3 2 4 2" xfId="1391"/>
    <cellStyle name="Comma 9 3 2 5" xfId="1392"/>
    <cellStyle name="Comma 9 3 2 5 2" xfId="1393"/>
    <cellStyle name="Comma 9 3 2 6" xfId="1394"/>
    <cellStyle name="Comma 9 3 3" xfId="1395"/>
    <cellStyle name="Comma 9 3 3 2" xfId="1396"/>
    <cellStyle name="Comma 9 3 3 2 2" xfId="1397"/>
    <cellStyle name="Comma 9 3 3 2 2 2" xfId="1398"/>
    <cellStyle name="Comma 9 3 3 2 3" xfId="1399"/>
    <cellStyle name="Comma 9 3 3 3" xfId="1400"/>
    <cellStyle name="Comma 9 3 3 3 2" xfId="1401"/>
    <cellStyle name="Comma 9 3 3 4" xfId="1402"/>
    <cellStyle name="Comma 9 3 3 4 2" xfId="1403"/>
    <cellStyle name="Comma 9 3 3 5" xfId="1404"/>
    <cellStyle name="Comma 9 3 4" xfId="1405"/>
    <cellStyle name="Comma 9 3 4 2" xfId="1406"/>
    <cellStyle name="Comma 9 3 4 2 2" xfId="1407"/>
    <cellStyle name="Comma 9 3 4 3" xfId="1408"/>
    <cellStyle name="Comma 9 3 5" xfId="1409"/>
    <cellStyle name="Comma 9 3 5 2" xfId="1410"/>
    <cellStyle name="Comma 9 3 6" xfId="1411"/>
    <cellStyle name="Comma 9 3 6 2" xfId="1412"/>
    <cellStyle name="Comma 9 3 7" xfId="1413"/>
    <cellStyle name="Comma0" xfId="1414"/>
    <cellStyle name="cost_per_kw" xfId="1415"/>
    <cellStyle name="Currency 2" xfId="1416"/>
    <cellStyle name="Currency 2 2" xfId="1417"/>
    <cellStyle name="Currency 2 2 2" xfId="1418"/>
    <cellStyle name="Currency 2 2 3" xfId="1419"/>
    <cellStyle name="Currency 2 3" xfId="1420"/>
    <cellStyle name="Currency 3" xfId="1421"/>
    <cellStyle name="Currency 3 2" xfId="1422"/>
    <cellStyle name="Currency 4" xfId="1423"/>
    <cellStyle name="Currency 4 2" xfId="1424"/>
    <cellStyle name="Currency 4 2 2" xfId="1425"/>
    <cellStyle name="Currency 4 2 2 2" xfId="1426"/>
    <cellStyle name="Currency 4 2 2 2 2" xfId="1427"/>
    <cellStyle name="Currency 4 2 2 2 2 2" xfId="1428"/>
    <cellStyle name="Currency 4 2 2 2 3" xfId="1429"/>
    <cellStyle name="Currency 4 2 2 3" xfId="1430"/>
    <cellStyle name="Currency 4 2 2 3 2" xfId="1431"/>
    <cellStyle name="Currency 4 2 2 4" xfId="1432"/>
    <cellStyle name="Currency 4 2 2 4 2" xfId="1433"/>
    <cellStyle name="Currency 4 2 2 5" xfId="1434"/>
    <cellStyle name="Currency 4 2 3" xfId="1435"/>
    <cellStyle name="Currency 4 2 3 2" xfId="1436"/>
    <cellStyle name="Currency 4 2 3 2 2" xfId="1437"/>
    <cellStyle name="Currency 4 2 3 3" xfId="1438"/>
    <cellStyle name="Currency 4 2 4" xfId="1439"/>
    <cellStyle name="Currency 4 2 4 2" xfId="1440"/>
    <cellStyle name="Currency 4 2 5" xfId="1441"/>
    <cellStyle name="Currency 4 2 5 2" xfId="1442"/>
    <cellStyle name="Currency 4 2 6" xfId="1443"/>
    <cellStyle name="Currency 4 3" xfId="1444"/>
    <cellStyle name="Currency 4 3 2" xfId="1445"/>
    <cellStyle name="Currency 4 3 2 2" xfId="1446"/>
    <cellStyle name="Currency 4 3 2 2 2" xfId="1447"/>
    <cellStyle name="Currency 4 3 2 3" xfId="1448"/>
    <cellStyle name="Currency 4 3 3" xfId="1449"/>
    <cellStyle name="Currency 4 3 3 2" xfId="1450"/>
    <cellStyle name="Currency 4 3 4" xfId="1451"/>
    <cellStyle name="Currency 4 3 4 2" xfId="1452"/>
    <cellStyle name="Currency 4 3 5" xfId="1453"/>
    <cellStyle name="Currency 4 4" xfId="1454"/>
    <cellStyle name="Currency 4 4 2" xfId="1455"/>
    <cellStyle name="Currency 4 4 2 2" xfId="1456"/>
    <cellStyle name="Currency 4 4 3" xfId="1457"/>
    <cellStyle name="Currency 4 5" xfId="1458"/>
    <cellStyle name="Currency 4 5 2" xfId="1459"/>
    <cellStyle name="Currency 4 6" xfId="1460"/>
    <cellStyle name="Currency 4 6 2" xfId="1461"/>
    <cellStyle name="Currency 4 7" xfId="1462"/>
    <cellStyle name="Currency 5" xfId="1463"/>
    <cellStyle name="Currency 5 2" xfId="1464"/>
    <cellStyle name="Currency 5 2 2" xfId="1465"/>
    <cellStyle name="Currency 5 2 2 2" xfId="1466"/>
    <cellStyle name="Currency 5 2 2 2 2" xfId="1467"/>
    <cellStyle name="Currency 5 2 2 2 2 2" xfId="1468"/>
    <cellStyle name="Currency 5 2 2 2 2 2 2" xfId="1469"/>
    <cellStyle name="Currency 5 2 2 2 2 3" xfId="1470"/>
    <cellStyle name="Currency 5 2 2 2 3" xfId="1471"/>
    <cellStyle name="Currency 5 2 2 2 3 2" xfId="1472"/>
    <cellStyle name="Currency 5 2 2 2 4" xfId="1473"/>
    <cellStyle name="Currency 5 2 2 2 4 2" xfId="1474"/>
    <cellStyle name="Currency 5 2 2 2 5" xfId="1475"/>
    <cellStyle name="Currency 5 2 2 3" xfId="1476"/>
    <cellStyle name="Currency 5 2 2 3 2" xfId="1477"/>
    <cellStyle name="Currency 5 2 2 3 2 2" xfId="1478"/>
    <cellStyle name="Currency 5 2 2 3 3" xfId="1479"/>
    <cellStyle name="Currency 5 2 2 4" xfId="1480"/>
    <cellStyle name="Currency 5 2 2 4 2" xfId="1481"/>
    <cellStyle name="Currency 5 2 2 5" xfId="1482"/>
    <cellStyle name="Currency 5 2 2 5 2" xfId="1483"/>
    <cellStyle name="Currency 5 2 2 6" xfId="1484"/>
    <cellStyle name="Currency 5 2 3" xfId="1485"/>
    <cellStyle name="Currency 5 2 3 2" xfId="1486"/>
    <cellStyle name="Currency 5 2 3 2 2" xfId="1487"/>
    <cellStyle name="Currency 5 2 3 2 2 2" xfId="1488"/>
    <cellStyle name="Currency 5 2 3 2 3" xfId="1489"/>
    <cellStyle name="Currency 5 2 3 3" xfId="1490"/>
    <cellStyle name="Currency 5 2 3 3 2" xfId="1491"/>
    <cellStyle name="Currency 5 2 3 4" xfId="1492"/>
    <cellStyle name="Currency 5 2 3 4 2" xfId="1493"/>
    <cellStyle name="Currency 5 2 3 5" xfId="1494"/>
    <cellStyle name="Currency 5 2 4" xfId="1495"/>
    <cellStyle name="Currency 5 2 4 2" xfId="1496"/>
    <cellStyle name="Currency 5 2 4 2 2" xfId="1497"/>
    <cellStyle name="Currency 5 2 4 3" xfId="1498"/>
    <cellStyle name="Currency 5 2 5" xfId="1499"/>
    <cellStyle name="Currency 5 2 5 2" xfId="1500"/>
    <cellStyle name="Currency 5 2 6" xfId="1501"/>
    <cellStyle name="Currency 5 2 6 2" xfId="1502"/>
    <cellStyle name="Currency 5 2 7" xfId="1503"/>
    <cellStyle name="Currency 5 3" xfId="1504"/>
    <cellStyle name="Currency 5 3 2" xfId="1505"/>
    <cellStyle name="Currency 5 3 2 2" xfId="1506"/>
    <cellStyle name="Currency 5 3 2 2 2" xfId="1507"/>
    <cellStyle name="Currency 5 3 2 2 2 2" xfId="1508"/>
    <cellStyle name="Currency 5 3 2 2 3" xfId="1509"/>
    <cellStyle name="Currency 5 3 2 3" xfId="1510"/>
    <cellStyle name="Currency 5 3 2 3 2" xfId="1511"/>
    <cellStyle name="Currency 5 3 2 4" xfId="1512"/>
    <cellStyle name="Currency 5 3 2 4 2" xfId="1513"/>
    <cellStyle name="Currency 5 3 2 5" xfId="1514"/>
    <cellStyle name="Currency 5 3 3" xfId="1515"/>
    <cellStyle name="Currency 5 3 3 2" xfId="1516"/>
    <cellStyle name="Currency 5 3 3 2 2" xfId="1517"/>
    <cellStyle name="Currency 5 3 3 3" xfId="1518"/>
    <cellStyle name="Currency 5 3 4" xfId="1519"/>
    <cellStyle name="Currency 5 3 4 2" xfId="1520"/>
    <cellStyle name="Currency 5 3 5" xfId="1521"/>
    <cellStyle name="Currency 5 3 5 2" xfId="1522"/>
    <cellStyle name="Currency 5 3 6" xfId="1523"/>
    <cellStyle name="Currency 5 4" xfId="1524"/>
    <cellStyle name="Currency 5 4 2" xfId="1525"/>
    <cellStyle name="Currency 5 4 2 2" xfId="1526"/>
    <cellStyle name="Currency 5 4 2 2 2" xfId="1527"/>
    <cellStyle name="Currency 5 4 2 3" xfId="1528"/>
    <cellStyle name="Currency 5 4 3" xfId="1529"/>
    <cellStyle name="Currency 5 4 3 2" xfId="1530"/>
    <cellStyle name="Currency 5 4 4" xfId="1531"/>
    <cellStyle name="Currency 5 4 4 2" xfId="1532"/>
    <cellStyle name="Currency 5 4 5" xfId="1533"/>
    <cellStyle name="Currency 5 5" xfId="1534"/>
    <cellStyle name="Currency 5 5 2" xfId="1535"/>
    <cellStyle name="Currency 5 5 2 2" xfId="1536"/>
    <cellStyle name="Currency 5 5 3" xfId="1537"/>
    <cellStyle name="Currency 5 6" xfId="1538"/>
    <cellStyle name="Currency 5 6 2" xfId="1539"/>
    <cellStyle name="Currency 5 7" xfId="1540"/>
    <cellStyle name="Currency 5 7 2" xfId="1541"/>
    <cellStyle name="Currency 5 8" xfId="1542"/>
    <cellStyle name="Currency 6" xfId="1543"/>
    <cellStyle name="Currency 6 2" xfId="1544"/>
    <cellStyle name="Currency 7" xfId="1545"/>
    <cellStyle name="Currency 8" xfId="1546"/>
    <cellStyle name="Currency 9" xfId="1547"/>
    <cellStyle name="Currency No Comma" xfId="1548"/>
    <cellStyle name="Currency(0)" xfId="1549"/>
    <cellStyle name="Currency0" xfId="1550"/>
    <cellStyle name="Date" xfId="1551"/>
    <cellStyle name="Explanatory Text 2" xfId="1552"/>
    <cellStyle name="Fixed" xfId="1553"/>
    <cellStyle name="General" xfId="1554"/>
    <cellStyle name="Good 2" xfId="1555"/>
    <cellStyle name="Grey" xfId="1556"/>
    <cellStyle name="header" xfId="1557"/>
    <cellStyle name="Header1" xfId="1558"/>
    <cellStyle name="Header2" xfId="1559"/>
    <cellStyle name="Header2 2" xfId="1560"/>
    <cellStyle name="Heading 1 2" xfId="1561"/>
    <cellStyle name="Heading 2 2" xfId="1562"/>
    <cellStyle name="Heading 3 2" xfId="1563"/>
    <cellStyle name="Heading 4 2" xfId="1564"/>
    <cellStyle name="Hyperlink 2" xfId="1565"/>
    <cellStyle name="Hyperlink 3" xfId="1566"/>
    <cellStyle name="Hyperlink 4" xfId="1567"/>
    <cellStyle name="Hyperlink 5" xfId="1568"/>
    <cellStyle name="Hyperlink 6" xfId="1569"/>
    <cellStyle name="Input [yellow]" xfId="1570"/>
    <cellStyle name="Input [yellow] 2" xfId="1571"/>
    <cellStyle name="Input 2" xfId="1572"/>
    <cellStyle name="Input 2 10" xfId="1573"/>
    <cellStyle name="Input 2 10 2" xfId="1574"/>
    <cellStyle name="Input 2 10 2 2" xfId="1575"/>
    <cellStyle name="Input 2 10 3" xfId="1576"/>
    <cellStyle name="Input 2 11" xfId="1577"/>
    <cellStyle name="Input 2 11 2" xfId="1578"/>
    <cellStyle name="Input 2 11 2 2" xfId="1579"/>
    <cellStyle name="Input 2 11 3" xfId="1580"/>
    <cellStyle name="Input 2 12" xfId="1581"/>
    <cellStyle name="Input 2 12 2" xfId="1582"/>
    <cellStyle name="Input 2 12 2 2" xfId="1583"/>
    <cellStyle name="Input 2 12 3" xfId="1584"/>
    <cellStyle name="Input 2 13" xfId="1585"/>
    <cellStyle name="Input 2 13 2" xfId="1586"/>
    <cellStyle name="Input 2 13 2 2" xfId="1587"/>
    <cellStyle name="Input 2 13 3" xfId="1588"/>
    <cellStyle name="Input 2 14" xfId="1589"/>
    <cellStyle name="Input 2 14 2" xfId="1590"/>
    <cellStyle name="Input 2 14 2 2" xfId="1591"/>
    <cellStyle name="Input 2 14 3" xfId="1592"/>
    <cellStyle name="Input 2 15" xfId="1593"/>
    <cellStyle name="Input 2 15 2" xfId="1594"/>
    <cellStyle name="Input 2 15 2 2" xfId="1595"/>
    <cellStyle name="Input 2 15 3" xfId="1596"/>
    <cellStyle name="Input 2 16" xfId="1597"/>
    <cellStyle name="Input 2 16 2" xfId="1598"/>
    <cellStyle name="Input 2 2" xfId="1599"/>
    <cellStyle name="Input 2 2 10" xfId="1600"/>
    <cellStyle name="Input 2 2 10 2" xfId="1601"/>
    <cellStyle name="Input 2 2 10 2 2" xfId="1602"/>
    <cellStyle name="Input 2 2 10 3" xfId="1603"/>
    <cellStyle name="Input 2 2 11" xfId="1604"/>
    <cellStyle name="Input 2 2 11 2" xfId="1605"/>
    <cellStyle name="Input 2 2 2" xfId="1606"/>
    <cellStyle name="Input 2 2 2 2" xfId="1607"/>
    <cellStyle name="Input 2 2 2 2 2" xfId="1608"/>
    <cellStyle name="Input 2 2 2 2 2 2" xfId="1609"/>
    <cellStyle name="Input 2 2 2 2 3" xfId="1610"/>
    <cellStyle name="Input 2 2 2 3" xfId="1611"/>
    <cellStyle name="Input 2 2 2 3 2" xfId="1612"/>
    <cellStyle name="Input 2 2 2 4" xfId="1613"/>
    <cellStyle name="Input 2 2 3" xfId="1614"/>
    <cellStyle name="Input 2 2 3 2" xfId="1615"/>
    <cellStyle name="Input 2 2 3 2 2" xfId="1616"/>
    <cellStyle name="Input 2 2 3 3" xfId="1617"/>
    <cellStyle name="Input 2 2 4" xfId="1618"/>
    <cellStyle name="Input 2 2 4 2" xfId="1619"/>
    <cellStyle name="Input 2 2 4 2 2" xfId="1620"/>
    <cellStyle name="Input 2 2 4 3" xfId="1621"/>
    <cellStyle name="Input 2 2 5" xfId="1622"/>
    <cellStyle name="Input 2 2 5 2" xfId="1623"/>
    <cellStyle name="Input 2 2 5 2 2" xfId="1624"/>
    <cellStyle name="Input 2 2 5 3" xfId="1625"/>
    <cellStyle name="Input 2 2 6" xfId="1626"/>
    <cellStyle name="Input 2 2 6 2" xfId="1627"/>
    <cellStyle name="Input 2 2 6 2 2" xfId="1628"/>
    <cellStyle name="Input 2 2 6 3" xfId="1629"/>
    <cellStyle name="Input 2 2 7" xfId="1630"/>
    <cellStyle name="Input 2 2 7 2" xfId="1631"/>
    <cellStyle name="Input 2 2 7 2 2" xfId="1632"/>
    <cellStyle name="Input 2 2 7 3" xfId="1633"/>
    <cellStyle name="Input 2 2 8" xfId="1634"/>
    <cellStyle name="Input 2 2 8 2" xfId="1635"/>
    <cellStyle name="Input 2 2 8 2 2" xfId="1636"/>
    <cellStyle name="Input 2 2 8 3" xfId="1637"/>
    <cellStyle name="Input 2 2 9" xfId="1638"/>
    <cellStyle name="Input 2 2 9 2" xfId="1639"/>
    <cellStyle name="Input 2 2 9 2 2" xfId="1640"/>
    <cellStyle name="Input 2 2 9 3" xfId="1641"/>
    <cellStyle name="Input 2 3" xfId="1642"/>
    <cellStyle name="Input 2 3 10" xfId="1643"/>
    <cellStyle name="Input 2 3 10 2" xfId="1644"/>
    <cellStyle name="Input 2 3 10 2 2" xfId="1645"/>
    <cellStyle name="Input 2 3 10 3" xfId="1646"/>
    <cellStyle name="Input 2 3 11" xfId="1647"/>
    <cellStyle name="Input 2 3 11 2" xfId="1648"/>
    <cellStyle name="Input 2 3 2" xfId="1649"/>
    <cellStyle name="Input 2 3 2 2" xfId="1650"/>
    <cellStyle name="Input 2 3 2 2 2" xfId="1651"/>
    <cellStyle name="Input 2 3 2 2 2 2" xfId="1652"/>
    <cellStyle name="Input 2 3 2 2 3" xfId="1653"/>
    <cellStyle name="Input 2 3 2 3" xfId="1654"/>
    <cellStyle name="Input 2 3 2 3 2" xfId="1655"/>
    <cellStyle name="Input 2 3 2 4" xfId="1656"/>
    <cellStyle name="Input 2 3 3" xfId="1657"/>
    <cellStyle name="Input 2 3 3 2" xfId="1658"/>
    <cellStyle name="Input 2 3 3 2 2" xfId="1659"/>
    <cellStyle name="Input 2 3 3 3" xfId="1660"/>
    <cellStyle name="Input 2 3 4" xfId="1661"/>
    <cellStyle name="Input 2 3 4 2" xfId="1662"/>
    <cellStyle name="Input 2 3 4 2 2" xfId="1663"/>
    <cellStyle name="Input 2 3 4 3" xfId="1664"/>
    <cellStyle name="Input 2 3 5" xfId="1665"/>
    <cellStyle name="Input 2 3 5 2" xfId="1666"/>
    <cellStyle name="Input 2 3 5 2 2" xfId="1667"/>
    <cellStyle name="Input 2 3 5 3" xfId="1668"/>
    <cellStyle name="Input 2 3 6" xfId="1669"/>
    <cellStyle name="Input 2 3 6 2" xfId="1670"/>
    <cellStyle name="Input 2 3 6 2 2" xfId="1671"/>
    <cellStyle name="Input 2 3 6 3" xfId="1672"/>
    <cellStyle name="Input 2 3 7" xfId="1673"/>
    <cellStyle name="Input 2 3 7 2" xfId="1674"/>
    <cellStyle name="Input 2 3 7 2 2" xfId="1675"/>
    <cellStyle name="Input 2 3 7 3" xfId="1676"/>
    <cellStyle name="Input 2 3 8" xfId="1677"/>
    <cellStyle name="Input 2 3 8 2" xfId="1678"/>
    <cellStyle name="Input 2 3 8 2 2" xfId="1679"/>
    <cellStyle name="Input 2 3 8 3" xfId="1680"/>
    <cellStyle name="Input 2 3 9" xfId="1681"/>
    <cellStyle name="Input 2 3 9 2" xfId="1682"/>
    <cellStyle name="Input 2 3 9 2 2" xfId="1683"/>
    <cellStyle name="Input 2 3 9 3" xfId="1684"/>
    <cellStyle name="Input 2 4" xfId="1685"/>
    <cellStyle name="Input 2 4 10" xfId="1686"/>
    <cellStyle name="Input 2 4 10 2" xfId="1687"/>
    <cellStyle name="Input 2 4 10 2 2" xfId="1688"/>
    <cellStyle name="Input 2 4 10 3" xfId="1689"/>
    <cellStyle name="Input 2 4 11" xfId="1690"/>
    <cellStyle name="Input 2 4 11 2" xfId="1691"/>
    <cellStyle name="Input 2 4 2" xfId="1692"/>
    <cellStyle name="Input 2 4 2 2" xfId="1693"/>
    <cellStyle name="Input 2 4 2 2 2" xfId="1694"/>
    <cellStyle name="Input 2 4 2 2 2 2" xfId="1695"/>
    <cellStyle name="Input 2 4 2 2 3" xfId="1696"/>
    <cellStyle name="Input 2 4 2 3" xfId="1697"/>
    <cellStyle name="Input 2 4 2 3 2" xfId="1698"/>
    <cellStyle name="Input 2 4 2 4" xfId="1699"/>
    <cellStyle name="Input 2 4 3" xfId="1700"/>
    <cellStyle name="Input 2 4 3 2" xfId="1701"/>
    <cellStyle name="Input 2 4 3 2 2" xfId="1702"/>
    <cellStyle name="Input 2 4 3 3" xfId="1703"/>
    <cellStyle name="Input 2 4 4" xfId="1704"/>
    <cellStyle name="Input 2 4 4 2" xfId="1705"/>
    <cellStyle name="Input 2 4 4 2 2" xfId="1706"/>
    <cellStyle name="Input 2 4 4 3" xfId="1707"/>
    <cellStyle name="Input 2 4 5" xfId="1708"/>
    <cellStyle name="Input 2 4 5 2" xfId="1709"/>
    <cellStyle name="Input 2 4 5 2 2" xfId="1710"/>
    <cellStyle name="Input 2 4 5 3" xfId="1711"/>
    <cellStyle name="Input 2 4 6" xfId="1712"/>
    <cellStyle name="Input 2 4 6 2" xfId="1713"/>
    <cellStyle name="Input 2 4 6 2 2" xfId="1714"/>
    <cellStyle name="Input 2 4 6 3" xfId="1715"/>
    <cellStyle name="Input 2 4 7" xfId="1716"/>
    <cellStyle name="Input 2 4 7 2" xfId="1717"/>
    <cellStyle name="Input 2 4 7 2 2" xfId="1718"/>
    <cellStyle name="Input 2 4 7 3" xfId="1719"/>
    <cellStyle name="Input 2 4 8" xfId="1720"/>
    <cellStyle name="Input 2 4 8 2" xfId="1721"/>
    <cellStyle name="Input 2 4 8 2 2" xfId="1722"/>
    <cellStyle name="Input 2 4 8 3" xfId="1723"/>
    <cellStyle name="Input 2 4 9" xfId="1724"/>
    <cellStyle name="Input 2 4 9 2" xfId="1725"/>
    <cellStyle name="Input 2 4 9 2 2" xfId="1726"/>
    <cellStyle name="Input 2 4 9 3" xfId="1727"/>
    <cellStyle name="Input 2 5" xfId="1728"/>
    <cellStyle name="Input 2 5 10" xfId="1729"/>
    <cellStyle name="Input 2 5 10 2" xfId="1730"/>
    <cellStyle name="Input 2 5 10 2 2" xfId="1731"/>
    <cellStyle name="Input 2 5 10 3" xfId="1732"/>
    <cellStyle name="Input 2 5 11" xfId="1733"/>
    <cellStyle name="Input 2 5 11 2" xfId="1734"/>
    <cellStyle name="Input 2 5 2" xfId="1735"/>
    <cellStyle name="Input 2 5 2 2" xfId="1736"/>
    <cellStyle name="Input 2 5 2 2 2" xfId="1737"/>
    <cellStyle name="Input 2 5 2 2 2 2" xfId="1738"/>
    <cellStyle name="Input 2 5 2 2 3" xfId="1739"/>
    <cellStyle name="Input 2 5 2 3" xfId="1740"/>
    <cellStyle name="Input 2 5 2 3 2" xfId="1741"/>
    <cellStyle name="Input 2 5 2 4" xfId="1742"/>
    <cellStyle name="Input 2 5 3" xfId="1743"/>
    <cellStyle name="Input 2 5 3 2" xfId="1744"/>
    <cellStyle name="Input 2 5 3 2 2" xfId="1745"/>
    <cellStyle name="Input 2 5 3 3" xfId="1746"/>
    <cellStyle name="Input 2 5 4" xfId="1747"/>
    <cellStyle name="Input 2 5 4 2" xfId="1748"/>
    <cellStyle name="Input 2 5 4 2 2" xfId="1749"/>
    <cellStyle name="Input 2 5 4 3" xfId="1750"/>
    <cellStyle name="Input 2 5 5" xfId="1751"/>
    <cellStyle name="Input 2 5 5 2" xfId="1752"/>
    <cellStyle name="Input 2 5 5 2 2" xfId="1753"/>
    <cellStyle name="Input 2 5 5 3" xfId="1754"/>
    <cellStyle name="Input 2 5 6" xfId="1755"/>
    <cellStyle name="Input 2 5 6 2" xfId="1756"/>
    <cellStyle name="Input 2 5 6 2 2" xfId="1757"/>
    <cellStyle name="Input 2 5 6 3" xfId="1758"/>
    <cellStyle name="Input 2 5 7" xfId="1759"/>
    <cellStyle name="Input 2 5 7 2" xfId="1760"/>
    <cellStyle name="Input 2 5 7 2 2" xfId="1761"/>
    <cellStyle name="Input 2 5 7 3" xfId="1762"/>
    <cellStyle name="Input 2 5 8" xfId="1763"/>
    <cellStyle name="Input 2 5 8 2" xfId="1764"/>
    <cellStyle name="Input 2 5 8 2 2" xfId="1765"/>
    <cellStyle name="Input 2 5 8 3" xfId="1766"/>
    <cellStyle name="Input 2 5 9" xfId="1767"/>
    <cellStyle name="Input 2 5 9 2" xfId="1768"/>
    <cellStyle name="Input 2 5 9 2 2" xfId="1769"/>
    <cellStyle name="Input 2 5 9 3" xfId="1770"/>
    <cellStyle name="Input 2 6" xfId="1771"/>
    <cellStyle name="Input 2 6 10" xfId="1772"/>
    <cellStyle name="Input 2 6 10 2" xfId="1773"/>
    <cellStyle name="Input 2 6 10 2 2" xfId="1774"/>
    <cellStyle name="Input 2 6 10 3" xfId="1775"/>
    <cellStyle name="Input 2 6 11" xfId="1776"/>
    <cellStyle name="Input 2 6 11 2" xfId="1777"/>
    <cellStyle name="Input 2 6 2" xfId="1778"/>
    <cellStyle name="Input 2 6 2 2" xfId="1779"/>
    <cellStyle name="Input 2 6 2 2 2" xfId="1780"/>
    <cellStyle name="Input 2 6 2 2 2 2" xfId="1781"/>
    <cellStyle name="Input 2 6 2 2 3" xfId="1782"/>
    <cellStyle name="Input 2 6 2 3" xfId="1783"/>
    <cellStyle name="Input 2 6 2 3 2" xfId="1784"/>
    <cellStyle name="Input 2 6 2 4" xfId="1785"/>
    <cellStyle name="Input 2 6 3" xfId="1786"/>
    <cellStyle name="Input 2 6 3 2" xfId="1787"/>
    <cellStyle name="Input 2 6 3 2 2" xfId="1788"/>
    <cellStyle name="Input 2 6 3 3" xfId="1789"/>
    <cellStyle name="Input 2 6 4" xfId="1790"/>
    <cellStyle name="Input 2 6 4 2" xfId="1791"/>
    <cellStyle name="Input 2 6 4 2 2" xfId="1792"/>
    <cellStyle name="Input 2 6 4 3" xfId="1793"/>
    <cellStyle name="Input 2 6 5" xfId="1794"/>
    <cellStyle name="Input 2 6 5 2" xfId="1795"/>
    <cellStyle name="Input 2 6 5 2 2" xfId="1796"/>
    <cellStyle name="Input 2 6 5 3" xfId="1797"/>
    <cellStyle name="Input 2 6 6" xfId="1798"/>
    <cellStyle name="Input 2 6 6 2" xfId="1799"/>
    <cellStyle name="Input 2 6 6 2 2" xfId="1800"/>
    <cellStyle name="Input 2 6 6 3" xfId="1801"/>
    <cellStyle name="Input 2 6 7" xfId="1802"/>
    <cellStyle name="Input 2 6 7 2" xfId="1803"/>
    <cellStyle name="Input 2 6 7 2 2" xfId="1804"/>
    <cellStyle name="Input 2 6 7 3" xfId="1805"/>
    <cellStyle name="Input 2 6 8" xfId="1806"/>
    <cellStyle name="Input 2 6 8 2" xfId="1807"/>
    <cellStyle name="Input 2 6 8 2 2" xfId="1808"/>
    <cellStyle name="Input 2 6 8 3" xfId="1809"/>
    <cellStyle name="Input 2 6 9" xfId="1810"/>
    <cellStyle name="Input 2 6 9 2" xfId="1811"/>
    <cellStyle name="Input 2 6 9 2 2" xfId="1812"/>
    <cellStyle name="Input 2 6 9 3" xfId="1813"/>
    <cellStyle name="Input 2 7" xfId="1814"/>
    <cellStyle name="Input 2 7 2" xfId="1815"/>
    <cellStyle name="Input 2 7 2 2" xfId="1816"/>
    <cellStyle name="Input 2 7 2 2 2" xfId="1817"/>
    <cellStyle name="Input 2 7 2 3" xfId="1818"/>
    <cellStyle name="Input 2 7 3" xfId="1819"/>
    <cellStyle name="Input 2 7 3 2" xfId="1820"/>
    <cellStyle name="Input 2 7 4" xfId="1821"/>
    <cellStyle name="Input 2 8" xfId="1822"/>
    <cellStyle name="Input 2 8 2" xfId="1823"/>
    <cellStyle name="Input 2 8 2 2" xfId="1824"/>
    <cellStyle name="Input 2 8 3" xfId="1825"/>
    <cellStyle name="Input 2 9" xfId="1826"/>
    <cellStyle name="Input 2 9 2" xfId="1827"/>
    <cellStyle name="Input 2 9 2 2" xfId="1828"/>
    <cellStyle name="Input 2 9 3" xfId="1829"/>
    <cellStyle name="kwh_centered" xfId="1830"/>
    <cellStyle name="Linked Cell 2" xfId="1831"/>
    <cellStyle name="MCP" xfId="1832"/>
    <cellStyle name="Neutral 2" xfId="1833"/>
    <cellStyle name="nONE" xfId="1834"/>
    <cellStyle name="noninput" xfId="1835"/>
    <cellStyle name="noninput 2" xfId="1836"/>
    <cellStyle name="Normal" xfId="0" builtinId="0"/>
    <cellStyle name="Normal - Style1" xfId="1837"/>
    <cellStyle name="Normal 10" xfId="1838"/>
    <cellStyle name="Normal 10 10" xfId="1839"/>
    <cellStyle name="Normal 10 11" xfId="1840"/>
    <cellStyle name="Normal 10 2" xfId="1841"/>
    <cellStyle name="Normal 10 2 2" xfId="1842"/>
    <cellStyle name="Normal 10 3" xfId="1843"/>
    <cellStyle name="Normal 10 4" xfId="1844"/>
    <cellStyle name="Normal 10 4 2" xfId="1845"/>
    <cellStyle name="Normal 10 4 2 2" xfId="1846"/>
    <cellStyle name="Normal 10 4 2 2 2" xfId="1847"/>
    <cellStyle name="Normal 10 4 2 2 2 2" xfId="1848"/>
    <cellStyle name="Normal 10 4 2 2 2 2 2" xfId="1849"/>
    <cellStyle name="Normal 10 4 2 2 2 3" xfId="1850"/>
    <cellStyle name="Normal 10 4 2 2 3" xfId="1851"/>
    <cellStyle name="Normal 10 4 2 2 3 2" xfId="1852"/>
    <cellStyle name="Normal 10 4 2 2 4" xfId="1853"/>
    <cellStyle name="Normal 10 4 2 2 4 2" xfId="1854"/>
    <cellStyle name="Normal 10 4 2 2 5" xfId="1855"/>
    <cellStyle name="Normal 10 4 2 3" xfId="1856"/>
    <cellStyle name="Normal 10 4 2 3 2" xfId="1857"/>
    <cellStyle name="Normal 10 4 2 3 2 2" xfId="1858"/>
    <cellStyle name="Normal 10 4 2 3 3" xfId="1859"/>
    <cellStyle name="Normal 10 4 2 4" xfId="1860"/>
    <cellStyle name="Normal 10 4 2 4 2" xfId="1861"/>
    <cellStyle name="Normal 10 4 2 5" xfId="1862"/>
    <cellStyle name="Normal 10 4 2 5 2" xfId="1863"/>
    <cellStyle name="Normal 10 4 2 6" xfId="1864"/>
    <cellStyle name="Normal 10 4 3" xfId="1865"/>
    <cellStyle name="Normal 10 4 3 2" xfId="1866"/>
    <cellStyle name="Normal 10 4 3 2 2" xfId="1867"/>
    <cellStyle name="Normal 10 4 3 2 2 2" xfId="1868"/>
    <cellStyle name="Normal 10 4 3 2 3" xfId="1869"/>
    <cellStyle name="Normal 10 4 3 3" xfId="1870"/>
    <cellStyle name="Normal 10 4 3 3 2" xfId="1871"/>
    <cellStyle name="Normal 10 4 3 4" xfId="1872"/>
    <cellStyle name="Normal 10 4 3 4 2" xfId="1873"/>
    <cellStyle name="Normal 10 4 3 5" xfId="1874"/>
    <cellStyle name="Normal 10 4 4" xfId="1875"/>
    <cellStyle name="Normal 10 4 4 2" xfId="1876"/>
    <cellStyle name="Normal 10 4 4 2 2" xfId="1877"/>
    <cellStyle name="Normal 10 4 4 3" xfId="1878"/>
    <cellStyle name="Normal 10 4 5" xfId="1879"/>
    <cellStyle name="Normal 10 4 5 2" xfId="1880"/>
    <cellStyle name="Normal 10 4 6" xfId="1881"/>
    <cellStyle name="Normal 10 4 6 2" xfId="1882"/>
    <cellStyle name="Normal 10 4 7" xfId="1883"/>
    <cellStyle name="Normal 10 5" xfId="1884"/>
    <cellStyle name="Normal 10 5 2" xfId="1885"/>
    <cellStyle name="Normal 10 5 2 2" xfId="1886"/>
    <cellStyle name="Normal 10 5 2 2 2" xfId="1887"/>
    <cellStyle name="Normal 10 5 2 2 2 2" xfId="1888"/>
    <cellStyle name="Normal 10 5 2 2 3" xfId="1889"/>
    <cellStyle name="Normal 10 5 2 3" xfId="1890"/>
    <cellStyle name="Normal 10 5 2 3 2" xfId="1891"/>
    <cellStyle name="Normal 10 5 2 4" xfId="1892"/>
    <cellStyle name="Normal 10 5 2 4 2" xfId="1893"/>
    <cellStyle name="Normal 10 5 2 5" xfId="1894"/>
    <cellStyle name="Normal 10 5 3" xfId="1895"/>
    <cellStyle name="Normal 10 5 3 2" xfId="1896"/>
    <cellStyle name="Normal 10 5 3 2 2" xfId="1897"/>
    <cellStyle name="Normal 10 5 3 3" xfId="1898"/>
    <cellStyle name="Normal 10 5 4" xfId="1899"/>
    <cellStyle name="Normal 10 5 4 2" xfId="1900"/>
    <cellStyle name="Normal 10 5 5" xfId="1901"/>
    <cellStyle name="Normal 10 5 5 2" xfId="1902"/>
    <cellStyle name="Normal 10 5 6" xfId="1903"/>
    <cellStyle name="Normal 10 6" xfId="1904"/>
    <cellStyle name="Normal 10 6 2" xfId="1905"/>
    <cellStyle name="Normal 10 6 2 2" xfId="1906"/>
    <cellStyle name="Normal 10 6 2 2 2" xfId="1907"/>
    <cellStyle name="Normal 10 6 2 3" xfId="1908"/>
    <cellStyle name="Normal 10 6 3" xfId="1909"/>
    <cellStyle name="Normal 10 6 3 2" xfId="1910"/>
    <cellStyle name="Normal 10 6 4" xfId="1911"/>
    <cellStyle name="Normal 10 6 4 2" xfId="1912"/>
    <cellStyle name="Normal 10 6 5" xfId="1913"/>
    <cellStyle name="Normal 10 7" xfId="1914"/>
    <cellStyle name="Normal 10 7 2" xfId="1915"/>
    <cellStyle name="Normal 10 7 2 2" xfId="1916"/>
    <cellStyle name="Normal 10 7 3" xfId="1917"/>
    <cellStyle name="Normal 10 8" xfId="1918"/>
    <cellStyle name="Normal 10 8 2" xfId="1919"/>
    <cellStyle name="Normal 10 9" xfId="1920"/>
    <cellStyle name="Normal 10 9 2" xfId="1921"/>
    <cellStyle name="Normal 10_10-15-10-Stmt AU - Period I - Working 1 0" xfId="1922"/>
    <cellStyle name="Normal 11" xfId="1923"/>
    <cellStyle name="Normal 11 10" xfId="1924"/>
    <cellStyle name="Normal 11 2" xfId="1925"/>
    <cellStyle name="Normal 11 3" xfId="1926"/>
    <cellStyle name="Normal 11 3 2" xfId="1927"/>
    <cellStyle name="Normal 11 3 2 2" xfId="1928"/>
    <cellStyle name="Normal 11 3 2 2 2" xfId="1929"/>
    <cellStyle name="Normal 11 3 2 2 2 2" xfId="1930"/>
    <cellStyle name="Normal 11 3 2 2 2 2 2" xfId="1931"/>
    <cellStyle name="Normal 11 3 2 2 2 3" xfId="1932"/>
    <cellStyle name="Normal 11 3 2 2 3" xfId="1933"/>
    <cellStyle name="Normal 11 3 2 2 3 2" xfId="1934"/>
    <cellStyle name="Normal 11 3 2 2 4" xfId="1935"/>
    <cellStyle name="Normal 11 3 2 2 4 2" xfId="1936"/>
    <cellStyle name="Normal 11 3 2 2 5" xfId="1937"/>
    <cellStyle name="Normal 11 3 2 3" xfId="1938"/>
    <cellStyle name="Normal 11 3 2 3 2" xfId="1939"/>
    <cellStyle name="Normal 11 3 2 3 2 2" xfId="1940"/>
    <cellStyle name="Normal 11 3 2 3 3" xfId="1941"/>
    <cellStyle name="Normal 11 3 2 4" xfId="1942"/>
    <cellStyle name="Normal 11 3 2 4 2" xfId="1943"/>
    <cellStyle name="Normal 11 3 2 5" xfId="1944"/>
    <cellStyle name="Normal 11 3 2 5 2" xfId="1945"/>
    <cellStyle name="Normal 11 3 2 6" xfId="1946"/>
    <cellStyle name="Normal 11 3 3" xfId="1947"/>
    <cellStyle name="Normal 11 3 3 2" xfId="1948"/>
    <cellStyle name="Normal 11 3 3 2 2" xfId="1949"/>
    <cellStyle name="Normal 11 3 3 2 2 2" xfId="1950"/>
    <cellStyle name="Normal 11 3 3 2 3" xfId="1951"/>
    <cellStyle name="Normal 11 3 3 3" xfId="1952"/>
    <cellStyle name="Normal 11 3 3 3 2" xfId="1953"/>
    <cellStyle name="Normal 11 3 3 4" xfId="1954"/>
    <cellStyle name="Normal 11 3 3 4 2" xfId="1955"/>
    <cellStyle name="Normal 11 3 3 5" xfId="1956"/>
    <cellStyle name="Normal 11 3 4" xfId="1957"/>
    <cellStyle name="Normal 11 3 4 2" xfId="1958"/>
    <cellStyle name="Normal 11 3 4 2 2" xfId="1959"/>
    <cellStyle name="Normal 11 3 4 3" xfId="1960"/>
    <cellStyle name="Normal 11 3 5" xfId="1961"/>
    <cellStyle name="Normal 11 3 5 2" xfId="1962"/>
    <cellStyle name="Normal 11 3 6" xfId="1963"/>
    <cellStyle name="Normal 11 3 6 2" xfId="1964"/>
    <cellStyle name="Normal 11 3 7" xfId="1965"/>
    <cellStyle name="Normal 11 4" xfId="1966"/>
    <cellStyle name="Normal 11 4 2" xfId="1967"/>
    <cellStyle name="Normal 11 4 2 2" xfId="1968"/>
    <cellStyle name="Normal 11 4 2 2 2" xfId="1969"/>
    <cellStyle name="Normal 11 4 2 2 2 2" xfId="1970"/>
    <cellStyle name="Normal 11 4 2 2 3" xfId="1971"/>
    <cellStyle name="Normal 11 4 2 3" xfId="1972"/>
    <cellStyle name="Normal 11 4 2 3 2" xfId="1973"/>
    <cellStyle name="Normal 11 4 2 4" xfId="1974"/>
    <cellStyle name="Normal 11 4 2 4 2" xfId="1975"/>
    <cellStyle name="Normal 11 4 2 5" xfId="1976"/>
    <cellStyle name="Normal 11 4 3" xfId="1977"/>
    <cellStyle name="Normal 11 4 3 2" xfId="1978"/>
    <cellStyle name="Normal 11 4 3 2 2" xfId="1979"/>
    <cellStyle name="Normal 11 4 3 3" xfId="1980"/>
    <cellStyle name="Normal 11 4 4" xfId="1981"/>
    <cellStyle name="Normal 11 4 4 2" xfId="1982"/>
    <cellStyle name="Normal 11 4 5" xfId="1983"/>
    <cellStyle name="Normal 11 4 5 2" xfId="1984"/>
    <cellStyle name="Normal 11 4 6" xfId="1985"/>
    <cellStyle name="Normal 11 5" xfId="1986"/>
    <cellStyle name="Normal 11 5 2" xfId="1987"/>
    <cellStyle name="Normal 11 5 2 2" xfId="1988"/>
    <cellStyle name="Normal 11 5 2 2 2" xfId="1989"/>
    <cellStyle name="Normal 11 5 2 3" xfId="1990"/>
    <cellStyle name="Normal 11 5 3" xfId="1991"/>
    <cellStyle name="Normal 11 5 3 2" xfId="1992"/>
    <cellStyle name="Normal 11 5 4" xfId="1993"/>
    <cellStyle name="Normal 11 5 4 2" xfId="1994"/>
    <cellStyle name="Normal 11 5 5" xfId="1995"/>
    <cellStyle name="Normal 11 6" xfId="1996"/>
    <cellStyle name="Normal 11 6 2" xfId="1997"/>
    <cellStyle name="Normal 11 6 2 2" xfId="1998"/>
    <cellStyle name="Normal 11 6 3" xfId="1999"/>
    <cellStyle name="Normal 11 7" xfId="2000"/>
    <cellStyle name="Normal 11 7 2" xfId="2001"/>
    <cellStyle name="Normal 11 8" xfId="2002"/>
    <cellStyle name="Normal 11 8 2" xfId="2003"/>
    <cellStyle name="Normal 11 9" xfId="2004"/>
    <cellStyle name="Normal 12" xfId="2005"/>
    <cellStyle name="Normal 12 10" xfId="2006"/>
    <cellStyle name="Normal 12 11" xfId="2007"/>
    <cellStyle name="Normal 12 2" xfId="2008"/>
    <cellStyle name="Normal 12 2 2" xfId="2009"/>
    <cellStyle name="Normal 12 3" xfId="2010"/>
    <cellStyle name="Normal 12 4" xfId="2011"/>
    <cellStyle name="Normal 12 4 2" xfId="2012"/>
    <cellStyle name="Normal 12 4 2 2" xfId="2013"/>
    <cellStyle name="Normal 12 4 2 2 2" xfId="2014"/>
    <cellStyle name="Normal 12 4 2 2 2 2" xfId="2015"/>
    <cellStyle name="Normal 12 4 2 2 2 2 2" xfId="2016"/>
    <cellStyle name="Normal 12 4 2 2 2 3" xfId="2017"/>
    <cellStyle name="Normal 12 4 2 2 3" xfId="2018"/>
    <cellStyle name="Normal 12 4 2 2 3 2" xfId="2019"/>
    <cellStyle name="Normal 12 4 2 2 4" xfId="2020"/>
    <cellStyle name="Normal 12 4 2 2 4 2" xfId="2021"/>
    <cellStyle name="Normal 12 4 2 2 5" xfId="2022"/>
    <cellStyle name="Normal 12 4 2 3" xfId="2023"/>
    <cellStyle name="Normal 12 4 2 3 2" xfId="2024"/>
    <cellStyle name="Normal 12 4 2 3 2 2" xfId="2025"/>
    <cellStyle name="Normal 12 4 2 3 3" xfId="2026"/>
    <cellStyle name="Normal 12 4 2 4" xfId="2027"/>
    <cellStyle name="Normal 12 4 2 4 2" xfId="2028"/>
    <cellStyle name="Normal 12 4 2 5" xfId="2029"/>
    <cellStyle name="Normal 12 4 2 5 2" xfId="2030"/>
    <cellStyle name="Normal 12 4 2 6" xfId="2031"/>
    <cellStyle name="Normal 12 4 3" xfId="2032"/>
    <cellStyle name="Normal 12 4 3 2" xfId="2033"/>
    <cellStyle name="Normal 12 4 3 2 2" xfId="2034"/>
    <cellStyle name="Normal 12 4 3 2 2 2" xfId="2035"/>
    <cellStyle name="Normal 12 4 3 2 3" xfId="2036"/>
    <cellStyle name="Normal 12 4 3 3" xfId="2037"/>
    <cellStyle name="Normal 12 4 3 3 2" xfId="2038"/>
    <cellStyle name="Normal 12 4 3 4" xfId="2039"/>
    <cellStyle name="Normal 12 4 3 4 2" xfId="2040"/>
    <cellStyle name="Normal 12 4 3 5" xfId="2041"/>
    <cellStyle name="Normal 12 4 4" xfId="2042"/>
    <cellStyle name="Normal 12 4 4 2" xfId="2043"/>
    <cellStyle name="Normal 12 4 4 2 2" xfId="2044"/>
    <cellStyle name="Normal 12 4 4 3" xfId="2045"/>
    <cellStyle name="Normal 12 4 5" xfId="2046"/>
    <cellStyle name="Normal 12 4 5 2" xfId="2047"/>
    <cellStyle name="Normal 12 4 6" xfId="2048"/>
    <cellStyle name="Normal 12 4 6 2" xfId="2049"/>
    <cellStyle name="Normal 12 4 7" xfId="2050"/>
    <cellStyle name="Normal 12 5" xfId="2051"/>
    <cellStyle name="Normal 12 5 2" xfId="2052"/>
    <cellStyle name="Normal 12 5 2 2" xfId="2053"/>
    <cellStyle name="Normal 12 5 2 2 2" xfId="2054"/>
    <cellStyle name="Normal 12 5 2 2 2 2" xfId="2055"/>
    <cellStyle name="Normal 12 5 2 2 3" xfId="2056"/>
    <cellStyle name="Normal 12 5 2 3" xfId="2057"/>
    <cellStyle name="Normal 12 5 2 3 2" xfId="2058"/>
    <cellStyle name="Normal 12 5 2 4" xfId="2059"/>
    <cellStyle name="Normal 12 5 2 4 2" xfId="2060"/>
    <cellStyle name="Normal 12 5 2 5" xfId="2061"/>
    <cellStyle name="Normal 12 5 3" xfId="2062"/>
    <cellStyle name="Normal 12 5 3 2" xfId="2063"/>
    <cellStyle name="Normal 12 5 3 2 2" xfId="2064"/>
    <cellStyle name="Normal 12 5 3 3" xfId="2065"/>
    <cellStyle name="Normal 12 5 4" xfId="2066"/>
    <cellStyle name="Normal 12 5 4 2" xfId="2067"/>
    <cellStyle name="Normal 12 5 5" xfId="2068"/>
    <cellStyle name="Normal 12 5 5 2" xfId="2069"/>
    <cellStyle name="Normal 12 5 6" xfId="2070"/>
    <cellStyle name="Normal 12 6" xfId="2071"/>
    <cellStyle name="Normal 12 6 2" xfId="2072"/>
    <cellStyle name="Normal 12 6 2 2" xfId="2073"/>
    <cellStyle name="Normal 12 6 2 2 2" xfId="2074"/>
    <cellStyle name="Normal 12 6 2 3" xfId="2075"/>
    <cellStyle name="Normal 12 6 3" xfId="2076"/>
    <cellStyle name="Normal 12 6 3 2" xfId="2077"/>
    <cellStyle name="Normal 12 6 4" xfId="2078"/>
    <cellStyle name="Normal 12 6 4 2" xfId="2079"/>
    <cellStyle name="Normal 12 6 5" xfId="2080"/>
    <cellStyle name="Normal 12 7" xfId="2081"/>
    <cellStyle name="Normal 12 7 2" xfId="2082"/>
    <cellStyle name="Normal 12 7 2 2" xfId="2083"/>
    <cellStyle name="Normal 12 7 3" xfId="2084"/>
    <cellStyle name="Normal 12 8" xfId="2085"/>
    <cellStyle name="Normal 12 8 2" xfId="2086"/>
    <cellStyle name="Normal 12 9" xfId="2087"/>
    <cellStyle name="Normal 12 9 2" xfId="2088"/>
    <cellStyle name="Normal 13" xfId="2089"/>
    <cellStyle name="Normal 13 10" xfId="2090"/>
    <cellStyle name="Normal 13 2" xfId="2091"/>
    <cellStyle name="Normal 13 2 2" xfId="2092"/>
    <cellStyle name="Normal 13 2 2 2" xfId="2093"/>
    <cellStyle name="Normal 13 2 2 2 2" xfId="2094"/>
    <cellStyle name="Normal 13 2 2 2 2 2" xfId="2095"/>
    <cellStyle name="Normal 13 2 2 2 2 2 2" xfId="2096"/>
    <cellStyle name="Normal 13 2 2 2 2 2 2 2" xfId="2097"/>
    <cellStyle name="Normal 13 2 2 2 2 2 3" xfId="2098"/>
    <cellStyle name="Normal 13 2 2 2 2 3" xfId="2099"/>
    <cellStyle name="Normal 13 2 2 2 2 3 2" xfId="2100"/>
    <cellStyle name="Normal 13 2 2 2 2 4" xfId="2101"/>
    <cellStyle name="Normal 13 2 2 2 2 4 2" xfId="2102"/>
    <cellStyle name="Normal 13 2 2 2 2 5" xfId="2103"/>
    <cellStyle name="Normal 13 2 2 2 3" xfId="2104"/>
    <cellStyle name="Normal 13 2 2 2 3 2" xfId="2105"/>
    <cellStyle name="Normal 13 2 2 2 3 2 2" xfId="2106"/>
    <cellStyle name="Normal 13 2 2 2 3 3" xfId="2107"/>
    <cellStyle name="Normal 13 2 2 2 4" xfId="2108"/>
    <cellStyle name="Normal 13 2 2 2 4 2" xfId="2109"/>
    <cellStyle name="Normal 13 2 2 2 5" xfId="2110"/>
    <cellStyle name="Normal 13 2 2 2 5 2" xfId="2111"/>
    <cellStyle name="Normal 13 2 2 2 6" xfId="2112"/>
    <cellStyle name="Normal 13 2 2 3" xfId="2113"/>
    <cellStyle name="Normal 13 2 2 3 2" xfId="2114"/>
    <cellStyle name="Normal 13 2 2 3 2 2" xfId="2115"/>
    <cellStyle name="Normal 13 2 2 3 2 2 2" xfId="2116"/>
    <cellStyle name="Normal 13 2 2 3 2 3" xfId="2117"/>
    <cellStyle name="Normal 13 2 2 3 3" xfId="2118"/>
    <cellStyle name="Normal 13 2 2 3 3 2" xfId="2119"/>
    <cellStyle name="Normal 13 2 2 3 4" xfId="2120"/>
    <cellStyle name="Normal 13 2 2 3 4 2" xfId="2121"/>
    <cellStyle name="Normal 13 2 2 3 5" xfId="2122"/>
    <cellStyle name="Normal 13 2 2 4" xfId="2123"/>
    <cellStyle name="Normal 13 2 2 4 2" xfId="2124"/>
    <cellStyle name="Normal 13 2 2 4 2 2" xfId="2125"/>
    <cellStyle name="Normal 13 2 2 4 3" xfId="2126"/>
    <cellStyle name="Normal 13 2 2 5" xfId="2127"/>
    <cellStyle name="Normal 13 2 2 5 2" xfId="2128"/>
    <cellStyle name="Normal 13 2 2 6" xfId="2129"/>
    <cellStyle name="Normal 13 2 2 6 2" xfId="2130"/>
    <cellStyle name="Normal 13 2 2 7" xfId="2131"/>
    <cellStyle name="Normal 13 2 3" xfId="2132"/>
    <cellStyle name="Normal 13 2 3 2" xfId="2133"/>
    <cellStyle name="Normal 13 2 3 2 2" xfId="2134"/>
    <cellStyle name="Normal 13 2 3 2 2 2" xfId="2135"/>
    <cellStyle name="Normal 13 2 3 2 2 2 2" xfId="2136"/>
    <cellStyle name="Normal 13 2 3 2 2 3" xfId="2137"/>
    <cellStyle name="Normal 13 2 3 2 3" xfId="2138"/>
    <cellStyle name="Normal 13 2 3 2 3 2" xfId="2139"/>
    <cellStyle name="Normal 13 2 3 2 4" xfId="2140"/>
    <cellStyle name="Normal 13 2 3 2 4 2" xfId="2141"/>
    <cellStyle name="Normal 13 2 3 2 5" xfId="2142"/>
    <cellStyle name="Normal 13 2 3 3" xfId="2143"/>
    <cellStyle name="Normal 13 2 3 3 2" xfId="2144"/>
    <cellStyle name="Normal 13 2 3 3 2 2" xfId="2145"/>
    <cellStyle name="Normal 13 2 3 3 3" xfId="2146"/>
    <cellStyle name="Normal 13 2 3 4" xfId="2147"/>
    <cellStyle name="Normal 13 2 3 4 2" xfId="2148"/>
    <cellStyle name="Normal 13 2 3 5" xfId="2149"/>
    <cellStyle name="Normal 13 2 3 5 2" xfId="2150"/>
    <cellStyle name="Normal 13 2 3 6" xfId="2151"/>
    <cellStyle name="Normal 13 2 4" xfId="2152"/>
    <cellStyle name="Normal 13 2 4 2" xfId="2153"/>
    <cellStyle name="Normal 13 2 4 2 2" xfId="2154"/>
    <cellStyle name="Normal 13 2 4 2 2 2" xfId="2155"/>
    <cellStyle name="Normal 13 2 4 2 3" xfId="2156"/>
    <cellStyle name="Normal 13 2 4 3" xfId="2157"/>
    <cellStyle name="Normal 13 2 4 3 2" xfId="2158"/>
    <cellStyle name="Normal 13 2 4 4" xfId="2159"/>
    <cellStyle name="Normal 13 2 4 4 2" xfId="2160"/>
    <cellStyle name="Normal 13 2 4 5" xfId="2161"/>
    <cellStyle name="Normal 13 2 5" xfId="2162"/>
    <cellStyle name="Normal 13 2 5 2" xfId="2163"/>
    <cellStyle name="Normal 13 2 5 2 2" xfId="2164"/>
    <cellStyle name="Normal 13 2 5 2 2 2" xfId="2165"/>
    <cellStyle name="Normal 13 2 5 2 3" xfId="2166"/>
    <cellStyle name="Normal 13 2 5 3" xfId="2167"/>
    <cellStyle name="Normal 13 2 5 3 2" xfId="2168"/>
    <cellStyle name="Normal 13 2 5 4" xfId="2169"/>
    <cellStyle name="Normal 13 2 5 4 2" xfId="2170"/>
    <cellStyle name="Normal 13 2 5 5" xfId="2171"/>
    <cellStyle name="Normal 13 2 6" xfId="2172"/>
    <cellStyle name="Normal 13 2 6 2" xfId="2173"/>
    <cellStyle name="Normal 13 2 6 2 2" xfId="2174"/>
    <cellStyle name="Normal 13 2 6 3" xfId="2175"/>
    <cellStyle name="Normal 13 2 7" xfId="2176"/>
    <cellStyle name="Normal 13 2 7 2" xfId="2177"/>
    <cellStyle name="Normal 13 2 8" xfId="2178"/>
    <cellStyle name="Normal 13 2 8 2" xfId="2179"/>
    <cellStyle name="Normal 13 2 9" xfId="2180"/>
    <cellStyle name="Normal 13 3" xfId="2181"/>
    <cellStyle name="Normal 13 3 2" xfId="2182"/>
    <cellStyle name="Normal 13 3 2 2" xfId="2183"/>
    <cellStyle name="Normal 13 3 2 2 2" xfId="2184"/>
    <cellStyle name="Normal 13 3 2 2 2 2" xfId="2185"/>
    <cellStyle name="Normal 13 3 2 2 2 2 2" xfId="2186"/>
    <cellStyle name="Normal 13 3 2 2 2 3" xfId="2187"/>
    <cellStyle name="Normal 13 3 2 2 3" xfId="2188"/>
    <cellStyle name="Normal 13 3 2 2 3 2" xfId="2189"/>
    <cellStyle name="Normal 13 3 2 2 4" xfId="2190"/>
    <cellStyle name="Normal 13 3 2 2 4 2" xfId="2191"/>
    <cellStyle name="Normal 13 3 2 2 5" xfId="2192"/>
    <cellStyle name="Normal 13 3 2 3" xfId="2193"/>
    <cellStyle name="Normal 13 3 2 3 2" xfId="2194"/>
    <cellStyle name="Normal 13 3 2 3 2 2" xfId="2195"/>
    <cellStyle name="Normal 13 3 2 3 3" xfId="2196"/>
    <cellStyle name="Normal 13 3 2 4" xfId="2197"/>
    <cellStyle name="Normal 13 3 2 4 2" xfId="2198"/>
    <cellStyle name="Normal 13 3 2 5" xfId="2199"/>
    <cellStyle name="Normal 13 3 2 5 2" xfId="2200"/>
    <cellStyle name="Normal 13 3 2 6" xfId="2201"/>
    <cellStyle name="Normal 13 3 3" xfId="2202"/>
    <cellStyle name="Normal 13 3 3 2" xfId="2203"/>
    <cellStyle name="Normal 13 3 3 2 2" xfId="2204"/>
    <cellStyle name="Normal 13 3 3 2 2 2" xfId="2205"/>
    <cellStyle name="Normal 13 3 3 2 3" xfId="2206"/>
    <cellStyle name="Normal 13 3 3 3" xfId="2207"/>
    <cellStyle name="Normal 13 3 3 3 2" xfId="2208"/>
    <cellStyle name="Normal 13 3 3 4" xfId="2209"/>
    <cellStyle name="Normal 13 3 3 4 2" xfId="2210"/>
    <cellStyle name="Normal 13 3 3 5" xfId="2211"/>
    <cellStyle name="Normal 13 3 4" xfId="2212"/>
    <cellStyle name="Normal 13 3 4 2" xfId="2213"/>
    <cellStyle name="Normal 13 3 4 2 2" xfId="2214"/>
    <cellStyle name="Normal 13 3 4 3" xfId="2215"/>
    <cellStyle name="Normal 13 3 5" xfId="2216"/>
    <cellStyle name="Normal 13 3 5 2" xfId="2217"/>
    <cellStyle name="Normal 13 3 6" xfId="2218"/>
    <cellStyle name="Normal 13 3 6 2" xfId="2219"/>
    <cellStyle name="Normal 13 3 7" xfId="2220"/>
    <cellStyle name="Normal 13 4" xfId="2221"/>
    <cellStyle name="Normal 13 4 2" xfId="2222"/>
    <cellStyle name="Normal 13 4 2 2" xfId="2223"/>
    <cellStyle name="Normal 13 4 2 2 2" xfId="2224"/>
    <cellStyle name="Normal 13 4 2 2 2 2" xfId="2225"/>
    <cellStyle name="Normal 13 4 2 2 3" xfId="2226"/>
    <cellStyle name="Normal 13 4 2 3" xfId="2227"/>
    <cellStyle name="Normal 13 4 2 3 2" xfId="2228"/>
    <cellStyle name="Normal 13 4 2 4" xfId="2229"/>
    <cellStyle name="Normal 13 4 2 4 2" xfId="2230"/>
    <cellStyle name="Normal 13 4 2 5" xfId="2231"/>
    <cellStyle name="Normal 13 4 3" xfId="2232"/>
    <cellStyle name="Normal 13 4 3 2" xfId="2233"/>
    <cellStyle name="Normal 13 4 3 2 2" xfId="2234"/>
    <cellStyle name="Normal 13 4 3 3" xfId="2235"/>
    <cellStyle name="Normal 13 4 4" xfId="2236"/>
    <cellStyle name="Normal 13 4 4 2" xfId="2237"/>
    <cellStyle name="Normal 13 4 5" xfId="2238"/>
    <cellStyle name="Normal 13 4 5 2" xfId="2239"/>
    <cellStyle name="Normal 13 4 6" xfId="2240"/>
    <cellStyle name="Normal 13 5" xfId="2241"/>
    <cellStyle name="Normal 13 5 2" xfId="2242"/>
    <cellStyle name="Normal 13 5 2 2" xfId="2243"/>
    <cellStyle name="Normal 13 5 2 2 2" xfId="2244"/>
    <cellStyle name="Normal 13 5 2 3" xfId="2245"/>
    <cellStyle name="Normal 13 5 3" xfId="2246"/>
    <cellStyle name="Normal 13 5 3 2" xfId="2247"/>
    <cellStyle name="Normal 13 5 4" xfId="2248"/>
    <cellStyle name="Normal 13 5 4 2" xfId="2249"/>
    <cellStyle name="Normal 13 5 5" xfId="2250"/>
    <cellStyle name="Normal 13 6" xfId="2251"/>
    <cellStyle name="Normal 13 6 2" xfId="2252"/>
    <cellStyle name="Normal 13 6 2 2" xfId="2253"/>
    <cellStyle name="Normal 13 6 3" xfId="2254"/>
    <cellStyle name="Normal 13 7" xfId="2255"/>
    <cellStyle name="Normal 13 7 2" xfId="2256"/>
    <cellStyle name="Normal 13 8" xfId="2257"/>
    <cellStyle name="Normal 13 8 2" xfId="2258"/>
    <cellStyle name="Normal 13 9" xfId="2259"/>
    <cellStyle name="Normal 14" xfId="2260"/>
    <cellStyle name="Normal 14 10" xfId="2261"/>
    <cellStyle name="Normal 14 2" xfId="2262"/>
    <cellStyle name="Normal 14 2 2" xfId="2263"/>
    <cellStyle name="Normal 14 2 2 2" xfId="2264"/>
    <cellStyle name="Normal 14 2 2 2 2" xfId="2265"/>
    <cellStyle name="Normal 14 2 2 2 2 2" xfId="2266"/>
    <cellStyle name="Normal 14 2 2 2 2 2 2" xfId="2267"/>
    <cellStyle name="Normal 14 2 2 2 2 3" xfId="2268"/>
    <cellStyle name="Normal 14 2 2 2 3" xfId="2269"/>
    <cellStyle name="Normal 14 2 2 2 3 2" xfId="2270"/>
    <cellStyle name="Normal 14 2 2 2 4" xfId="2271"/>
    <cellStyle name="Normal 14 2 2 2 4 2" xfId="2272"/>
    <cellStyle name="Normal 14 2 2 2 5" xfId="2273"/>
    <cellStyle name="Normal 14 2 2 3" xfId="2274"/>
    <cellStyle name="Normal 14 2 2 3 2" xfId="2275"/>
    <cellStyle name="Normal 14 2 2 3 2 2" xfId="2276"/>
    <cellStyle name="Normal 14 2 2 3 3" xfId="2277"/>
    <cellStyle name="Normal 14 2 2 4" xfId="2278"/>
    <cellStyle name="Normal 14 2 2 4 2" xfId="2279"/>
    <cellStyle name="Normal 14 2 2 5" xfId="2280"/>
    <cellStyle name="Normal 14 2 2 5 2" xfId="2281"/>
    <cellStyle name="Normal 14 2 2 6" xfId="2282"/>
    <cellStyle name="Normal 14 2 3" xfId="2283"/>
    <cellStyle name="Normal 14 2 3 2" xfId="2284"/>
    <cellStyle name="Normal 14 2 3 2 2" xfId="2285"/>
    <cellStyle name="Normal 14 2 3 2 2 2" xfId="2286"/>
    <cellStyle name="Normal 14 2 3 2 3" xfId="2287"/>
    <cellStyle name="Normal 14 2 3 3" xfId="2288"/>
    <cellStyle name="Normal 14 2 3 3 2" xfId="2289"/>
    <cellStyle name="Normal 14 2 3 4" xfId="2290"/>
    <cellStyle name="Normal 14 2 3 4 2" xfId="2291"/>
    <cellStyle name="Normal 14 2 3 5" xfId="2292"/>
    <cellStyle name="Normal 14 2 4" xfId="2293"/>
    <cellStyle name="Normal 14 2 4 2" xfId="2294"/>
    <cellStyle name="Normal 14 2 4 2 2" xfId="2295"/>
    <cellStyle name="Normal 14 2 4 3" xfId="2296"/>
    <cellStyle name="Normal 14 2 5" xfId="2297"/>
    <cellStyle name="Normal 14 2 5 2" xfId="2298"/>
    <cellStyle name="Normal 14 2 6" xfId="2299"/>
    <cellStyle name="Normal 14 2 6 2" xfId="2300"/>
    <cellStyle name="Normal 14 2 7" xfId="2301"/>
    <cellStyle name="Normal 14 3" xfId="2302"/>
    <cellStyle name="Normal 14 3 2" xfId="2303"/>
    <cellStyle name="Normal 14 3 2 2" xfId="2304"/>
    <cellStyle name="Normal 14 3 2 2 2" xfId="2305"/>
    <cellStyle name="Normal 14 3 2 2 2 2" xfId="2306"/>
    <cellStyle name="Normal 14 3 2 2 3" xfId="2307"/>
    <cellStyle name="Normal 14 3 2 3" xfId="2308"/>
    <cellStyle name="Normal 14 3 2 3 2" xfId="2309"/>
    <cellStyle name="Normal 14 3 2 4" xfId="2310"/>
    <cellStyle name="Normal 14 3 2 4 2" xfId="2311"/>
    <cellStyle name="Normal 14 3 2 5" xfId="2312"/>
    <cellStyle name="Normal 14 3 3" xfId="2313"/>
    <cellStyle name="Normal 14 3 3 2" xfId="2314"/>
    <cellStyle name="Normal 14 3 3 2 2" xfId="2315"/>
    <cellStyle name="Normal 14 3 3 3" xfId="2316"/>
    <cellStyle name="Normal 14 3 4" xfId="2317"/>
    <cellStyle name="Normal 14 3 4 2" xfId="2318"/>
    <cellStyle name="Normal 14 3 5" xfId="2319"/>
    <cellStyle name="Normal 14 3 5 2" xfId="2320"/>
    <cellStyle name="Normal 14 3 6" xfId="2321"/>
    <cellStyle name="Normal 14 4" xfId="2322"/>
    <cellStyle name="Normal 14 4 2" xfId="2323"/>
    <cellStyle name="Normal 14 4 2 2" xfId="2324"/>
    <cellStyle name="Normal 14 4 2 2 2" xfId="2325"/>
    <cellStyle name="Normal 14 4 2 3" xfId="2326"/>
    <cellStyle name="Normal 14 4 3" xfId="2327"/>
    <cellStyle name="Normal 14 4 3 2" xfId="2328"/>
    <cellStyle name="Normal 14 4 4" xfId="2329"/>
    <cellStyle name="Normal 14 4 4 2" xfId="2330"/>
    <cellStyle name="Normal 14 4 5" xfId="2331"/>
    <cellStyle name="Normal 14 5" xfId="2332"/>
    <cellStyle name="Normal 14 5 2" xfId="2333"/>
    <cellStyle name="Normal 14 5 2 2" xfId="2334"/>
    <cellStyle name="Normal 14 5 3" xfId="2335"/>
    <cellStyle name="Normal 14 6" xfId="2336"/>
    <cellStyle name="Normal 14 6 2" xfId="2337"/>
    <cellStyle name="Normal 14 7" xfId="2338"/>
    <cellStyle name="Normal 14 7 2" xfId="2339"/>
    <cellStyle name="Normal 14 8" xfId="2340"/>
    <cellStyle name="Normal 14 9" xfId="2341"/>
    <cellStyle name="Normal 15" xfId="2342"/>
    <cellStyle name="Normal 15 2" xfId="2343"/>
    <cellStyle name="Normal 15 3" xfId="2344"/>
    <cellStyle name="Normal 16" xfId="2345"/>
    <cellStyle name="Normal 16 2" xfId="2346"/>
    <cellStyle name="Normal 16 2 2" xfId="2347"/>
    <cellStyle name="Normal 16 2 2 2" xfId="2348"/>
    <cellStyle name="Normal 16 2 2 2 2" xfId="2349"/>
    <cellStyle name="Normal 16 2 2 2 2 2" xfId="2350"/>
    <cellStyle name="Normal 16 2 2 2 3" xfId="2351"/>
    <cellStyle name="Normal 16 2 2 3" xfId="2352"/>
    <cellStyle name="Normal 16 2 2 3 2" xfId="2353"/>
    <cellStyle name="Normal 16 2 2 4" xfId="2354"/>
    <cellStyle name="Normal 16 2 2 4 2" xfId="2355"/>
    <cellStyle name="Normal 16 2 2 5" xfId="2356"/>
    <cellStyle name="Normal 16 2 3" xfId="2357"/>
    <cellStyle name="Normal 16 2 3 2" xfId="2358"/>
    <cellStyle name="Normal 16 2 3 2 2" xfId="2359"/>
    <cellStyle name="Normal 16 2 3 3" xfId="2360"/>
    <cellStyle name="Normal 16 2 4" xfId="2361"/>
    <cellStyle name="Normal 16 2 4 2" xfId="2362"/>
    <cellStyle name="Normal 16 2 5" xfId="2363"/>
    <cellStyle name="Normal 16 2 5 2" xfId="2364"/>
    <cellStyle name="Normal 16 2 6" xfId="2365"/>
    <cellStyle name="Normal 16 3" xfId="2366"/>
    <cellStyle name="Normal 16 3 2" xfId="2367"/>
    <cellStyle name="Normal 16 3 2 2" xfId="2368"/>
    <cellStyle name="Normal 16 3 2 2 2" xfId="2369"/>
    <cellStyle name="Normal 16 3 2 3" xfId="2370"/>
    <cellStyle name="Normal 16 3 3" xfId="2371"/>
    <cellStyle name="Normal 16 3 3 2" xfId="2372"/>
    <cellStyle name="Normal 16 3 4" xfId="2373"/>
    <cellStyle name="Normal 16 3 4 2" xfId="2374"/>
    <cellStyle name="Normal 16 3 5" xfId="2375"/>
    <cellStyle name="Normal 16 4" xfId="2376"/>
    <cellStyle name="Normal 16 4 2" xfId="2377"/>
    <cellStyle name="Normal 16 4 2 2" xfId="2378"/>
    <cellStyle name="Normal 16 4 2 2 2" xfId="2379"/>
    <cellStyle name="Normal 16 4 2 3" xfId="2380"/>
    <cellStyle name="Normal 16 4 3" xfId="2381"/>
    <cellStyle name="Normal 16 4 3 2" xfId="2382"/>
    <cellStyle name="Normal 16 4 4" xfId="2383"/>
    <cellStyle name="Normal 16 4 4 2" xfId="2384"/>
    <cellStyle name="Normal 16 4 5" xfId="2385"/>
    <cellStyle name="Normal 16 5" xfId="2386"/>
    <cellStyle name="Normal 16 5 2" xfId="2387"/>
    <cellStyle name="Normal 16 5 2 2" xfId="2388"/>
    <cellStyle name="Normal 16 5 3" xfId="2389"/>
    <cellStyle name="Normal 16 6" xfId="2390"/>
    <cellStyle name="Normal 16 6 2" xfId="2391"/>
    <cellStyle name="Normal 16 7" xfId="2392"/>
    <cellStyle name="Normal 16 7 2" xfId="2393"/>
    <cellStyle name="Normal 16 8" xfId="2394"/>
    <cellStyle name="Normal 16 9" xfId="2395"/>
    <cellStyle name="Normal 17" xfId="2396"/>
    <cellStyle name="Normal 17 2" xfId="2397"/>
    <cellStyle name="Normal 17 2 2" xfId="2398"/>
    <cellStyle name="Normal 17 2 2 2" xfId="2399"/>
    <cellStyle name="Normal 17 2 2 2 2" xfId="2400"/>
    <cellStyle name="Normal 17 2 2 2 2 2" xfId="2401"/>
    <cellStyle name="Normal 17 2 2 2 3" xfId="2402"/>
    <cellStyle name="Normal 17 2 2 3" xfId="2403"/>
    <cellStyle name="Normal 17 2 2 3 2" xfId="2404"/>
    <cellStyle name="Normal 17 2 2 4" xfId="2405"/>
    <cellStyle name="Normal 17 2 2 4 2" xfId="2406"/>
    <cellStyle name="Normal 17 2 2 5" xfId="2407"/>
    <cellStyle name="Normal 17 2 3" xfId="2408"/>
    <cellStyle name="Normal 17 2 3 2" xfId="2409"/>
    <cellStyle name="Normal 17 2 3 2 2" xfId="2410"/>
    <cellStyle name="Normal 17 2 3 3" xfId="2411"/>
    <cellStyle name="Normal 17 2 4" xfId="2412"/>
    <cellStyle name="Normal 17 2 4 2" xfId="2413"/>
    <cellStyle name="Normal 17 2 5" xfId="2414"/>
    <cellStyle name="Normal 17 2 5 2" xfId="2415"/>
    <cellStyle name="Normal 17 2 6" xfId="2416"/>
    <cellStyle name="Normal 17 3" xfId="2417"/>
    <cellStyle name="Normal 17 3 2" xfId="2418"/>
    <cellStyle name="Normal 17 3 2 2" xfId="2419"/>
    <cellStyle name="Normal 17 3 2 2 2" xfId="2420"/>
    <cellStyle name="Normal 17 3 2 3" xfId="2421"/>
    <cellStyle name="Normal 17 3 3" xfId="2422"/>
    <cellStyle name="Normal 17 3 3 2" xfId="2423"/>
    <cellStyle name="Normal 17 3 4" xfId="2424"/>
    <cellStyle name="Normal 17 3 4 2" xfId="2425"/>
    <cellStyle name="Normal 17 3 5" xfId="2426"/>
    <cellStyle name="Normal 17 4" xfId="2427"/>
    <cellStyle name="Normal 17 4 2" xfId="2428"/>
    <cellStyle name="Normal 17 4 2 2" xfId="2429"/>
    <cellStyle name="Normal 17 4 3" xfId="2430"/>
    <cellStyle name="Normal 17 5" xfId="2431"/>
    <cellStyle name="Normal 17 5 2" xfId="2432"/>
    <cellStyle name="Normal 17 6" xfId="2433"/>
    <cellStyle name="Normal 17 6 2" xfId="2434"/>
    <cellStyle name="Normal 17 7" xfId="2435"/>
    <cellStyle name="Normal 17 8" xfId="2436"/>
    <cellStyle name="Normal 18" xfId="2437"/>
    <cellStyle name="Normal 18 2" xfId="2438"/>
    <cellStyle name="Normal 18 2 2" xfId="2439"/>
    <cellStyle name="Normal 18 2 2 2" xfId="2440"/>
    <cellStyle name="Normal 18 2 2 2 2" xfId="2441"/>
    <cellStyle name="Normal 18 2 2 2 2 2" xfId="2442"/>
    <cellStyle name="Normal 18 2 2 2 3" xfId="2443"/>
    <cellStyle name="Normal 18 2 2 3" xfId="2444"/>
    <cellStyle name="Normal 18 2 2 3 2" xfId="2445"/>
    <cellStyle name="Normal 18 2 2 4" xfId="2446"/>
    <cellStyle name="Normal 18 2 2 4 2" xfId="2447"/>
    <cellStyle name="Normal 18 2 2 5" xfId="2448"/>
    <cellStyle name="Normal 18 2 3" xfId="2449"/>
    <cellStyle name="Normal 18 2 3 2" xfId="2450"/>
    <cellStyle name="Normal 18 2 3 2 2" xfId="2451"/>
    <cellStyle name="Normal 18 2 3 3" xfId="2452"/>
    <cellStyle name="Normal 18 2 4" xfId="2453"/>
    <cellStyle name="Normal 18 2 4 2" xfId="2454"/>
    <cellStyle name="Normal 18 2 5" xfId="2455"/>
    <cellStyle name="Normal 18 2 5 2" xfId="2456"/>
    <cellStyle name="Normal 18 2 6" xfId="2457"/>
    <cellStyle name="Normal 18 3" xfId="2458"/>
    <cellStyle name="Normal 18 3 2" xfId="2459"/>
    <cellStyle name="Normal 18 3 2 2" xfId="2460"/>
    <cellStyle name="Normal 18 3 2 2 2" xfId="2461"/>
    <cellStyle name="Normal 18 3 2 3" xfId="2462"/>
    <cellStyle name="Normal 18 3 3" xfId="2463"/>
    <cellStyle name="Normal 18 3 3 2" xfId="2464"/>
    <cellStyle name="Normal 18 3 4" xfId="2465"/>
    <cellStyle name="Normal 18 3 4 2" xfId="2466"/>
    <cellStyle name="Normal 18 3 5" xfId="2467"/>
    <cellStyle name="Normal 18 4" xfId="2468"/>
    <cellStyle name="Normal 18 4 2" xfId="2469"/>
    <cellStyle name="Normal 18 4 2 2" xfId="2470"/>
    <cellStyle name="Normal 18 4 3" xfId="2471"/>
    <cellStyle name="Normal 18 5" xfId="2472"/>
    <cellStyle name="Normal 18 5 2" xfId="2473"/>
    <cellStyle name="Normal 18 6" xfId="2474"/>
    <cellStyle name="Normal 18 6 2" xfId="2475"/>
    <cellStyle name="Normal 18 7" xfId="2476"/>
    <cellStyle name="Normal 18 8" xfId="2477"/>
    <cellStyle name="Normal 19" xfId="2478"/>
    <cellStyle name="Normal 19 2" xfId="2479"/>
    <cellStyle name="Normal 2" xfId="2480"/>
    <cellStyle name="Normal 2 2" xfId="2481"/>
    <cellStyle name="Normal 2 2 2" xfId="8"/>
    <cellStyle name="Normal 2 2 2 2" xfId="2482"/>
    <cellStyle name="Normal 2 2 2 2 2" xfId="2483"/>
    <cellStyle name="Normal 2 3" xfId="2484"/>
    <cellStyle name="Normal 2 3 2" xfId="2485"/>
    <cellStyle name="Normal 2 4" xfId="2486"/>
    <cellStyle name="Normal 2 5" xfId="2487"/>
    <cellStyle name="Normal 2 5 2" xfId="2488"/>
    <cellStyle name="Normal 2 5 2 2" xfId="2489"/>
    <cellStyle name="Normal 2 5 2 2 2" xfId="2490"/>
    <cellStyle name="Normal 2 5 2 2 2 2" xfId="2491"/>
    <cellStyle name="Normal 2 5 2 2 2 2 2" xfId="2492"/>
    <cellStyle name="Normal 2 5 2 2 2 3" xfId="2493"/>
    <cellStyle name="Normal 2 5 2 2 3" xfId="2494"/>
    <cellStyle name="Normal 2 5 2 2 3 2" xfId="2495"/>
    <cellStyle name="Normal 2 5 2 2 4" xfId="2496"/>
    <cellStyle name="Normal 2 5 2 2 4 2" xfId="2497"/>
    <cellStyle name="Normal 2 5 2 2 5" xfId="2498"/>
    <cellStyle name="Normal 2 5 2 3" xfId="2499"/>
    <cellStyle name="Normal 2 5 2 3 2" xfId="2500"/>
    <cellStyle name="Normal 2 5 2 3 2 2" xfId="2501"/>
    <cellStyle name="Normal 2 5 2 3 3" xfId="2502"/>
    <cellStyle name="Normal 2 5 2 4" xfId="2503"/>
    <cellStyle name="Normal 2 5 2 4 2" xfId="2504"/>
    <cellStyle name="Normal 2 5 2 5" xfId="2505"/>
    <cellStyle name="Normal 2 5 2 5 2" xfId="2506"/>
    <cellStyle name="Normal 2 5 2 6" xfId="2507"/>
    <cellStyle name="Normal 2 5 3" xfId="2508"/>
    <cellStyle name="Normal 2 5 3 2" xfId="2509"/>
    <cellStyle name="Normal 2 5 3 2 2" xfId="2510"/>
    <cellStyle name="Normal 2 5 3 2 2 2" xfId="2511"/>
    <cellStyle name="Normal 2 5 3 2 3" xfId="2512"/>
    <cellStyle name="Normal 2 5 3 3" xfId="2513"/>
    <cellStyle name="Normal 2 5 3 3 2" xfId="2514"/>
    <cellStyle name="Normal 2 5 3 4" xfId="2515"/>
    <cellStyle name="Normal 2 5 3 4 2" xfId="2516"/>
    <cellStyle name="Normal 2 5 3 5" xfId="2517"/>
    <cellStyle name="Normal 2 5 4" xfId="2518"/>
    <cellStyle name="Normal 2 5 4 2" xfId="2519"/>
    <cellStyle name="Normal 2 5 4 2 2" xfId="2520"/>
    <cellStyle name="Normal 2 5 4 3" xfId="2521"/>
    <cellStyle name="Normal 2 5 5" xfId="2522"/>
    <cellStyle name="Normal 2 5 5 2" xfId="2523"/>
    <cellStyle name="Normal 2 5 6" xfId="2524"/>
    <cellStyle name="Normal 2 5 6 2" xfId="2525"/>
    <cellStyle name="Normal 2 5 7" xfId="2526"/>
    <cellStyle name="Normal 2 6" xfId="2527"/>
    <cellStyle name="Normal 2 7" xfId="2528"/>
    <cellStyle name="Normal 2 8" xfId="2529"/>
    <cellStyle name="Normal 2_AJ-P2 Table (PNM Present  Proposed Depr Parameters  Expense)" xfId="2530"/>
    <cellStyle name="Normal 20" xfId="2531"/>
    <cellStyle name="Normal 20 2" xfId="2532"/>
    <cellStyle name="Normal 21" xfId="2533"/>
    <cellStyle name="Normal 21 2" xfId="2534"/>
    <cellStyle name="Normal 22" xfId="2535"/>
    <cellStyle name="Normal 22 2" xfId="2536"/>
    <cellStyle name="Normal 23" xfId="2537"/>
    <cellStyle name="Normal 23 2" xfId="2538"/>
    <cellStyle name="Normal 24" xfId="2539"/>
    <cellStyle name="Normal 24 2" xfId="2540"/>
    <cellStyle name="Normal 25" xfId="2541"/>
    <cellStyle name="Normal 25 2" xfId="2542"/>
    <cellStyle name="Normal 252" xfId="2543"/>
    <cellStyle name="Normal 255" xfId="2544"/>
    <cellStyle name="Normal 26" xfId="2545"/>
    <cellStyle name="Normal 26 2" xfId="7"/>
    <cellStyle name="Normal 27" xfId="2546"/>
    <cellStyle name="Normal 28" xfId="2547"/>
    <cellStyle name="Normal 29" xfId="2548"/>
    <cellStyle name="Normal 3" xfId="2549"/>
    <cellStyle name="Normal 3 2" xfId="2550"/>
    <cellStyle name="Normal 3 2 2" xfId="2551"/>
    <cellStyle name="Normal 3 2 2 2" xfId="2552"/>
    <cellStyle name="Normal 3 2 3" xfId="2553"/>
    <cellStyle name="Normal 3 2 4" xfId="2554"/>
    <cellStyle name="Normal 3 3" xfId="2555"/>
    <cellStyle name="Normal 3 3 2" xfId="2556"/>
    <cellStyle name="Normal 3 3 2 2" xfId="2557"/>
    <cellStyle name="Normal 3 3 3" xfId="2558"/>
    <cellStyle name="Normal 3 4" xfId="2559"/>
    <cellStyle name="Normal 3 4 2" xfId="2560"/>
    <cellStyle name="Normal 3 5" xfId="2561"/>
    <cellStyle name="Normal 3 6" xfId="2562"/>
    <cellStyle name="Normal 3 7" xfId="2563"/>
    <cellStyle name="Normal 3_10-15-10-Stmt AU - Period I - Working 1 0" xfId="2564"/>
    <cellStyle name="Normal 30" xfId="2565"/>
    <cellStyle name="Normal 31" xfId="2566"/>
    <cellStyle name="Normal 32" xfId="2567"/>
    <cellStyle name="Normal 33" xfId="2568"/>
    <cellStyle name="Normal 34" xfId="2569"/>
    <cellStyle name="Normal 35" xfId="2570"/>
    <cellStyle name="Normal 36" xfId="2571"/>
    <cellStyle name="Normal 37" xfId="2572"/>
    <cellStyle name="Normal 38" xfId="2573"/>
    <cellStyle name="Normal 39" xfId="2574"/>
    <cellStyle name="Normal 4" xfId="2575"/>
    <cellStyle name="Normal 4 2" xfId="2576"/>
    <cellStyle name="Normal 4 2 2" xfId="2577"/>
    <cellStyle name="Normal 4 3" xfId="2578"/>
    <cellStyle name="Normal 4 3 2" xfId="2579"/>
    <cellStyle name="Normal 4 4" xfId="2580"/>
    <cellStyle name="Normal 4 5" xfId="2581"/>
    <cellStyle name="Normal 40" xfId="2582"/>
    <cellStyle name="Normal 41" xfId="2583"/>
    <cellStyle name="Normal 42" xfId="2584"/>
    <cellStyle name="Normal 43" xfId="2585"/>
    <cellStyle name="Normal 44" xfId="2586"/>
    <cellStyle name="Normal 45" xfId="2587"/>
    <cellStyle name="Normal 46" xfId="2588"/>
    <cellStyle name="Normal 47" xfId="2589"/>
    <cellStyle name="Normal 48" xfId="2590"/>
    <cellStyle name="Normal 49" xfId="2591"/>
    <cellStyle name="Normal 5" xfId="2592"/>
    <cellStyle name="Normal 5 2" xfId="2593"/>
    <cellStyle name="Normal 5 2 2" xfId="2594"/>
    <cellStyle name="Normal 5 2 2 2" xfId="2595"/>
    <cellStyle name="Normal 5 2 3" xfId="2596"/>
    <cellStyle name="Normal 5 3" xfId="2597"/>
    <cellStyle name="Normal 5 3 2" xfId="2598"/>
    <cellStyle name="Normal 5 3 2 2" xfId="2599"/>
    <cellStyle name="Normal 5 3 3" xfId="2600"/>
    <cellStyle name="Normal 5 4" xfId="2601"/>
    <cellStyle name="Normal 5 4 2" xfId="2602"/>
    <cellStyle name="Normal 5 5" xfId="2603"/>
    <cellStyle name="Normal 5 6" xfId="2604"/>
    <cellStyle name="Normal 5 7" xfId="2605"/>
    <cellStyle name="Normal 5_10-15-10-Stmt AU - Period I - Working 1 0" xfId="2606"/>
    <cellStyle name="Normal 50" xfId="2607"/>
    <cellStyle name="Normal 51" xfId="2608"/>
    <cellStyle name="Normal 52" xfId="2609"/>
    <cellStyle name="Normal 53" xfId="2610"/>
    <cellStyle name="Normal 54" xfId="2611"/>
    <cellStyle name="Normal 55" xfId="2612"/>
    <cellStyle name="Normal 55 2" xfId="2613"/>
    <cellStyle name="Normal 6" xfId="2614"/>
    <cellStyle name="Normal 6 2" xfId="2615"/>
    <cellStyle name="Normal 6 2 2" xfId="2616"/>
    <cellStyle name="Normal 6 2 2 2" xfId="2617"/>
    <cellStyle name="Normal 6 2 3" xfId="2618"/>
    <cellStyle name="Normal 6 3" xfId="2619"/>
    <cellStyle name="Normal 6 3 2" xfId="2620"/>
    <cellStyle name="Normal 6 3 2 2" xfId="2621"/>
    <cellStyle name="Normal 6 3 3" xfId="2622"/>
    <cellStyle name="Normal 6 4" xfId="2623"/>
    <cellStyle name="Normal 6 4 2" xfId="2624"/>
    <cellStyle name="Normal 6 5" xfId="2625"/>
    <cellStyle name="Normal 6 6" xfId="2626"/>
    <cellStyle name="Normal 6 7" xfId="2627"/>
    <cellStyle name="Normal 6_10-15-10-Stmt AU - Period I - Working 1 0" xfId="2628"/>
    <cellStyle name="Normal 7" xfId="2629"/>
    <cellStyle name="Normal 7 10" xfId="2630"/>
    <cellStyle name="Normal 7 10 2" xfId="2631"/>
    <cellStyle name="Normal 7 11" xfId="2632"/>
    <cellStyle name="Normal 7 11 2" xfId="2633"/>
    <cellStyle name="Normal 7 12" xfId="2634"/>
    <cellStyle name="Normal 7 13" xfId="2635"/>
    <cellStyle name="Normal 7 2" xfId="2636"/>
    <cellStyle name="Normal 7 2 2" xfId="2637"/>
    <cellStyle name="Normal 7 2 2 2" xfId="2638"/>
    <cellStyle name="Normal 7 2 3" xfId="2639"/>
    <cellStyle name="Normal 7 3" xfId="2640"/>
    <cellStyle name="Normal 7 3 2" xfId="2641"/>
    <cellStyle name="Normal 7 3 2 2" xfId="2642"/>
    <cellStyle name="Normal 7 3 3" xfId="2643"/>
    <cellStyle name="Normal 7 4" xfId="2644"/>
    <cellStyle name="Normal 7 4 2" xfId="2645"/>
    <cellStyle name="Normal 7 5" xfId="2646"/>
    <cellStyle name="Normal 7 6" xfId="2647"/>
    <cellStyle name="Normal 7 6 2" xfId="2648"/>
    <cellStyle name="Normal 7 6 2 2" xfId="2649"/>
    <cellStyle name="Normal 7 6 2 2 2" xfId="2650"/>
    <cellStyle name="Normal 7 6 2 2 2 2" xfId="2651"/>
    <cellStyle name="Normal 7 6 2 2 2 2 2" xfId="2652"/>
    <cellStyle name="Normal 7 6 2 2 2 3" xfId="2653"/>
    <cellStyle name="Normal 7 6 2 2 3" xfId="2654"/>
    <cellStyle name="Normal 7 6 2 2 3 2" xfId="2655"/>
    <cellStyle name="Normal 7 6 2 2 4" xfId="2656"/>
    <cellStyle name="Normal 7 6 2 2 4 2" xfId="2657"/>
    <cellStyle name="Normal 7 6 2 2 5" xfId="2658"/>
    <cellStyle name="Normal 7 6 2 3" xfId="2659"/>
    <cellStyle name="Normal 7 6 2 3 2" xfId="2660"/>
    <cellStyle name="Normal 7 6 2 3 2 2" xfId="2661"/>
    <cellStyle name="Normal 7 6 2 3 3" xfId="2662"/>
    <cellStyle name="Normal 7 6 2 4" xfId="2663"/>
    <cellStyle name="Normal 7 6 2 4 2" xfId="2664"/>
    <cellStyle name="Normal 7 6 2 5" xfId="2665"/>
    <cellStyle name="Normal 7 6 2 5 2" xfId="2666"/>
    <cellStyle name="Normal 7 6 2 6" xfId="2667"/>
    <cellStyle name="Normal 7 6 3" xfId="2668"/>
    <cellStyle name="Normal 7 6 3 2" xfId="2669"/>
    <cellStyle name="Normal 7 6 3 2 2" xfId="2670"/>
    <cellStyle name="Normal 7 6 3 2 2 2" xfId="2671"/>
    <cellStyle name="Normal 7 6 3 2 3" xfId="2672"/>
    <cellStyle name="Normal 7 6 3 3" xfId="2673"/>
    <cellStyle name="Normal 7 6 3 3 2" xfId="2674"/>
    <cellStyle name="Normal 7 6 3 4" xfId="2675"/>
    <cellStyle name="Normal 7 6 3 4 2" xfId="2676"/>
    <cellStyle name="Normal 7 6 3 5" xfId="2677"/>
    <cellStyle name="Normal 7 6 4" xfId="2678"/>
    <cellStyle name="Normal 7 6 4 2" xfId="2679"/>
    <cellStyle name="Normal 7 6 4 2 2" xfId="2680"/>
    <cellStyle name="Normal 7 6 4 3" xfId="2681"/>
    <cellStyle name="Normal 7 6 5" xfId="2682"/>
    <cellStyle name="Normal 7 6 5 2" xfId="2683"/>
    <cellStyle name="Normal 7 6 6" xfId="2684"/>
    <cellStyle name="Normal 7 6 6 2" xfId="2685"/>
    <cellStyle name="Normal 7 6 7" xfId="2686"/>
    <cellStyle name="Normal 7 7" xfId="2687"/>
    <cellStyle name="Normal 7 7 2" xfId="2688"/>
    <cellStyle name="Normal 7 7 2 2" xfId="2689"/>
    <cellStyle name="Normal 7 7 2 2 2" xfId="2690"/>
    <cellStyle name="Normal 7 7 2 2 2 2" xfId="2691"/>
    <cellStyle name="Normal 7 7 2 2 3" xfId="2692"/>
    <cellStyle name="Normal 7 7 2 3" xfId="2693"/>
    <cellStyle name="Normal 7 7 2 3 2" xfId="2694"/>
    <cellStyle name="Normal 7 7 2 4" xfId="2695"/>
    <cellStyle name="Normal 7 7 2 4 2" xfId="2696"/>
    <cellStyle name="Normal 7 7 2 5" xfId="2697"/>
    <cellStyle name="Normal 7 7 3" xfId="2698"/>
    <cellStyle name="Normal 7 7 3 2" xfId="2699"/>
    <cellStyle name="Normal 7 7 3 2 2" xfId="2700"/>
    <cellStyle name="Normal 7 7 3 3" xfId="2701"/>
    <cellStyle name="Normal 7 7 4" xfId="2702"/>
    <cellStyle name="Normal 7 7 4 2" xfId="2703"/>
    <cellStyle name="Normal 7 7 5" xfId="2704"/>
    <cellStyle name="Normal 7 7 5 2" xfId="2705"/>
    <cellStyle name="Normal 7 7 6" xfId="2706"/>
    <cellStyle name="Normal 7 8" xfId="2707"/>
    <cellStyle name="Normal 7 8 2" xfId="2708"/>
    <cellStyle name="Normal 7 8 2 2" xfId="2709"/>
    <cellStyle name="Normal 7 8 2 2 2" xfId="2710"/>
    <cellStyle name="Normal 7 8 2 3" xfId="2711"/>
    <cellStyle name="Normal 7 8 3" xfId="2712"/>
    <cellStyle name="Normal 7 8 3 2" xfId="2713"/>
    <cellStyle name="Normal 7 8 4" xfId="2714"/>
    <cellStyle name="Normal 7 8 4 2" xfId="2715"/>
    <cellStyle name="Normal 7 8 5" xfId="2716"/>
    <cellStyle name="Normal 7 9" xfId="2717"/>
    <cellStyle name="Normal 7 9 2" xfId="2718"/>
    <cellStyle name="Normal 7 9 2 2" xfId="2719"/>
    <cellStyle name="Normal 7 9 3" xfId="2720"/>
    <cellStyle name="Normal 7_10-15-10-Stmt AU - Period I - Working 1 0" xfId="2721"/>
    <cellStyle name="Normal 8" xfId="2722"/>
    <cellStyle name="Normal 8 10" xfId="2723"/>
    <cellStyle name="Normal 8 11" xfId="2724"/>
    <cellStyle name="Normal 8 12" xfId="2725"/>
    <cellStyle name="Normal 8 2" xfId="2726"/>
    <cellStyle name="Normal 8 2 2" xfId="2727"/>
    <cellStyle name="Normal 8 2 3" xfId="2728"/>
    <cellStyle name="Normal 8 2 3 2" xfId="2729"/>
    <cellStyle name="Normal 8 2 3 2 2" xfId="2730"/>
    <cellStyle name="Normal 8 2 3 2 2 2" xfId="2731"/>
    <cellStyle name="Normal 8 2 3 2 2 2 2" xfId="2732"/>
    <cellStyle name="Normal 8 2 3 2 2 2 2 2" xfId="2733"/>
    <cellStyle name="Normal 8 2 3 2 2 2 3" xfId="2734"/>
    <cellStyle name="Normal 8 2 3 2 2 3" xfId="2735"/>
    <cellStyle name="Normal 8 2 3 2 2 3 2" xfId="2736"/>
    <cellStyle name="Normal 8 2 3 2 2 4" xfId="2737"/>
    <cellStyle name="Normal 8 2 3 2 2 4 2" xfId="2738"/>
    <cellStyle name="Normal 8 2 3 2 2 5" xfId="2739"/>
    <cellStyle name="Normal 8 2 3 2 3" xfId="2740"/>
    <cellStyle name="Normal 8 2 3 2 3 2" xfId="2741"/>
    <cellStyle name="Normal 8 2 3 2 3 2 2" xfId="2742"/>
    <cellStyle name="Normal 8 2 3 2 3 3" xfId="2743"/>
    <cellStyle name="Normal 8 2 3 2 4" xfId="2744"/>
    <cellStyle name="Normal 8 2 3 2 4 2" xfId="2745"/>
    <cellStyle name="Normal 8 2 3 2 5" xfId="2746"/>
    <cellStyle name="Normal 8 2 3 2 5 2" xfId="2747"/>
    <cellStyle name="Normal 8 2 3 2 6" xfId="2748"/>
    <cellStyle name="Normal 8 2 3 3" xfId="2749"/>
    <cellStyle name="Normal 8 2 3 3 2" xfId="2750"/>
    <cellStyle name="Normal 8 2 3 3 2 2" xfId="2751"/>
    <cellStyle name="Normal 8 2 3 3 2 2 2" xfId="2752"/>
    <cellStyle name="Normal 8 2 3 3 2 3" xfId="2753"/>
    <cellStyle name="Normal 8 2 3 3 3" xfId="2754"/>
    <cellStyle name="Normal 8 2 3 3 3 2" xfId="2755"/>
    <cellStyle name="Normal 8 2 3 3 4" xfId="2756"/>
    <cellStyle name="Normal 8 2 3 3 4 2" xfId="2757"/>
    <cellStyle name="Normal 8 2 3 3 5" xfId="2758"/>
    <cellStyle name="Normal 8 2 3 4" xfId="2759"/>
    <cellStyle name="Normal 8 2 3 4 2" xfId="2760"/>
    <cellStyle name="Normal 8 2 3 4 2 2" xfId="2761"/>
    <cellStyle name="Normal 8 2 3 4 3" xfId="2762"/>
    <cellStyle name="Normal 8 2 3 5" xfId="2763"/>
    <cellStyle name="Normal 8 2 3 5 2" xfId="2764"/>
    <cellStyle name="Normal 8 2 3 6" xfId="2765"/>
    <cellStyle name="Normal 8 2 3 6 2" xfId="2766"/>
    <cellStyle name="Normal 8 2 3 7" xfId="2767"/>
    <cellStyle name="Normal 8 2 4" xfId="2768"/>
    <cellStyle name="Normal 8 2 4 2" xfId="2769"/>
    <cellStyle name="Normal 8 2 4 2 2" xfId="2770"/>
    <cellStyle name="Normal 8 2 4 2 2 2" xfId="2771"/>
    <cellStyle name="Normal 8 2 4 2 2 2 2" xfId="2772"/>
    <cellStyle name="Normal 8 2 4 2 2 3" xfId="2773"/>
    <cellStyle name="Normal 8 2 4 2 3" xfId="2774"/>
    <cellStyle name="Normal 8 2 4 2 3 2" xfId="2775"/>
    <cellStyle name="Normal 8 2 4 2 4" xfId="2776"/>
    <cellStyle name="Normal 8 2 4 2 4 2" xfId="2777"/>
    <cellStyle name="Normal 8 2 4 2 5" xfId="2778"/>
    <cellStyle name="Normal 8 2 4 3" xfId="2779"/>
    <cellStyle name="Normal 8 2 4 3 2" xfId="2780"/>
    <cellStyle name="Normal 8 2 4 3 2 2" xfId="2781"/>
    <cellStyle name="Normal 8 2 4 3 3" xfId="2782"/>
    <cellStyle name="Normal 8 2 4 4" xfId="2783"/>
    <cellStyle name="Normal 8 2 4 4 2" xfId="2784"/>
    <cellStyle name="Normal 8 2 4 5" xfId="2785"/>
    <cellStyle name="Normal 8 2 4 5 2" xfId="2786"/>
    <cellStyle name="Normal 8 2 4 6" xfId="2787"/>
    <cellStyle name="Normal 8 2 5" xfId="2788"/>
    <cellStyle name="Normal 8 2 5 2" xfId="2789"/>
    <cellStyle name="Normal 8 2 5 2 2" xfId="2790"/>
    <cellStyle name="Normal 8 2 5 2 2 2" xfId="2791"/>
    <cellStyle name="Normal 8 2 5 2 3" xfId="2792"/>
    <cellStyle name="Normal 8 2 5 3" xfId="2793"/>
    <cellStyle name="Normal 8 2 5 3 2" xfId="2794"/>
    <cellStyle name="Normal 8 2 5 4" xfId="2795"/>
    <cellStyle name="Normal 8 2 5 4 2" xfId="2796"/>
    <cellStyle name="Normal 8 2 5 5" xfId="2797"/>
    <cellStyle name="Normal 8 2 6" xfId="2798"/>
    <cellStyle name="Normal 8 2 6 2" xfId="2799"/>
    <cellStyle name="Normal 8 2 6 2 2" xfId="2800"/>
    <cellStyle name="Normal 8 2 6 3" xfId="2801"/>
    <cellStyle name="Normal 8 2 7" xfId="2802"/>
    <cellStyle name="Normal 8 2 7 2" xfId="2803"/>
    <cellStyle name="Normal 8 2 8" xfId="2804"/>
    <cellStyle name="Normal 8 2 8 2" xfId="2805"/>
    <cellStyle name="Normal 8 2 9" xfId="2806"/>
    <cellStyle name="Normal 8 3" xfId="2807"/>
    <cellStyle name="Normal 8 4" xfId="2808"/>
    <cellStyle name="Normal 8 4 2" xfId="2809"/>
    <cellStyle name="Normal 8 4 2 2" xfId="2810"/>
    <cellStyle name="Normal 8 4 2 2 2" xfId="2811"/>
    <cellStyle name="Normal 8 4 2 2 2 2" xfId="2812"/>
    <cellStyle name="Normal 8 4 2 2 2 2 2" xfId="2813"/>
    <cellStyle name="Normal 8 4 2 2 2 3" xfId="2814"/>
    <cellStyle name="Normal 8 4 2 2 3" xfId="2815"/>
    <cellStyle name="Normal 8 4 2 2 3 2" xfId="2816"/>
    <cellStyle name="Normal 8 4 2 2 4" xfId="2817"/>
    <cellStyle name="Normal 8 4 2 2 4 2" xfId="2818"/>
    <cellStyle name="Normal 8 4 2 2 5" xfId="2819"/>
    <cellStyle name="Normal 8 4 2 3" xfId="2820"/>
    <cellStyle name="Normal 8 4 2 3 2" xfId="2821"/>
    <cellStyle name="Normal 8 4 2 3 2 2" xfId="2822"/>
    <cellStyle name="Normal 8 4 2 3 3" xfId="2823"/>
    <cellStyle name="Normal 8 4 2 4" xfId="2824"/>
    <cellStyle name="Normal 8 4 2 4 2" xfId="2825"/>
    <cellStyle name="Normal 8 4 2 5" xfId="2826"/>
    <cellStyle name="Normal 8 4 2 5 2" xfId="2827"/>
    <cellStyle name="Normal 8 4 2 6" xfId="2828"/>
    <cellStyle name="Normal 8 4 3" xfId="2829"/>
    <cellStyle name="Normal 8 4 3 2" xfId="2830"/>
    <cellStyle name="Normal 8 4 3 2 2" xfId="2831"/>
    <cellStyle name="Normal 8 4 3 2 2 2" xfId="2832"/>
    <cellStyle name="Normal 8 4 3 2 3" xfId="2833"/>
    <cellStyle name="Normal 8 4 3 3" xfId="2834"/>
    <cellStyle name="Normal 8 4 3 3 2" xfId="2835"/>
    <cellStyle name="Normal 8 4 3 4" xfId="2836"/>
    <cellStyle name="Normal 8 4 3 4 2" xfId="2837"/>
    <cellStyle name="Normal 8 4 3 5" xfId="2838"/>
    <cellStyle name="Normal 8 4 4" xfId="2839"/>
    <cellStyle name="Normal 8 4 4 2" xfId="2840"/>
    <cellStyle name="Normal 8 4 4 2 2" xfId="2841"/>
    <cellStyle name="Normal 8 4 4 3" xfId="2842"/>
    <cellStyle name="Normal 8 4 5" xfId="2843"/>
    <cellStyle name="Normal 8 4 5 2" xfId="2844"/>
    <cellStyle name="Normal 8 4 6" xfId="2845"/>
    <cellStyle name="Normal 8 4 6 2" xfId="2846"/>
    <cellStyle name="Normal 8 4 7" xfId="2847"/>
    <cellStyle name="Normal 8 5" xfId="2848"/>
    <cellStyle name="Normal 8 5 2" xfId="2849"/>
    <cellStyle name="Normal 8 5 2 2" xfId="2850"/>
    <cellStyle name="Normal 8 5 2 2 2" xfId="2851"/>
    <cellStyle name="Normal 8 5 2 2 2 2" xfId="2852"/>
    <cellStyle name="Normal 8 5 2 2 3" xfId="2853"/>
    <cellStyle name="Normal 8 5 2 3" xfId="2854"/>
    <cellStyle name="Normal 8 5 2 3 2" xfId="2855"/>
    <cellStyle name="Normal 8 5 2 4" xfId="2856"/>
    <cellStyle name="Normal 8 5 2 4 2" xfId="2857"/>
    <cellStyle name="Normal 8 5 2 5" xfId="2858"/>
    <cellStyle name="Normal 8 5 3" xfId="2859"/>
    <cellStyle name="Normal 8 5 3 2" xfId="2860"/>
    <cellStyle name="Normal 8 5 3 2 2" xfId="2861"/>
    <cellStyle name="Normal 8 5 3 3" xfId="2862"/>
    <cellStyle name="Normal 8 5 4" xfId="2863"/>
    <cellStyle name="Normal 8 5 4 2" xfId="2864"/>
    <cellStyle name="Normal 8 5 5" xfId="2865"/>
    <cellStyle name="Normal 8 5 5 2" xfId="2866"/>
    <cellStyle name="Normal 8 5 6" xfId="2867"/>
    <cellStyle name="Normal 8 6" xfId="2868"/>
    <cellStyle name="Normal 8 6 2" xfId="2869"/>
    <cellStyle name="Normal 8 6 2 2" xfId="2870"/>
    <cellStyle name="Normal 8 6 2 2 2" xfId="2871"/>
    <cellStyle name="Normal 8 6 2 3" xfId="2872"/>
    <cellStyle name="Normal 8 6 3" xfId="2873"/>
    <cellStyle name="Normal 8 6 3 2" xfId="2874"/>
    <cellStyle name="Normal 8 6 4" xfId="2875"/>
    <cellStyle name="Normal 8 6 4 2" xfId="2876"/>
    <cellStyle name="Normal 8 6 5" xfId="2877"/>
    <cellStyle name="Normal 8 7" xfId="2878"/>
    <cellStyle name="Normal 8 7 2" xfId="2879"/>
    <cellStyle name="Normal 8 7 2 2" xfId="2880"/>
    <cellStyle name="Normal 8 7 3" xfId="2881"/>
    <cellStyle name="Normal 8 8" xfId="2882"/>
    <cellStyle name="Normal 8 8 2" xfId="2883"/>
    <cellStyle name="Normal 8 9" xfId="2884"/>
    <cellStyle name="Normal 8 9 2" xfId="2885"/>
    <cellStyle name="Normal 8_10-15-10-Stmt AU - Period I - Working 1 0" xfId="2886"/>
    <cellStyle name="Normal 9" xfId="2887"/>
    <cellStyle name="Normal 9 10" xfId="2888"/>
    <cellStyle name="Normal 9 11" xfId="2889"/>
    <cellStyle name="Normal 9 2" xfId="2890"/>
    <cellStyle name="Normal 9 2 10" xfId="2891"/>
    <cellStyle name="Normal 9 2 2" xfId="2892"/>
    <cellStyle name="Normal 9 2 3" xfId="2893"/>
    <cellStyle name="Normal 9 2 3 2" xfId="2894"/>
    <cellStyle name="Normal 9 2 3 2 2" xfId="2895"/>
    <cellStyle name="Normal 9 2 3 2 2 2" xfId="2896"/>
    <cellStyle name="Normal 9 2 3 2 2 2 2" xfId="2897"/>
    <cellStyle name="Normal 9 2 3 2 2 2 2 2" xfId="2898"/>
    <cellStyle name="Normal 9 2 3 2 2 2 3" xfId="2899"/>
    <cellStyle name="Normal 9 2 3 2 2 3" xfId="2900"/>
    <cellStyle name="Normal 9 2 3 2 2 3 2" xfId="2901"/>
    <cellStyle name="Normal 9 2 3 2 2 4" xfId="2902"/>
    <cellStyle name="Normal 9 2 3 2 2 4 2" xfId="2903"/>
    <cellStyle name="Normal 9 2 3 2 2 5" xfId="2904"/>
    <cellStyle name="Normal 9 2 3 2 3" xfId="2905"/>
    <cellStyle name="Normal 9 2 3 2 3 2" xfId="2906"/>
    <cellStyle name="Normal 9 2 3 2 3 2 2" xfId="2907"/>
    <cellStyle name="Normal 9 2 3 2 3 3" xfId="2908"/>
    <cellStyle name="Normal 9 2 3 2 4" xfId="2909"/>
    <cellStyle name="Normal 9 2 3 2 4 2" xfId="2910"/>
    <cellStyle name="Normal 9 2 3 2 5" xfId="2911"/>
    <cellStyle name="Normal 9 2 3 2 5 2" xfId="2912"/>
    <cellStyle name="Normal 9 2 3 2 6" xfId="2913"/>
    <cellStyle name="Normal 9 2 3 3" xfId="2914"/>
    <cellStyle name="Normal 9 2 3 3 2" xfId="2915"/>
    <cellStyle name="Normal 9 2 3 3 2 2" xfId="2916"/>
    <cellStyle name="Normal 9 2 3 3 2 2 2" xfId="2917"/>
    <cellStyle name="Normal 9 2 3 3 2 3" xfId="2918"/>
    <cellStyle name="Normal 9 2 3 3 3" xfId="2919"/>
    <cellStyle name="Normal 9 2 3 3 3 2" xfId="2920"/>
    <cellStyle name="Normal 9 2 3 3 4" xfId="2921"/>
    <cellStyle name="Normal 9 2 3 3 4 2" xfId="2922"/>
    <cellStyle name="Normal 9 2 3 3 5" xfId="2923"/>
    <cellStyle name="Normal 9 2 3 4" xfId="2924"/>
    <cellStyle name="Normal 9 2 3 4 2" xfId="2925"/>
    <cellStyle name="Normal 9 2 3 4 2 2" xfId="2926"/>
    <cellStyle name="Normal 9 2 3 4 3" xfId="2927"/>
    <cellStyle name="Normal 9 2 3 5" xfId="2928"/>
    <cellStyle name="Normal 9 2 3 5 2" xfId="2929"/>
    <cellStyle name="Normal 9 2 3 6" xfId="2930"/>
    <cellStyle name="Normal 9 2 3 6 2" xfId="2931"/>
    <cellStyle name="Normal 9 2 3 7" xfId="2932"/>
    <cellStyle name="Normal 9 2 4" xfId="2933"/>
    <cellStyle name="Normal 9 2 4 2" xfId="2934"/>
    <cellStyle name="Normal 9 2 4 2 2" xfId="2935"/>
    <cellStyle name="Normal 9 2 4 2 2 2" xfId="2936"/>
    <cellStyle name="Normal 9 2 4 2 2 2 2" xfId="2937"/>
    <cellStyle name="Normal 9 2 4 2 2 3" xfId="2938"/>
    <cellStyle name="Normal 9 2 4 2 3" xfId="2939"/>
    <cellStyle name="Normal 9 2 4 2 3 2" xfId="2940"/>
    <cellStyle name="Normal 9 2 4 2 4" xfId="2941"/>
    <cellStyle name="Normal 9 2 4 2 4 2" xfId="2942"/>
    <cellStyle name="Normal 9 2 4 2 5" xfId="2943"/>
    <cellStyle name="Normal 9 2 4 3" xfId="2944"/>
    <cellStyle name="Normal 9 2 4 3 2" xfId="2945"/>
    <cellStyle name="Normal 9 2 4 3 2 2" xfId="2946"/>
    <cellStyle name="Normal 9 2 4 3 3" xfId="2947"/>
    <cellStyle name="Normal 9 2 4 4" xfId="2948"/>
    <cellStyle name="Normal 9 2 4 4 2" xfId="2949"/>
    <cellStyle name="Normal 9 2 4 5" xfId="2950"/>
    <cellStyle name="Normal 9 2 4 5 2" xfId="2951"/>
    <cellStyle name="Normal 9 2 4 6" xfId="2952"/>
    <cellStyle name="Normal 9 2 5" xfId="2953"/>
    <cellStyle name="Normal 9 2 5 2" xfId="2954"/>
    <cellStyle name="Normal 9 2 5 2 2" xfId="2955"/>
    <cellStyle name="Normal 9 2 5 2 2 2" xfId="2956"/>
    <cellStyle name="Normal 9 2 5 2 3" xfId="2957"/>
    <cellStyle name="Normal 9 2 5 3" xfId="2958"/>
    <cellStyle name="Normal 9 2 5 3 2" xfId="2959"/>
    <cellStyle name="Normal 9 2 5 4" xfId="2960"/>
    <cellStyle name="Normal 9 2 5 4 2" xfId="2961"/>
    <cellStyle name="Normal 9 2 5 5" xfId="2962"/>
    <cellStyle name="Normal 9 2 6" xfId="2963"/>
    <cellStyle name="Normal 9 2 6 2" xfId="2964"/>
    <cellStyle name="Normal 9 2 6 2 2" xfId="2965"/>
    <cellStyle name="Normal 9 2 6 2 2 2" xfId="2966"/>
    <cellStyle name="Normal 9 2 6 2 3" xfId="2967"/>
    <cellStyle name="Normal 9 2 6 3" xfId="2968"/>
    <cellStyle name="Normal 9 2 6 3 2" xfId="2969"/>
    <cellStyle name="Normal 9 2 6 4" xfId="2970"/>
    <cellStyle name="Normal 9 2 6 4 2" xfId="2971"/>
    <cellStyle name="Normal 9 2 6 5" xfId="2972"/>
    <cellStyle name="Normal 9 2 7" xfId="2973"/>
    <cellStyle name="Normal 9 2 7 2" xfId="2974"/>
    <cellStyle name="Normal 9 2 7 2 2" xfId="2975"/>
    <cellStyle name="Normal 9 2 7 3" xfId="2976"/>
    <cellStyle name="Normal 9 2 8" xfId="2977"/>
    <cellStyle name="Normal 9 2 8 2" xfId="2978"/>
    <cellStyle name="Normal 9 2 9" xfId="2979"/>
    <cellStyle name="Normal 9 2 9 2" xfId="2980"/>
    <cellStyle name="Normal 9 3" xfId="2981"/>
    <cellStyle name="Normal 9 4" xfId="2982"/>
    <cellStyle name="Normal 9 4 2" xfId="2983"/>
    <cellStyle name="Normal 9 4 2 2" xfId="2984"/>
    <cellStyle name="Normal 9 4 2 2 2" xfId="2985"/>
    <cellStyle name="Normal 9 4 2 2 2 2" xfId="2986"/>
    <cellStyle name="Normal 9 4 2 2 2 2 2" xfId="2987"/>
    <cellStyle name="Normal 9 4 2 2 2 3" xfId="2988"/>
    <cellStyle name="Normal 9 4 2 2 3" xfId="2989"/>
    <cellStyle name="Normal 9 4 2 2 3 2" xfId="2990"/>
    <cellStyle name="Normal 9 4 2 2 4" xfId="2991"/>
    <cellStyle name="Normal 9 4 2 2 4 2" xfId="2992"/>
    <cellStyle name="Normal 9 4 2 2 5" xfId="2993"/>
    <cellStyle name="Normal 9 4 2 3" xfId="2994"/>
    <cellStyle name="Normal 9 4 2 3 2" xfId="2995"/>
    <cellStyle name="Normal 9 4 2 3 2 2" xfId="2996"/>
    <cellStyle name="Normal 9 4 2 3 3" xfId="2997"/>
    <cellStyle name="Normal 9 4 2 4" xfId="2998"/>
    <cellStyle name="Normal 9 4 2 4 2" xfId="2999"/>
    <cellStyle name="Normal 9 4 2 5" xfId="3000"/>
    <cellStyle name="Normal 9 4 2 5 2" xfId="3001"/>
    <cellStyle name="Normal 9 4 2 6" xfId="3002"/>
    <cellStyle name="Normal 9 4 3" xfId="3003"/>
    <cellStyle name="Normal 9 4 3 2" xfId="3004"/>
    <cellStyle name="Normal 9 4 3 2 2" xfId="3005"/>
    <cellStyle name="Normal 9 4 3 2 2 2" xfId="3006"/>
    <cellStyle name="Normal 9 4 3 2 3" xfId="3007"/>
    <cellStyle name="Normal 9 4 3 3" xfId="3008"/>
    <cellStyle name="Normal 9 4 3 3 2" xfId="3009"/>
    <cellStyle name="Normal 9 4 3 4" xfId="3010"/>
    <cellStyle name="Normal 9 4 3 4 2" xfId="3011"/>
    <cellStyle name="Normal 9 4 3 5" xfId="3012"/>
    <cellStyle name="Normal 9 4 4" xfId="3013"/>
    <cellStyle name="Normal 9 4 4 2" xfId="3014"/>
    <cellStyle name="Normal 9 4 4 2 2" xfId="3015"/>
    <cellStyle name="Normal 9 4 4 3" xfId="3016"/>
    <cellStyle name="Normal 9 4 5" xfId="3017"/>
    <cellStyle name="Normal 9 4 5 2" xfId="3018"/>
    <cellStyle name="Normal 9 4 6" xfId="3019"/>
    <cellStyle name="Normal 9 4 6 2" xfId="3020"/>
    <cellStyle name="Normal 9 4 7" xfId="3021"/>
    <cellStyle name="Normal 9 5" xfId="3022"/>
    <cellStyle name="Normal 9 5 2" xfId="3023"/>
    <cellStyle name="Normal 9 5 2 2" xfId="3024"/>
    <cellStyle name="Normal 9 5 2 2 2" xfId="3025"/>
    <cellStyle name="Normal 9 5 2 2 2 2" xfId="3026"/>
    <cellStyle name="Normal 9 5 2 2 3" xfId="3027"/>
    <cellStyle name="Normal 9 5 2 3" xfId="3028"/>
    <cellStyle name="Normal 9 5 2 3 2" xfId="3029"/>
    <cellStyle name="Normal 9 5 2 4" xfId="3030"/>
    <cellStyle name="Normal 9 5 2 4 2" xfId="3031"/>
    <cellStyle name="Normal 9 5 2 5" xfId="3032"/>
    <cellStyle name="Normal 9 5 3" xfId="3033"/>
    <cellStyle name="Normal 9 5 3 2" xfId="3034"/>
    <cellStyle name="Normal 9 5 3 2 2" xfId="3035"/>
    <cellStyle name="Normal 9 5 3 3" xfId="3036"/>
    <cellStyle name="Normal 9 5 4" xfId="3037"/>
    <cellStyle name="Normal 9 5 4 2" xfId="3038"/>
    <cellStyle name="Normal 9 5 5" xfId="3039"/>
    <cellStyle name="Normal 9 5 5 2" xfId="3040"/>
    <cellStyle name="Normal 9 5 6" xfId="3041"/>
    <cellStyle name="Normal 9 6" xfId="3042"/>
    <cellStyle name="Normal 9 6 2" xfId="3043"/>
    <cellStyle name="Normal 9 6 2 2" xfId="3044"/>
    <cellStyle name="Normal 9 6 2 2 2" xfId="3045"/>
    <cellStyle name="Normal 9 6 2 3" xfId="3046"/>
    <cellStyle name="Normal 9 6 3" xfId="3047"/>
    <cellStyle name="Normal 9 6 3 2" xfId="3048"/>
    <cellStyle name="Normal 9 6 4" xfId="3049"/>
    <cellStyle name="Normal 9 6 4 2" xfId="3050"/>
    <cellStyle name="Normal 9 6 5" xfId="3051"/>
    <cellStyle name="Normal 9 7" xfId="3052"/>
    <cellStyle name="Normal 9 7 2" xfId="3053"/>
    <cellStyle name="Normal 9 7 2 2" xfId="3054"/>
    <cellStyle name="Normal 9 7 3" xfId="3055"/>
    <cellStyle name="Normal 9 8" xfId="3056"/>
    <cellStyle name="Normal 9 8 2" xfId="3057"/>
    <cellStyle name="Normal 9 9" xfId="3058"/>
    <cellStyle name="Normal 9 9 2" xfId="3059"/>
    <cellStyle name="Normal 9_10-15-10-Stmt AU - Period I - Working 1 0" xfId="3060"/>
    <cellStyle name="Normal(0)" xfId="3061"/>
    <cellStyle name="Normal_Adjustment Template" xfId="9"/>
    <cellStyle name="Normal_Copy of File50007" xfId="5"/>
    <cellStyle name="Note 10" xfId="3062"/>
    <cellStyle name="Note 10 10" xfId="3063"/>
    <cellStyle name="Note 10 10 2" xfId="3064"/>
    <cellStyle name="Note 10 10 2 2" xfId="3065"/>
    <cellStyle name="Note 10 10 2 2 2" xfId="3066"/>
    <cellStyle name="Note 10 10 2 3" xfId="3067"/>
    <cellStyle name="Note 10 10 3" xfId="3068"/>
    <cellStyle name="Note 10 10 3 2" xfId="3069"/>
    <cellStyle name="Note 10 10 4" xfId="3070"/>
    <cellStyle name="Note 10 11" xfId="3071"/>
    <cellStyle name="Note 10 11 2" xfId="3072"/>
    <cellStyle name="Note 10 11 2 2" xfId="3073"/>
    <cellStyle name="Note 10 11 3" xfId="3074"/>
    <cellStyle name="Note 10 12" xfId="3075"/>
    <cellStyle name="Note 10 12 2" xfId="3076"/>
    <cellStyle name="Note 10 12 2 2" xfId="3077"/>
    <cellStyle name="Note 10 12 3" xfId="3078"/>
    <cellStyle name="Note 10 13" xfId="3079"/>
    <cellStyle name="Note 10 13 2" xfId="3080"/>
    <cellStyle name="Note 10 13 2 2" xfId="3081"/>
    <cellStyle name="Note 10 13 3" xfId="3082"/>
    <cellStyle name="Note 10 14" xfId="3083"/>
    <cellStyle name="Note 10 14 2" xfId="3084"/>
    <cellStyle name="Note 10 14 2 2" xfId="3085"/>
    <cellStyle name="Note 10 14 3" xfId="3086"/>
    <cellStyle name="Note 10 15" xfId="3087"/>
    <cellStyle name="Note 10 15 2" xfId="3088"/>
    <cellStyle name="Note 10 15 2 2" xfId="3089"/>
    <cellStyle name="Note 10 15 3" xfId="3090"/>
    <cellStyle name="Note 10 16" xfId="3091"/>
    <cellStyle name="Note 10 16 2" xfId="3092"/>
    <cellStyle name="Note 10 2" xfId="3093"/>
    <cellStyle name="Note 10 2 10" xfId="3094"/>
    <cellStyle name="Note 10 2 10 2" xfId="3095"/>
    <cellStyle name="Note 10 2 10 2 2" xfId="3096"/>
    <cellStyle name="Note 10 2 10 3" xfId="3097"/>
    <cellStyle name="Note 10 2 11" xfId="3098"/>
    <cellStyle name="Note 10 2 11 2" xfId="3099"/>
    <cellStyle name="Note 10 2 11 2 2" xfId="3100"/>
    <cellStyle name="Note 10 2 11 3" xfId="3101"/>
    <cellStyle name="Note 10 2 12" xfId="3102"/>
    <cellStyle name="Note 10 2 12 2" xfId="3103"/>
    <cellStyle name="Note 10 2 12 2 2" xfId="3104"/>
    <cellStyle name="Note 10 2 12 3" xfId="3105"/>
    <cellStyle name="Note 10 2 13" xfId="3106"/>
    <cellStyle name="Note 10 2 13 2" xfId="3107"/>
    <cellStyle name="Note 10 2 13 2 2" xfId="3108"/>
    <cellStyle name="Note 10 2 13 3" xfId="3109"/>
    <cellStyle name="Note 10 2 14" xfId="3110"/>
    <cellStyle name="Note 10 2 14 2" xfId="3111"/>
    <cellStyle name="Note 10 2 2" xfId="3112"/>
    <cellStyle name="Note 10 2 2 10" xfId="3113"/>
    <cellStyle name="Note 10 2 2 10 2" xfId="3114"/>
    <cellStyle name="Note 10 2 2 10 2 2" xfId="3115"/>
    <cellStyle name="Note 10 2 2 10 3" xfId="3116"/>
    <cellStyle name="Note 10 2 2 11" xfId="3117"/>
    <cellStyle name="Note 10 2 2 11 2" xfId="3118"/>
    <cellStyle name="Note 10 2 2 11 2 2" xfId="3119"/>
    <cellStyle name="Note 10 2 2 11 3" xfId="3120"/>
    <cellStyle name="Note 10 2 2 12" xfId="3121"/>
    <cellStyle name="Note 10 2 2 12 2" xfId="3122"/>
    <cellStyle name="Note 10 2 2 12 2 2" xfId="3123"/>
    <cellStyle name="Note 10 2 2 12 3" xfId="3124"/>
    <cellStyle name="Note 10 2 2 13" xfId="3125"/>
    <cellStyle name="Note 10 2 2 13 2" xfId="3126"/>
    <cellStyle name="Note 10 2 2 2" xfId="3127"/>
    <cellStyle name="Note 10 2 2 2 2" xfId="3128"/>
    <cellStyle name="Note 10 2 2 2 2 2" xfId="3129"/>
    <cellStyle name="Note 10 2 2 2 2 2 2" xfId="3130"/>
    <cellStyle name="Note 10 2 2 2 2 2 2 2" xfId="3131"/>
    <cellStyle name="Note 10 2 2 2 2 2 3" xfId="3132"/>
    <cellStyle name="Note 10 2 2 2 2 3" xfId="3133"/>
    <cellStyle name="Note 10 2 2 2 2 3 2" xfId="3134"/>
    <cellStyle name="Note 10 2 2 2 2 4" xfId="3135"/>
    <cellStyle name="Note 10 2 2 2 3" xfId="3136"/>
    <cellStyle name="Note 10 2 2 2 3 2" xfId="3137"/>
    <cellStyle name="Note 10 2 2 2 3 2 2" xfId="3138"/>
    <cellStyle name="Note 10 2 2 2 3 2 2 2" xfId="3139"/>
    <cellStyle name="Note 10 2 2 2 3 2 3" xfId="3140"/>
    <cellStyle name="Note 10 2 2 2 3 3" xfId="3141"/>
    <cellStyle name="Note 10 2 2 2 3 3 2" xfId="3142"/>
    <cellStyle name="Note 10 2 2 2 3 4" xfId="3143"/>
    <cellStyle name="Note 10 2 2 2 4" xfId="3144"/>
    <cellStyle name="Note 10 2 2 2 4 2" xfId="3145"/>
    <cellStyle name="Note 10 2 2 2 4 2 2" xfId="3146"/>
    <cellStyle name="Note 10 2 2 2 4 3" xfId="3147"/>
    <cellStyle name="Note 10 2 2 2 5" xfId="3148"/>
    <cellStyle name="Note 10 2 2 2 5 2" xfId="3149"/>
    <cellStyle name="Note 10 2 2 2 5 2 2" xfId="3150"/>
    <cellStyle name="Note 10 2 2 2 5 3" xfId="3151"/>
    <cellStyle name="Note 10 2 2 2 6" xfId="3152"/>
    <cellStyle name="Note 10 2 2 2 6 2" xfId="3153"/>
    <cellStyle name="Note 10 2 2 2 6 2 2" xfId="3154"/>
    <cellStyle name="Note 10 2 2 2 6 3" xfId="3155"/>
    <cellStyle name="Note 10 2 2 2 7" xfId="3156"/>
    <cellStyle name="Note 10 2 2 2 7 2" xfId="3157"/>
    <cellStyle name="Note 10 2 2 2 7 2 2" xfId="3158"/>
    <cellStyle name="Note 10 2 2 2 7 3" xfId="3159"/>
    <cellStyle name="Note 10 2 2 2 8" xfId="3160"/>
    <cellStyle name="Note 10 2 2 2 8 2" xfId="3161"/>
    <cellStyle name="Note 10 2 2 3" xfId="3162"/>
    <cellStyle name="Note 10 2 2 3 10" xfId="3163"/>
    <cellStyle name="Note 10 2 2 3 10 2" xfId="3164"/>
    <cellStyle name="Note 10 2 2 3 10 2 2" xfId="3165"/>
    <cellStyle name="Note 10 2 2 3 10 3" xfId="3166"/>
    <cellStyle name="Note 10 2 2 3 11" xfId="3167"/>
    <cellStyle name="Note 10 2 2 3 11 2" xfId="3168"/>
    <cellStyle name="Note 10 2 2 3 2" xfId="3169"/>
    <cellStyle name="Note 10 2 2 3 2 2" xfId="3170"/>
    <cellStyle name="Note 10 2 2 3 2 2 2" xfId="3171"/>
    <cellStyle name="Note 10 2 2 3 2 2 2 2" xfId="3172"/>
    <cellStyle name="Note 10 2 2 3 2 2 3" xfId="3173"/>
    <cellStyle name="Note 10 2 2 3 2 3" xfId="3174"/>
    <cellStyle name="Note 10 2 2 3 2 3 2" xfId="3175"/>
    <cellStyle name="Note 10 2 2 3 2 4" xfId="3176"/>
    <cellStyle name="Note 10 2 2 3 3" xfId="3177"/>
    <cellStyle name="Note 10 2 2 3 3 2" xfId="3178"/>
    <cellStyle name="Note 10 2 2 3 3 2 2" xfId="3179"/>
    <cellStyle name="Note 10 2 2 3 3 3" xfId="3180"/>
    <cellStyle name="Note 10 2 2 3 4" xfId="3181"/>
    <cellStyle name="Note 10 2 2 3 4 2" xfId="3182"/>
    <cellStyle name="Note 10 2 2 3 4 2 2" xfId="3183"/>
    <cellStyle name="Note 10 2 2 3 4 3" xfId="3184"/>
    <cellStyle name="Note 10 2 2 3 5" xfId="3185"/>
    <cellStyle name="Note 10 2 2 3 5 2" xfId="3186"/>
    <cellStyle name="Note 10 2 2 3 5 2 2" xfId="3187"/>
    <cellStyle name="Note 10 2 2 3 5 3" xfId="3188"/>
    <cellStyle name="Note 10 2 2 3 6" xfId="3189"/>
    <cellStyle name="Note 10 2 2 3 6 2" xfId="3190"/>
    <cellStyle name="Note 10 2 2 3 6 2 2" xfId="3191"/>
    <cellStyle name="Note 10 2 2 3 6 3" xfId="3192"/>
    <cellStyle name="Note 10 2 2 3 7" xfId="3193"/>
    <cellStyle name="Note 10 2 2 3 7 2" xfId="3194"/>
    <cellStyle name="Note 10 2 2 3 7 2 2" xfId="3195"/>
    <cellStyle name="Note 10 2 2 3 7 3" xfId="3196"/>
    <cellStyle name="Note 10 2 2 3 8" xfId="3197"/>
    <cellStyle name="Note 10 2 2 3 8 2" xfId="3198"/>
    <cellStyle name="Note 10 2 2 3 8 2 2" xfId="3199"/>
    <cellStyle name="Note 10 2 2 3 8 3" xfId="3200"/>
    <cellStyle name="Note 10 2 2 3 9" xfId="3201"/>
    <cellStyle name="Note 10 2 2 3 9 2" xfId="3202"/>
    <cellStyle name="Note 10 2 2 3 9 2 2" xfId="3203"/>
    <cellStyle name="Note 10 2 2 3 9 3" xfId="3204"/>
    <cellStyle name="Note 10 2 2 4" xfId="3205"/>
    <cellStyle name="Note 10 2 2 4 10" xfId="3206"/>
    <cellStyle name="Note 10 2 2 4 10 2" xfId="3207"/>
    <cellStyle name="Note 10 2 2 4 10 2 2" xfId="3208"/>
    <cellStyle name="Note 10 2 2 4 10 3" xfId="3209"/>
    <cellStyle name="Note 10 2 2 4 11" xfId="3210"/>
    <cellStyle name="Note 10 2 2 4 11 2" xfId="3211"/>
    <cellStyle name="Note 10 2 2 4 2" xfId="3212"/>
    <cellStyle name="Note 10 2 2 4 2 2" xfId="3213"/>
    <cellStyle name="Note 10 2 2 4 2 2 2" xfId="3214"/>
    <cellStyle name="Note 10 2 2 4 2 2 2 2" xfId="3215"/>
    <cellStyle name="Note 10 2 2 4 2 2 3" xfId="3216"/>
    <cellStyle name="Note 10 2 2 4 2 3" xfId="3217"/>
    <cellStyle name="Note 10 2 2 4 2 3 2" xfId="3218"/>
    <cellStyle name="Note 10 2 2 4 2 4" xfId="3219"/>
    <cellStyle name="Note 10 2 2 4 3" xfId="3220"/>
    <cellStyle name="Note 10 2 2 4 3 2" xfId="3221"/>
    <cellStyle name="Note 10 2 2 4 3 2 2" xfId="3222"/>
    <cellStyle name="Note 10 2 2 4 3 3" xfId="3223"/>
    <cellStyle name="Note 10 2 2 4 4" xfId="3224"/>
    <cellStyle name="Note 10 2 2 4 4 2" xfId="3225"/>
    <cellStyle name="Note 10 2 2 4 4 2 2" xfId="3226"/>
    <cellStyle name="Note 10 2 2 4 4 3" xfId="3227"/>
    <cellStyle name="Note 10 2 2 4 5" xfId="3228"/>
    <cellStyle name="Note 10 2 2 4 5 2" xfId="3229"/>
    <cellStyle name="Note 10 2 2 4 5 2 2" xfId="3230"/>
    <cellStyle name="Note 10 2 2 4 5 3" xfId="3231"/>
    <cellStyle name="Note 10 2 2 4 6" xfId="3232"/>
    <cellStyle name="Note 10 2 2 4 6 2" xfId="3233"/>
    <cellStyle name="Note 10 2 2 4 6 2 2" xfId="3234"/>
    <cellStyle name="Note 10 2 2 4 6 3" xfId="3235"/>
    <cellStyle name="Note 10 2 2 4 7" xfId="3236"/>
    <cellStyle name="Note 10 2 2 4 7 2" xfId="3237"/>
    <cellStyle name="Note 10 2 2 4 7 2 2" xfId="3238"/>
    <cellStyle name="Note 10 2 2 4 7 3" xfId="3239"/>
    <cellStyle name="Note 10 2 2 4 8" xfId="3240"/>
    <cellStyle name="Note 10 2 2 4 8 2" xfId="3241"/>
    <cellStyle name="Note 10 2 2 4 8 2 2" xfId="3242"/>
    <cellStyle name="Note 10 2 2 4 8 3" xfId="3243"/>
    <cellStyle name="Note 10 2 2 4 9" xfId="3244"/>
    <cellStyle name="Note 10 2 2 4 9 2" xfId="3245"/>
    <cellStyle name="Note 10 2 2 4 9 2 2" xfId="3246"/>
    <cellStyle name="Note 10 2 2 4 9 3" xfId="3247"/>
    <cellStyle name="Note 10 2 2 5" xfId="3248"/>
    <cellStyle name="Note 10 2 2 5 10" xfId="3249"/>
    <cellStyle name="Note 10 2 2 5 10 2" xfId="3250"/>
    <cellStyle name="Note 10 2 2 5 10 2 2" xfId="3251"/>
    <cellStyle name="Note 10 2 2 5 10 3" xfId="3252"/>
    <cellStyle name="Note 10 2 2 5 11" xfId="3253"/>
    <cellStyle name="Note 10 2 2 5 11 2" xfId="3254"/>
    <cellStyle name="Note 10 2 2 5 2" xfId="3255"/>
    <cellStyle name="Note 10 2 2 5 2 2" xfId="3256"/>
    <cellStyle name="Note 10 2 2 5 2 2 2" xfId="3257"/>
    <cellStyle name="Note 10 2 2 5 2 2 2 2" xfId="3258"/>
    <cellStyle name="Note 10 2 2 5 2 2 3" xfId="3259"/>
    <cellStyle name="Note 10 2 2 5 2 3" xfId="3260"/>
    <cellStyle name="Note 10 2 2 5 2 3 2" xfId="3261"/>
    <cellStyle name="Note 10 2 2 5 2 4" xfId="3262"/>
    <cellStyle name="Note 10 2 2 5 3" xfId="3263"/>
    <cellStyle name="Note 10 2 2 5 3 2" xfId="3264"/>
    <cellStyle name="Note 10 2 2 5 3 2 2" xfId="3265"/>
    <cellStyle name="Note 10 2 2 5 3 3" xfId="3266"/>
    <cellStyle name="Note 10 2 2 5 4" xfId="3267"/>
    <cellStyle name="Note 10 2 2 5 4 2" xfId="3268"/>
    <cellStyle name="Note 10 2 2 5 4 2 2" xfId="3269"/>
    <cellStyle name="Note 10 2 2 5 4 3" xfId="3270"/>
    <cellStyle name="Note 10 2 2 5 5" xfId="3271"/>
    <cellStyle name="Note 10 2 2 5 5 2" xfId="3272"/>
    <cellStyle name="Note 10 2 2 5 5 2 2" xfId="3273"/>
    <cellStyle name="Note 10 2 2 5 5 3" xfId="3274"/>
    <cellStyle name="Note 10 2 2 5 6" xfId="3275"/>
    <cellStyle name="Note 10 2 2 5 6 2" xfId="3276"/>
    <cellStyle name="Note 10 2 2 5 6 2 2" xfId="3277"/>
    <cellStyle name="Note 10 2 2 5 6 3" xfId="3278"/>
    <cellStyle name="Note 10 2 2 5 7" xfId="3279"/>
    <cellStyle name="Note 10 2 2 5 7 2" xfId="3280"/>
    <cellStyle name="Note 10 2 2 5 7 2 2" xfId="3281"/>
    <cellStyle name="Note 10 2 2 5 7 3" xfId="3282"/>
    <cellStyle name="Note 10 2 2 5 8" xfId="3283"/>
    <cellStyle name="Note 10 2 2 5 8 2" xfId="3284"/>
    <cellStyle name="Note 10 2 2 5 8 2 2" xfId="3285"/>
    <cellStyle name="Note 10 2 2 5 8 3" xfId="3286"/>
    <cellStyle name="Note 10 2 2 5 9" xfId="3287"/>
    <cellStyle name="Note 10 2 2 5 9 2" xfId="3288"/>
    <cellStyle name="Note 10 2 2 5 9 2 2" xfId="3289"/>
    <cellStyle name="Note 10 2 2 5 9 3" xfId="3290"/>
    <cellStyle name="Note 10 2 2 6" xfId="3291"/>
    <cellStyle name="Note 10 2 2 6 10" xfId="3292"/>
    <cellStyle name="Note 10 2 2 6 10 2" xfId="3293"/>
    <cellStyle name="Note 10 2 2 6 10 2 2" xfId="3294"/>
    <cellStyle name="Note 10 2 2 6 10 3" xfId="3295"/>
    <cellStyle name="Note 10 2 2 6 11" xfId="3296"/>
    <cellStyle name="Note 10 2 2 6 11 2" xfId="3297"/>
    <cellStyle name="Note 10 2 2 6 2" xfId="3298"/>
    <cellStyle name="Note 10 2 2 6 2 2" xfId="3299"/>
    <cellStyle name="Note 10 2 2 6 2 2 2" xfId="3300"/>
    <cellStyle name="Note 10 2 2 6 2 2 2 2" xfId="3301"/>
    <cellStyle name="Note 10 2 2 6 2 2 3" xfId="3302"/>
    <cellStyle name="Note 10 2 2 6 2 3" xfId="3303"/>
    <cellStyle name="Note 10 2 2 6 2 3 2" xfId="3304"/>
    <cellStyle name="Note 10 2 2 6 2 4" xfId="3305"/>
    <cellStyle name="Note 10 2 2 6 3" xfId="3306"/>
    <cellStyle name="Note 10 2 2 6 3 2" xfId="3307"/>
    <cellStyle name="Note 10 2 2 6 3 2 2" xfId="3308"/>
    <cellStyle name="Note 10 2 2 6 3 3" xfId="3309"/>
    <cellStyle name="Note 10 2 2 6 4" xfId="3310"/>
    <cellStyle name="Note 10 2 2 6 4 2" xfId="3311"/>
    <cellStyle name="Note 10 2 2 6 4 2 2" xfId="3312"/>
    <cellStyle name="Note 10 2 2 6 4 3" xfId="3313"/>
    <cellStyle name="Note 10 2 2 6 5" xfId="3314"/>
    <cellStyle name="Note 10 2 2 6 5 2" xfId="3315"/>
    <cellStyle name="Note 10 2 2 6 5 2 2" xfId="3316"/>
    <cellStyle name="Note 10 2 2 6 5 3" xfId="3317"/>
    <cellStyle name="Note 10 2 2 6 6" xfId="3318"/>
    <cellStyle name="Note 10 2 2 6 6 2" xfId="3319"/>
    <cellStyle name="Note 10 2 2 6 6 2 2" xfId="3320"/>
    <cellStyle name="Note 10 2 2 6 6 3" xfId="3321"/>
    <cellStyle name="Note 10 2 2 6 7" xfId="3322"/>
    <cellStyle name="Note 10 2 2 6 7 2" xfId="3323"/>
    <cellStyle name="Note 10 2 2 6 7 2 2" xfId="3324"/>
    <cellStyle name="Note 10 2 2 6 7 3" xfId="3325"/>
    <cellStyle name="Note 10 2 2 6 8" xfId="3326"/>
    <cellStyle name="Note 10 2 2 6 8 2" xfId="3327"/>
    <cellStyle name="Note 10 2 2 6 8 2 2" xfId="3328"/>
    <cellStyle name="Note 10 2 2 6 8 3" xfId="3329"/>
    <cellStyle name="Note 10 2 2 6 9" xfId="3330"/>
    <cellStyle name="Note 10 2 2 6 9 2" xfId="3331"/>
    <cellStyle name="Note 10 2 2 6 9 2 2" xfId="3332"/>
    <cellStyle name="Note 10 2 2 6 9 3" xfId="3333"/>
    <cellStyle name="Note 10 2 2 7" xfId="3334"/>
    <cellStyle name="Note 10 2 2 7 2" xfId="3335"/>
    <cellStyle name="Note 10 2 2 7 2 2" xfId="3336"/>
    <cellStyle name="Note 10 2 2 7 2 2 2" xfId="3337"/>
    <cellStyle name="Note 10 2 2 7 2 3" xfId="3338"/>
    <cellStyle name="Note 10 2 2 7 3" xfId="3339"/>
    <cellStyle name="Note 10 2 2 7 3 2" xfId="3340"/>
    <cellStyle name="Note 10 2 2 7 4" xfId="3341"/>
    <cellStyle name="Note 10 2 2 8" xfId="3342"/>
    <cellStyle name="Note 10 2 2 8 2" xfId="3343"/>
    <cellStyle name="Note 10 2 2 8 2 2" xfId="3344"/>
    <cellStyle name="Note 10 2 2 8 3" xfId="3345"/>
    <cellStyle name="Note 10 2 2 9" xfId="3346"/>
    <cellStyle name="Note 10 2 2 9 2" xfId="3347"/>
    <cellStyle name="Note 10 2 2 9 2 2" xfId="3348"/>
    <cellStyle name="Note 10 2 2 9 3" xfId="3349"/>
    <cellStyle name="Note 10 2 3" xfId="3350"/>
    <cellStyle name="Note 10 2 3 2" xfId="3351"/>
    <cellStyle name="Note 10 2 3 2 2" xfId="3352"/>
    <cellStyle name="Note 10 2 3 2 2 2" xfId="3353"/>
    <cellStyle name="Note 10 2 3 2 2 2 2" xfId="3354"/>
    <cellStyle name="Note 10 2 3 2 2 3" xfId="3355"/>
    <cellStyle name="Note 10 2 3 2 3" xfId="3356"/>
    <cellStyle name="Note 10 2 3 2 3 2" xfId="3357"/>
    <cellStyle name="Note 10 2 3 2 4" xfId="3358"/>
    <cellStyle name="Note 10 2 3 3" xfId="3359"/>
    <cellStyle name="Note 10 2 3 3 2" xfId="3360"/>
    <cellStyle name="Note 10 2 3 3 2 2" xfId="3361"/>
    <cellStyle name="Note 10 2 3 3 2 2 2" xfId="3362"/>
    <cellStyle name="Note 10 2 3 3 2 3" xfId="3363"/>
    <cellStyle name="Note 10 2 3 3 3" xfId="3364"/>
    <cellStyle name="Note 10 2 3 3 3 2" xfId="3365"/>
    <cellStyle name="Note 10 2 3 3 4" xfId="3366"/>
    <cellStyle name="Note 10 2 3 4" xfId="3367"/>
    <cellStyle name="Note 10 2 3 4 2" xfId="3368"/>
    <cellStyle name="Note 10 2 3 4 2 2" xfId="3369"/>
    <cellStyle name="Note 10 2 3 4 3" xfId="3370"/>
    <cellStyle name="Note 10 2 3 5" xfId="3371"/>
    <cellStyle name="Note 10 2 3 5 2" xfId="3372"/>
    <cellStyle name="Note 10 2 3 5 2 2" xfId="3373"/>
    <cellStyle name="Note 10 2 3 5 3" xfId="3374"/>
    <cellStyle name="Note 10 2 3 6" xfId="3375"/>
    <cellStyle name="Note 10 2 3 6 2" xfId="3376"/>
    <cellStyle name="Note 10 2 3 6 2 2" xfId="3377"/>
    <cellStyle name="Note 10 2 3 6 3" xfId="3378"/>
    <cellStyle name="Note 10 2 3 7" xfId="3379"/>
    <cellStyle name="Note 10 2 3 7 2" xfId="3380"/>
    <cellStyle name="Note 10 2 3 7 2 2" xfId="3381"/>
    <cellStyle name="Note 10 2 3 7 3" xfId="3382"/>
    <cellStyle name="Note 10 2 3 8" xfId="3383"/>
    <cellStyle name="Note 10 2 3 8 2" xfId="3384"/>
    <cellStyle name="Note 10 2 4" xfId="3385"/>
    <cellStyle name="Note 10 2 4 10" xfId="3386"/>
    <cellStyle name="Note 10 2 4 10 2" xfId="3387"/>
    <cellStyle name="Note 10 2 4 10 2 2" xfId="3388"/>
    <cellStyle name="Note 10 2 4 10 3" xfId="3389"/>
    <cellStyle name="Note 10 2 4 11" xfId="3390"/>
    <cellStyle name="Note 10 2 4 11 2" xfId="3391"/>
    <cellStyle name="Note 10 2 4 2" xfId="3392"/>
    <cellStyle name="Note 10 2 4 2 2" xfId="3393"/>
    <cellStyle name="Note 10 2 4 2 2 2" xfId="3394"/>
    <cellStyle name="Note 10 2 4 2 2 2 2" xfId="3395"/>
    <cellStyle name="Note 10 2 4 2 2 3" xfId="3396"/>
    <cellStyle name="Note 10 2 4 2 3" xfId="3397"/>
    <cellStyle name="Note 10 2 4 2 3 2" xfId="3398"/>
    <cellStyle name="Note 10 2 4 2 4" xfId="3399"/>
    <cellStyle name="Note 10 2 4 3" xfId="3400"/>
    <cellStyle name="Note 10 2 4 3 2" xfId="3401"/>
    <cellStyle name="Note 10 2 4 3 2 2" xfId="3402"/>
    <cellStyle name="Note 10 2 4 3 3" xfId="3403"/>
    <cellStyle name="Note 10 2 4 4" xfId="3404"/>
    <cellStyle name="Note 10 2 4 4 2" xfId="3405"/>
    <cellStyle name="Note 10 2 4 4 2 2" xfId="3406"/>
    <cellStyle name="Note 10 2 4 4 3" xfId="3407"/>
    <cellStyle name="Note 10 2 4 5" xfId="3408"/>
    <cellStyle name="Note 10 2 4 5 2" xfId="3409"/>
    <cellStyle name="Note 10 2 4 5 2 2" xfId="3410"/>
    <cellStyle name="Note 10 2 4 5 3" xfId="3411"/>
    <cellStyle name="Note 10 2 4 6" xfId="3412"/>
    <cellStyle name="Note 10 2 4 6 2" xfId="3413"/>
    <cellStyle name="Note 10 2 4 6 2 2" xfId="3414"/>
    <cellStyle name="Note 10 2 4 6 3" xfId="3415"/>
    <cellStyle name="Note 10 2 4 7" xfId="3416"/>
    <cellStyle name="Note 10 2 4 7 2" xfId="3417"/>
    <cellStyle name="Note 10 2 4 7 2 2" xfId="3418"/>
    <cellStyle name="Note 10 2 4 7 3" xfId="3419"/>
    <cellStyle name="Note 10 2 4 8" xfId="3420"/>
    <cellStyle name="Note 10 2 4 8 2" xfId="3421"/>
    <cellStyle name="Note 10 2 4 8 2 2" xfId="3422"/>
    <cellStyle name="Note 10 2 4 8 3" xfId="3423"/>
    <cellStyle name="Note 10 2 4 9" xfId="3424"/>
    <cellStyle name="Note 10 2 4 9 2" xfId="3425"/>
    <cellStyle name="Note 10 2 4 9 2 2" xfId="3426"/>
    <cellStyle name="Note 10 2 4 9 3" xfId="3427"/>
    <cellStyle name="Note 10 2 5" xfId="3428"/>
    <cellStyle name="Note 10 2 5 10" xfId="3429"/>
    <cellStyle name="Note 10 2 5 10 2" xfId="3430"/>
    <cellStyle name="Note 10 2 5 10 2 2" xfId="3431"/>
    <cellStyle name="Note 10 2 5 10 3" xfId="3432"/>
    <cellStyle name="Note 10 2 5 11" xfId="3433"/>
    <cellStyle name="Note 10 2 5 11 2" xfId="3434"/>
    <cellStyle name="Note 10 2 5 2" xfId="3435"/>
    <cellStyle name="Note 10 2 5 2 2" xfId="3436"/>
    <cellStyle name="Note 10 2 5 2 2 2" xfId="3437"/>
    <cellStyle name="Note 10 2 5 2 2 2 2" xfId="3438"/>
    <cellStyle name="Note 10 2 5 2 2 3" xfId="3439"/>
    <cellStyle name="Note 10 2 5 2 3" xfId="3440"/>
    <cellStyle name="Note 10 2 5 2 3 2" xfId="3441"/>
    <cellStyle name="Note 10 2 5 2 4" xfId="3442"/>
    <cellStyle name="Note 10 2 5 3" xfId="3443"/>
    <cellStyle name="Note 10 2 5 3 2" xfId="3444"/>
    <cellStyle name="Note 10 2 5 3 2 2" xfId="3445"/>
    <cellStyle name="Note 10 2 5 3 3" xfId="3446"/>
    <cellStyle name="Note 10 2 5 4" xfId="3447"/>
    <cellStyle name="Note 10 2 5 4 2" xfId="3448"/>
    <cellStyle name="Note 10 2 5 4 2 2" xfId="3449"/>
    <cellStyle name="Note 10 2 5 4 3" xfId="3450"/>
    <cellStyle name="Note 10 2 5 5" xfId="3451"/>
    <cellStyle name="Note 10 2 5 5 2" xfId="3452"/>
    <cellStyle name="Note 10 2 5 5 2 2" xfId="3453"/>
    <cellStyle name="Note 10 2 5 5 3" xfId="3454"/>
    <cellStyle name="Note 10 2 5 6" xfId="3455"/>
    <cellStyle name="Note 10 2 5 6 2" xfId="3456"/>
    <cellStyle name="Note 10 2 5 6 2 2" xfId="3457"/>
    <cellStyle name="Note 10 2 5 6 3" xfId="3458"/>
    <cellStyle name="Note 10 2 5 7" xfId="3459"/>
    <cellStyle name="Note 10 2 5 7 2" xfId="3460"/>
    <cellStyle name="Note 10 2 5 7 2 2" xfId="3461"/>
    <cellStyle name="Note 10 2 5 7 3" xfId="3462"/>
    <cellStyle name="Note 10 2 5 8" xfId="3463"/>
    <cellStyle name="Note 10 2 5 8 2" xfId="3464"/>
    <cellStyle name="Note 10 2 5 8 2 2" xfId="3465"/>
    <cellStyle name="Note 10 2 5 8 3" xfId="3466"/>
    <cellStyle name="Note 10 2 5 9" xfId="3467"/>
    <cellStyle name="Note 10 2 5 9 2" xfId="3468"/>
    <cellStyle name="Note 10 2 5 9 2 2" xfId="3469"/>
    <cellStyle name="Note 10 2 5 9 3" xfId="3470"/>
    <cellStyle name="Note 10 2 6" xfId="3471"/>
    <cellStyle name="Note 10 2 6 10" xfId="3472"/>
    <cellStyle name="Note 10 2 6 10 2" xfId="3473"/>
    <cellStyle name="Note 10 2 6 10 2 2" xfId="3474"/>
    <cellStyle name="Note 10 2 6 10 3" xfId="3475"/>
    <cellStyle name="Note 10 2 6 11" xfId="3476"/>
    <cellStyle name="Note 10 2 6 11 2" xfId="3477"/>
    <cellStyle name="Note 10 2 6 2" xfId="3478"/>
    <cellStyle name="Note 10 2 6 2 2" xfId="3479"/>
    <cellStyle name="Note 10 2 6 2 2 2" xfId="3480"/>
    <cellStyle name="Note 10 2 6 2 2 2 2" xfId="3481"/>
    <cellStyle name="Note 10 2 6 2 2 3" xfId="3482"/>
    <cellStyle name="Note 10 2 6 2 3" xfId="3483"/>
    <cellStyle name="Note 10 2 6 2 3 2" xfId="3484"/>
    <cellStyle name="Note 10 2 6 2 4" xfId="3485"/>
    <cellStyle name="Note 10 2 6 3" xfId="3486"/>
    <cellStyle name="Note 10 2 6 3 2" xfId="3487"/>
    <cellStyle name="Note 10 2 6 3 2 2" xfId="3488"/>
    <cellStyle name="Note 10 2 6 3 3" xfId="3489"/>
    <cellStyle name="Note 10 2 6 4" xfId="3490"/>
    <cellStyle name="Note 10 2 6 4 2" xfId="3491"/>
    <cellStyle name="Note 10 2 6 4 2 2" xfId="3492"/>
    <cellStyle name="Note 10 2 6 4 3" xfId="3493"/>
    <cellStyle name="Note 10 2 6 5" xfId="3494"/>
    <cellStyle name="Note 10 2 6 5 2" xfId="3495"/>
    <cellStyle name="Note 10 2 6 5 2 2" xfId="3496"/>
    <cellStyle name="Note 10 2 6 5 3" xfId="3497"/>
    <cellStyle name="Note 10 2 6 6" xfId="3498"/>
    <cellStyle name="Note 10 2 6 6 2" xfId="3499"/>
    <cellStyle name="Note 10 2 6 6 2 2" xfId="3500"/>
    <cellStyle name="Note 10 2 6 6 3" xfId="3501"/>
    <cellStyle name="Note 10 2 6 7" xfId="3502"/>
    <cellStyle name="Note 10 2 6 7 2" xfId="3503"/>
    <cellStyle name="Note 10 2 6 7 2 2" xfId="3504"/>
    <cellStyle name="Note 10 2 6 7 3" xfId="3505"/>
    <cellStyle name="Note 10 2 6 8" xfId="3506"/>
    <cellStyle name="Note 10 2 6 8 2" xfId="3507"/>
    <cellStyle name="Note 10 2 6 8 2 2" xfId="3508"/>
    <cellStyle name="Note 10 2 6 8 3" xfId="3509"/>
    <cellStyle name="Note 10 2 6 9" xfId="3510"/>
    <cellStyle name="Note 10 2 6 9 2" xfId="3511"/>
    <cellStyle name="Note 10 2 6 9 2 2" xfId="3512"/>
    <cellStyle name="Note 10 2 6 9 3" xfId="3513"/>
    <cellStyle name="Note 10 2 7" xfId="3514"/>
    <cellStyle name="Note 10 2 7 10" xfId="3515"/>
    <cellStyle name="Note 10 2 7 10 2" xfId="3516"/>
    <cellStyle name="Note 10 2 7 10 2 2" xfId="3517"/>
    <cellStyle name="Note 10 2 7 10 3" xfId="3518"/>
    <cellStyle name="Note 10 2 7 11" xfId="3519"/>
    <cellStyle name="Note 10 2 7 11 2" xfId="3520"/>
    <cellStyle name="Note 10 2 7 2" xfId="3521"/>
    <cellStyle name="Note 10 2 7 2 2" xfId="3522"/>
    <cellStyle name="Note 10 2 7 2 2 2" xfId="3523"/>
    <cellStyle name="Note 10 2 7 2 2 2 2" xfId="3524"/>
    <cellStyle name="Note 10 2 7 2 2 3" xfId="3525"/>
    <cellStyle name="Note 10 2 7 2 3" xfId="3526"/>
    <cellStyle name="Note 10 2 7 2 3 2" xfId="3527"/>
    <cellStyle name="Note 10 2 7 2 4" xfId="3528"/>
    <cellStyle name="Note 10 2 7 3" xfId="3529"/>
    <cellStyle name="Note 10 2 7 3 2" xfId="3530"/>
    <cellStyle name="Note 10 2 7 3 2 2" xfId="3531"/>
    <cellStyle name="Note 10 2 7 3 3" xfId="3532"/>
    <cellStyle name="Note 10 2 7 4" xfId="3533"/>
    <cellStyle name="Note 10 2 7 4 2" xfId="3534"/>
    <cellStyle name="Note 10 2 7 4 2 2" xfId="3535"/>
    <cellStyle name="Note 10 2 7 4 3" xfId="3536"/>
    <cellStyle name="Note 10 2 7 5" xfId="3537"/>
    <cellStyle name="Note 10 2 7 5 2" xfId="3538"/>
    <cellStyle name="Note 10 2 7 5 2 2" xfId="3539"/>
    <cellStyle name="Note 10 2 7 5 3" xfId="3540"/>
    <cellStyle name="Note 10 2 7 6" xfId="3541"/>
    <cellStyle name="Note 10 2 7 6 2" xfId="3542"/>
    <cellStyle name="Note 10 2 7 6 2 2" xfId="3543"/>
    <cellStyle name="Note 10 2 7 6 3" xfId="3544"/>
    <cellStyle name="Note 10 2 7 7" xfId="3545"/>
    <cellStyle name="Note 10 2 7 7 2" xfId="3546"/>
    <cellStyle name="Note 10 2 7 7 2 2" xfId="3547"/>
    <cellStyle name="Note 10 2 7 7 3" xfId="3548"/>
    <cellStyle name="Note 10 2 7 8" xfId="3549"/>
    <cellStyle name="Note 10 2 7 8 2" xfId="3550"/>
    <cellStyle name="Note 10 2 7 8 2 2" xfId="3551"/>
    <cellStyle name="Note 10 2 7 8 3" xfId="3552"/>
    <cellStyle name="Note 10 2 7 9" xfId="3553"/>
    <cellStyle name="Note 10 2 7 9 2" xfId="3554"/>
    <cellStyle name="Note 10 2 7 9 2 2" xfId="3555"/>
    <cellStyle name="Note 10 2 7 9 3" xfId="3556"/>
    <cellStyle name="Note 10 2 8" xfId="3557"/>
    <cellStyle name="Note 10 2 8 2" xfId="3558"/>
    <cellStyle name="Note 10 2 8 2 2" xfId="3559"/>
    <cellStyle name="Note 10 2 8 2 2 2" xfId="3560"/>
    <cellStyle name="Note 10 2 8 2 3" xfId="3561"/>
    <cellStyle name="Note 10 2 8 3" xfId="3562"/>
    <cellStyle name="Note 10 2 8 3 2" xfId="3563"/>
    <cellStyle name="Note 10 2 8 4" xfId="3564"/>
    <cellStyle name="Note 10 2 9" xfId="3565"/>
    <cellStyle name="Note 10 2 9 2" xfId="3566"/>
    <cellStyle name="Note 10 2 9 2 2" xfId="3567"/>
    <cellStyle name="Note 10 2 9 3" xfId="3568"/>
    <cellStyle name="Note 10 3" xfId="3569"/>
    <cellStyle name="Note 10 3 10" xfId="3570"/>
    <cellStyle name="Note 10 3 10 2" xfId="3571"/>
    <cellStyle name="Note 10 3 10 2 2" xfId="3572"/>
    <cellStyle name="Note 10 3 10 3" xfId="3573"/>
    <cellStyle name="Note 10 3 11" xfId="3574"/>
    <cellStyle name="Note 10 3 11 2" xfId="3575"/>
    <cellStyle name="Note 10 3 11 2 2" xfId="3576"/>
    <cellStyle name="Note 10 3 11 3" xfId="3577"/>
    <cellStyle name="Note 10 3 12" xfId="3578"/>
    <cellStyle name="Note 10 3 12 2" xfId="3579"/>
    <cellStyle name="Note 10 3 12 2 2" xfId="3580"/>
    <cellStyle name="Note 10 3 12 3" xfId="3581"/>
    <cellStyle name="Note 10 3 13" xfId="3582"/>
    <cellStyle name="Note 10 3 13 2" xfId="3583"/>
    <cellStyle name="Note 10 3 13 2 2" xfId="3584"/>
    <cellStyle name="Note 10 3 13 3" xfId="3585"/>
    <cellStyle name="Note 10 3 14" xfId="3586"/>
    <cellStyle name="Note 10 3 14 2" xfId="3587"/>
    <cellStyle name="Note 10 3 2" xfId="3588"/>
    <cellStyle name="Note 10 3 2 10" xfId="3589"/>
    <cellStyle name="Note 10 3 2 10 2" xfId="3590"/>
    <cellStyle name="Note 10 3 2 10 2 2" xfId="3591"/>
    <cellStyle name="Note 10 3 2 10 3" xfId="3592"/>
    <cellStyle name="Note 10 3 2 11" xfId="3593"/>
    <cellStyle name="Note 10 3 2 11 2" xfId="3594"/>
    <cellStyle name="Note 10 3 2 11 2 2" xfId="3595"/>
    <cellStyle name="Note 10 3 2 11 3" xfId="3596"/>
    <cellStyle name="Note 10 3 2 12" xfId="3597"/>
    <cellStyle name="Note 10 3 2 12 2" xfId="3598"/>
    <cellStyle name="Note 10 3 2 12 2 2" xfId="3599"/>
    <cellStyle name="Note 10 3 2 12 3" xfId="3600"/>
    <cellStyle name="Note 10 3 2 13" xfId="3601"/>
    <cellStyle name="Note 10 3 2 13 2" xfId="3602"/>
    <cellStyle name="Note 10 3 2 2" xfId="3603"/>
    <cellStyle name="Note 10 3 2 2 2" xfId="3604"/>
    <cellStyle name="Note 10 3 2 2 2 2" xfId="3605"/>
    <cellStyle name="Note 10 3 2 2 2 2 2" xfId="3606"/>
    <cellStyle name="Note 10 3 2 2 2 2 2 2" xfId="3607"/>
    <cellStyle name="Note 10 3 2 2 2 2 3" xfId="3608"/>
    <cellStyle name="Note 10 3 2 2 2 3" xfId="3609"/>
    <cellStyle name="Note 10 3 2 2 2 3 2" xfId="3610"/>
    <cellStyle name="Note 10 3 2 2 2 4" xfId="3611"/>
    <cellStyle name="Note 10 3 2 2 3" xfId="3612"/>
    <cellStyle name="Note 10 3 2 2 3 2" xfId="3613"/>
    <cellStyle name="Note 10 3 2 2 3 2 2" xfId="3614"/>
    <cellStyle name="Note 10 3 2 2 3 2 2 2" xfId="3615"/>
    <cellStyle name="Note 10 3 2 2 3 2 3" xfId="3616"/>
    <cellStyle name="Note 10 3 2 2 3 3" xfId="3617"/>
    <cellStyle name="Note 10 3 2 2 3 3 2" xfId="3618"/>
    <cellStyle name="Note 10 3 2 2 3 4" xfId="3619"/>
    <cellStyle name="Note 10 3 2 2 4" xfId="3620"/>
    <cellStyle name="Note 10 3 2 2 4 2" xfId="3621"/>
    <cellStyle name="Note 10 3 2 2 4 2 2" xfId="3622"/>
    <cellStyle name="Note 10 3 2 2 4 3" xfId="3623"/>
    <cellStyle name="Note 10 3 2 2 5" xfId="3624"/>
    <cellStyle name="Note 10 3 2 2 5 2" xfId="3625"/>
    <cellStyle name="Note 10 3 2 2 5 2 2" xfId="3626"/>
    <cellStyle name="Note 10 3 2 2 5 3" xfId="3627"/>
    <cellStyle name="Note 10 3 2 2 6" xfId="3628"/>
    <cellStyle name="Note 10 3 2 2 6 2" xfId="3629"/>
    <cellStyle name="Note 10 3 2 2 6 2 2" xfId="3630"/>
    <cellStyle name="Note 10 3 2 2 6 3" xfId="3631"/>
    <cellStyle name="Note 10 3 2 2 7" xfId="3632"/>
    <cellStyle name="Note 10 3 2 2 7 2" xfId="3633"/>
    <cellStyle name="Note 10 3 2 2 7 2 2" xfId="3634"/>
    <cellStyle name="Note 10 3 2 2 7 3" xfId="3635"/>
    <cellStyle name="Note 10 3 2 2 8" xfId="3636"/>
    <cellStyle name="Note 10 3 2 2 8 2" xfId="3637"/>
    <cellStyle name="Note 10 3 2 3" xfId="3638"/>
    <cellStyle name="Note 10 3 2 3 10" xfId="3639"/>
    <cellStyle name="Note 10 3 2 3 10 2" xfId="3640"/>
    <cellStyle name="Note 10 3 2 3 10 2 2" xfId="3641"/>
    <cellStyle name="Note 10 3 2 3 10 3" xfId="3642"/>
    <cellStyle name="Note 10 3 2 3 11" xfId="3643"/>
    <cellStyle name="Note 10 3 2 3 11 2" xfId="3644"/>
    <cellStyle name="Note 10 3 2 3 2" xfId="3645"/>
    <cellStyle name="Note 10 3 2 3 2 2" xfId="3646"/>
    <cellStyle name="Note 10 3 2 3 2 2 2" xfId="3647"/>
    <cellStyle name="Note 10 3 2 3 2 2 2 2" xfId="3648"/>
    <cellStyle name="Note 10 3 2 3 2 2 3" xfId="3649"/>
    <cellStyle name="Note 10 3 2 3 2 3" xfId="3650"/>
    <cellStyle name="Note 10 3 2 3 2 3 2" xfId="3651"/>
    <cellStyle name="Note 10 3 2 3 2 4" xfId="3652"/>
    <cellStyle name="Note 10 3 2 3 3" xfId="3653"/>
    <cellStyle name="Note 10 3 2 3 3 2" xfId="3654"/>
    <cellStyle name="Note 10 3 2 3 3 2 2" xfId="3655"/>
    <cellStyle name="Note 10 3 2 3 3 3" xfId="3656"/>
    <cellStyle name="Note 10 3 2 3 4" xfId="3657"/>
    <cellStyle name="Note 10 3 2 3 4 2" xfId="3658"/>
    <cellStyle name="Note 10 3 2 3 4 2 2" xfId="3659"/>
    <cellStyle name="Note 10 3 2 3 4 3" xfId="3660"/>
    <cellStyle name="Note 10 3 2 3 5" xfId="3661"/>
    <cellStyle name="Note 10 3 2 3 5 2" xfId="3662"/>
    <cellStyle name="Note 10 3 2 3 5 2 2" xfId="3663"/>
    <cellStyle name="Note 10 3 2 3 5 3" xfId="3664"/>
    <cellStyle name="Note 10 3 2 3 6" xfId="3665"/>
    <cellStyle name="Note 10 3 2 3 6 2" xfId="3666"/>
    <cellStyle name="Note 10 3 2 3 6 2 2" xfId="3667"/>
    <cellStyle name="Note 10 3 2 3 6 3" xfId="3668"/>
    <cellStyle name="Note 10 3 2 3 7" xfId="3669"/>
    <cellStyle name="Note 10 3 2 3 7 2" xfId="3670"/>
    <cellStyle name="Note 10 3 2 3 7 2 2" xfId="3671"/>
    <cellStyle name="Note 10 3 2 3 7 3" xfId="3672"/>
    <cellStyle name="Note 10 3 2 3 8" xfId="3673"/>
    <cellStyle name="Note 10 3 2 3 8 2" xfId="3674"/>
    <cellStyle name="Note 10 3 2 3 8 2 2" xfId="3675"/>
    <cellStyle name="Note 10 3 2 3 8 3" xfId="3676"/>
    <cellStyle name="Note 10 3 2 3 9" xfId="3677"/>
    <cellStyle name="Note 10 3 2 3 9 2" xfId="3678"/>
    <cellStyle name="Note 10 3 2 3 9 2 2" xfId="3679"/>
    <cellStyle name="Note 10 3 2 3 9 3" xfId="3680"/>
    <cellStyle name="Note 10 3 2 4" xfId="3681"/>
    <cellStyle name="Note 10 3 2 4 10" xfId="3682"/>
    <cellStyle name="Note 10 3 2 4 10 2" xfId="3683"/>
    <cellStyle name="Note 10 3 2 4 10 2 2" xfId="3684"/>
    <cellStyle name="Note 10 3 2 4 10 3" xfId="3685"/>
    <cellStyle name="Note 10 3 2 4 11" xfId="3686"/>
    <cellStyle name="Note 10 3 2 4 11 2" xfId="3687"/>
    <cellStyle name="Note 10 3 2 4 2" xfId="3688"/>
    <cellStyle name="Note 10 3 2 4 2 2" xfId="3689"/>
    <cellStyle name="Note 10 3 2 4 2 2 2" xfId="3690"/>
    <cellStyle name="Note 10 3 2 4 2 2 2 2" xfId="3691"/>
    <cellStyle name="Note 10 3 2 4 2 2 3" xfId="3692"/>
    <cellStyle name="Note 10 3 2 4 2 3" xfId="3693"/>
    <cellStyle name="Note 10 3 2 4 2 3 2" xfId="3694"/>
    <cellStyle name="Note 10 3 2 4 2 4" xfId="3695"/>
    <cellStyle name="Note 10 3 2 4 3" xfId="3696"/>
    <cellStyle name="Note 10 3 2 4 3 2" xfId="3697"/>
    <cellStyle name="Note 10 3 2 4 3 2 2" xfId="3698"/>
    <cellStyle name="Note 10 3 2 4 3 3" xfId="3699"/>
    <cellStyle name="Note 10 3 2 4 4" xfId="3700"/>
    <cellStyle name="Note 10 3 2 4 4 2" xfId="3701"/>
    <cellStyle name="Note 10 3 2 4 4 2 2" xfId="3702"/>
    <cellStyle name="Note 10 3 2 4 4 3" xfId="3703"/>
    <cellStyle name="Note 10 3 2 4 5" xfId="3704"/>
    <cellStyle name="Note 10 3 2 4 5 2" xfId="3705"/>
    <cellStyle name="Note 10 3 2 4 5 2 2" xfId="3706"/>
    <cellStyle name="Note 10 3 2 4 5 3" xfId="3707"/>
    <cellStyle name="Note 10 3 2 4 6" xfId="3708"/>
    <cellStyle name="Note 10 3 2 4 6 2" xfId="3709"/>
    <cellStyle name="Note 10 3 2 4 6 2 2" xfId="3710"/>
    <cellStyle name="Note 10 3 2 4 6 3" xfId="3711"/>
    <cellStyle name="Note 10 3 2 4 7" xfId="3712"/>
    <cellStyle name="Note 10 3 2 4 7 2" xfId="3713"/>
    <cellStyle name="Note 10 3 2 4 7 2 2" xfId="3714"/>
    <cellStyle name="Note 10 3 2 4 7 3" xfId="3715"/>
    <cellStyle name="Note 10 3 2 4 8" xfId="3716"/>
    <cellStyle name="Note 10 3 2 4 8 2" xfId="3717"/>
    <cellStyle name="Note 10 3 2 4 8 2 2" xfId="3718"/>
    <cellStyle name="Note 10 3 2 4 8 3" xfId="3719"/>
    <cellStyle name="Note 10 3 2 4 9" xfId="3720"/>
    <cellStyle name="Note 10 3 2 4 9 2" xfId="3721"/>
    <cellStyle name="Note 10 3 2 4 9 2 2" xfId="3722"/>
    <cellStyle name="Note 10 3 2 4 9 3" xfId="3723"/>
    <cellStyle name="Note 10 3 2 5" xfId="3724"/>
    <cellStyle name="Note 10 3 2 5 10" xfId="3725"/>
    <cellStyle name="Note 10 3 2 5 10 2" xfId="3726"/>
    <cellStyle name="Note 10 3 2 5 10 2 2" xfId="3727"/>
    <cellStyle name="Note 10 3 2 5 10 3" xfId="3728"/>
    <cellStyle name="Note 10 3 2 5 11" xfId="3729"/>
    <cellStyle name="Note 10 3 2 5 11 2" xfId="3730"/>
    <cellStyle name="Note 10 3 2 5 2" xfId="3731"/>
    <cellStyle name="Note 10 3 2 5 2 2" xfId="3732"/>
    <cellStyle name="Note 10 3 2 5 2 2 2" xfId="3733"/>
    <cellStyle name="Note 10 3 2 5 2 2 2 2" xfId="3734"/>
    <cellStyle name="Note 10 3 2 5 2 2 3" xfId="3735"/>
    <cellStyle name="Note 10 3 2 5 2 3" xfId="3736"/>
    <cellStyle name="Note 10 3 2 5 2 3 2" xfId="3737"/>
    <cellStyle name="Note 10 3 2 5 2 4" xfId="3738"/>
    <cellStyle name="Note 10 3 2 5 3" xfId="3739"/>
    <cellStyle name="Note 10 3 2 5 3 2" xfId="3740"/>
    <cellStyle name="Note 10 3 2 5 3 2 2" xfId="3741"/>
    <cellStyle name="Note 10 3 2 5 3 3" xfId="3742"/>
    <cellStyle name="Note 10 3 2 5 4" xfId="3743"/>
    <cellStyle name="Note 10 3 2 5 4 2" xfId="3744"/>
    <cellStyle name="Note 10 3 2 5 4 2 2" xfId="3745"/>
    <cellStyle name="Note 10 3 2 5 4 3" xfId="3746"/>
    <cellStyle name="Note 10 3 2 5 5" xfId="3747"/>
    <cellStyle name="Note 10 3 2 5 5 2" xfId="3748"/>
    <cellStyle name="Note 10 3 2 5 5 2 2" xfId="3749"/>
    <cellStyle name="Note 10 3 2 5 5 3" xfId="3750"/>
    <cellStyle name="Note 10 3 2 5 6" xfId="3751"/>
    <cellStyle name="Note 10 3 2 5 6 2" xfId="3752"/>
    <cellStyle name="Note 10 3 2 5 6 2 2" xfId="3753"/>
    <cellStyle name="Note 10 3 2 5 6 3" xfId="3754"/>
    <cellStyle name="Note 10 3 2 5 7" xfId="3755"/>
    <cellStyle name="Note 10 3 2 5 7 2" xfId="3756"/>
    <cellStyle name="Note 10 3 2 5 7 2 2" xfId="3757"/>
    <cellStyle name="Note 10 3 2 5 7 3" xfId="3758"/>
    <cellStyle name="Note 10 3 2 5 8" xfId="3759"/>
    <cellStyle name="Note 10 3 2 5 8 2" xfId="3760"/>
    <cellStyle name="Note 10 3 2 5 8 2 2" xfId="3761"/>
    <cellStyle name="Note 10 3 2 5 8 3" xfId="3762"/>
    <cellStyle name="Note 10 3 2 5 9" xfId="3763"/>
    <cellStyle name="Note 10 3 2 5 9 2" xfId="3764"/>
    <cellStyle name="Note 10 3 2 5 9 2 2" xfId="3765"/>
    <cellStyle name="Note 10 3 2 5 9 3" xfId="3766"/>
    <cellStyle name="Note 10 3 2 6" xfId="3767"/>
    <cellStyle name="Note 10 3 2 6 10" xfId="3768"/>
    <cellStyle name="Note 10 3 2 6 10 2" xfId="3769"/>
    <cellStyle name="Note 10 3 2 6 10 2 2" xfId="3770"/>
    <cellStyle name="Note 10 3 2 6 10 3" xfId="3771"/>
    <cellStyle name="Note 10 3 2 6 11" xfId="3772"/>
    <cellStyle name="Note 10 3 2 6 11 2" xfId="3773"/>
    <cellStyle name="Note 10 3 2 6 2" xfId="3774"/>
    <cellStyle name="Note 10 3 2 6 2 2" xfId="3775"/>
    <cellStyle name="Note 10 3 2 6 2 2 2" xfId="3776"/>
    <cellStyle name="Note 10 3 2 6 2 2 2 2" xfId="3777"/>
    <cellStyle name="Note 10 3 2 6 2 2 3" xfId="3778"/>
    <cellStyle name="Note 10 3 2 6 2 3" xfId="3779"/>
    <cellStyle name="Note 10 3 2 6 2 3 2" xfId="3780"/>
    <cellStyle name="Note 10 3 2 6 2 4" xfId="3781"/>
    <cellStyle name="Note 10 3 2 6 3" xfId="3782"/>
    <cellStyle name="Note 10 3 2 6 3 2" xfId="3783"/>
    <cellStyle name="Note 10 3 2 6 3 2 2" xfId="3784"/>
    <cellStyle name="Note 10 3 2 6 3 3" xfId="3785"/>
    <cellStyle name="Note 10 3 2 6 4" xfId="3786"/>
    <cellStyle name="Note 10 3 2 6 4 2" xfId="3787"/>
    <cellStyle name="Note 10 3 2 6 4 2 2" xfId="3788"/>
    <cellStyle name="Note 10 3 2 6 4 3" xfId="3789"/>
    <cellStyle name="Note 10 3 2 6 5" xfId="3790"/>
    <cellStyle name="Note 10 3 2 6 5 2" xfId="3791"/>
    <cellStyle name="Note 10 3 2 6 5 2 2" xfId="3792"/>
    <cellStyle name="Note 10 3 2 6 5 3" xfId="3793"/>
    <cellStyle name="Note 10 3 2 6 6" xfId="3794"/>
    <cellStyle name="Note 10 3 2 6 6 2" xfId="3795"/>
    <cellStyle name="Note 10 3 2 6 6 2 2" xfId="3796"/>
    <cellStyle name="Note 10 3 2 6 6 3" xfId="3797"/>
    <cellStyle name="Note 10 3 2 6 7" xfId="3798"/>
    <cellStyle name="Note 10 3 2 6 7 2" xfId="3799"/>
    <cellStyle name="Note 10 3 2 6 7 2 2" xfId="3800"/>
    <cellStyle name="Note 10 3 2 6 7 3" xfId="3801"/>
    <cellStyle name="Note 10 3 2 6 8" xfId="3802"/>
    <cellStyle name="Note 10 3 2 6 8 2" xfId="3803"/>
    <cellStyle name="Note 10 3 2 6 8 2 2" xfId="3804"/>
    <cellStyle name="Note 10 3 2 6 8 3" xfId="3805"/>
    <cellStyle name="Note 10 3 2 6 9" xfId="3806"/>
    <cellStyle name="Note 10 3 2 6 9 2" xfId="3807"/>
    <cellStyle name="Note 10 3 2 6 9 2 2" xfId="3808"/>
    <cellStyle name="Note 10 3 2 6 9 3" xfId="3809"/>
    <cellStyle name="Note 10 3 2 7" xfId="3810"/>
    <cellStyle name="Note 10 3 2 7 2" xfId="3811"/>
    <cellStyle name="Note 10 3 2 7 2 2" xfId="3812"/>
    <cellStyle name="Note 10 3 2 7 2 2 2" xfId="3813"/>
    <cellStyle name="Note 10 3 2 7 2 3" xfId="3814"/>
    <cellStyle name="Note 10 3 2 7 3" xfId="3815"/>
    <cellStyle name="Note 10 3 2 7 3 2" xfId="3816"/>
    <cellStyle name="Note 10 3 2 7 4" xfId="3817"/>
    <cellStyle name="Note 10 3 2 8" xfId="3818"/>
    <cellStyle name="Note 10 3 2 8 2" xfId="3819"/>
    <cellStyle name="Note 10 3 2 8 2 2" xfId="3820"/>
    <cellStyle name="Note 10 3 2 8 3" xfId="3821"/>
    <cellStyle name="Note 10 3 2 9" xfId="3822"/>
    <cellStyle name="Note 10 3 2 9 2" xfId="3823"/>
    <cellStyle name="Note 10 3 2 9 2 2" xfId="3824"/>
    <cellStyle name="Note 10 3 2 9 3" xfId="3825"/>
    <cellStyle name="Note 10 3 3" xfId="3826"/>
    <cellStyle name="Note 10 3 3 2" xfId="3827"/>
    <cellStyle name="Note 10 3 3 2 2" xfId="3828"/>
    <cellStyle name="Note 10 3 3 2 2 2" xfId="3829"/>
    <cellStyle name="Note 10 3 3 2 2 2 2" xfId="3830"/>
    <cellStyle name="Note 10 3 3 2 2 3" xfId="3831"/>
    <cellStyle name="Note 10 3 3 2 3" xfId="3832"/>
    <cellStyle name="Note 10 3 3 2 3 2" xfId="3833"/>
    <cellStyle name="Note 10 3 3 2 4" xfId="3834"/>
    <cellStyle name="Note 10 3 3 3" xfId="3835"/>
    <cellStyle name="Note 10 3 3 3 2" xfId="3836"/>
    <cellStyle name="Note 10 3 3 3 2 2" xfId="3837"/>
    <cellStyle name="Note 10 3 3 3 2 2 2" xfId="3838"/>
    <cellStyle name="Note 10 3 3 3 2 3" xfId="3839"/>
    <cellStyle name="Note 10 3 3 3 3" xfId="3840"/>
    <cellStyle name="Note 10 3 3 3 3 2" xfId="3841"/>
    <cellStyle name="Note 10 3 3 3 4" xfId="3842"/>
    <cellStyle name="Note 10 3 3 4" xfId="3843"/>
    <cellStyle name="Note 10 3 3 4 2" xfId="3844"/>
    <cellStyle name="Note 10 3 3 4 2 2" xfId="3845"/>
    <cellStyle name="Note 10 3 3 4 3" xfId="3846"/>
    <cellStyle name="Note 10 3 3 5" xfId="3847"/>
    <cellStyle name="Note 10 3 3 5 2" xfId="3848"/>
    <cellStyle name="Note 10 3 3 5 2 2" xfId="3849"/>
    <cellStyle name="Note 10 3 3 5 3" xfId="3850"/>
    <cellStyle name="Note 10 3 3 6" xfId="3851"/>
    <cellStyle name="Note 10 3 3 6 2" xfId="3852"/>
    <cellStyle name="Note 10 3 3 6 2 2" xfId="3853"/>
    <cellStyle name="Note 10 3 3 6 3" xfId="3854"/>
    <cellStyle name="Note 10 3 3 7" xfId="3855"/>
    <cellStyle name="Note 10 3 3 7 2" xfId="3856"/>
    <cellStyle name="Note 10 3 3 7 2 2" xfId="3857"/>
    <cellStyle name="Note 10 3 3 7 3" xfId="3858"/>
    <cellStyle name="Note 10 3 3 8" xfId="3859"/>
    <cellStyle name="Note 10 3 3 8 2" xfId="3860"/>
    <cellStyle name="Note 10 3 4" xfId="3861"/>
    <cellStyle name="Note 10 3 4 10" xfId="3862"/>
    <cellStyle name="Note 10 3 4 10 2" xfId="3863"/>
    <cellStyle name="Note 10 3 4 10 2 2" xfId="3864"/>
    <cellStyle name="Note 10 3 4 10 3" xfId="3865"/>
    <cellStyle name="Note 10 3 4 11" xfId="3866"/>
    <cellStyle name="Note 10 3 4 11 2" xfId="3867"/>
    <cellStyle name="Note 10 3 4 2" xfId="3868"/>
    <cellStyle name="Note 10 3 4 2 2" xfId="3869"/>
    <cellStyle name="Note 10 3 4 2 2 2" xfId="3870"/>
    <cellStyle name="Note 10 3 4 2 2 2 2" xfId="3871"/>
    <cellStyle name="Note 10 3 4 2 2 3" xfId="3872"/>
    <cellStyle name="Note 10 3 4 2 3" xfId="3873"/>
    <cellStyle name="Note 10 3 4 2 3 2" xfId="3874"/>
    <cellStyle name="Note 10 3 4 2 4" xfId="3875"/>
    <cellStyle name="Note 10 3 4 3" xfId="3876"/>
    <cellStyle name="Note 10 3 4 3 2" xfId="3877"/>
    <cellStyle name="Note 10 3 4 3 2 2" xfId="3878"/>
    <cellStyle name="Note 10 3 4 3 3" xfId="3879"/>
    <cellStyle name="Note 10 3 4 4" xfId="3880"/>
    <cellStyle name="Note 10 3 4 4 2" xfId="3881"/>
    <cellStyle name="Note 10 3 4 4 2 2" xfId="3882"/>
    <cellStyle name="Note 10 3 4 4 3" xfId="3883"/>
    <cellStyle name="Note 10 3 4 5" xfId="3884"/>
    <cellStyle name="Note 10 3 4 5 2" xfId="3885"/>
    <cellStyle name="Note 10 3 4 5 2 2" xfId="3886"/>
    <cellStyle name="Note 10 3 4 5 3" xfId="3887"/>
    <cellStyle name="Note 10 3 4 6" xfId="3888"/>
    <cellStyle name="Note 10 3 4 6 2" xfId="3889"/>
    <cellStyle name="Note 10 3 4 6 2 2" xfId="3890"/>
    <cellStyle name="Note 10 3 4 6 3" xfId="3891"/>
    <cellStyle name="Note 10 3 4 7" xfId="3892"/>
    <cellStyle name="Note 10 3 4 7 2" xfId="3893"/>
    <cellStyle name="Note 10 3 4 7 2 2" xfId="3894"/>
    <cellStyle name="Note 10 3 4 7 3" xfId="3895"/>
    <cellStyle name="Note 10 3 4 8" xfId="3896"/>
    <cellStyle name="Note 10 3 4 8 2" xfId="3897"/>
    <cellStyle name="Note 10 3 4 8 2 2" xfId="3898"/>
    <cellStyle name="Note 10 3 4 8 3" xfId="3899"/>
    <cellStyle name="Note 10 3 4 9" xfId="3900"/>
    <cellStyle name="Note 10 3 4 9 2" xfId="3901"/>
    <cellStyle name="Note 10 3 4 9 2 2" xfId="3902"/>
    <cellStyle name="Note 10 3 4 9 3" xfId="3903"/>
    <cellStyle name="Note 10 3 5" xfId="3904"/>
    <cellStyle name="Note 10 3 5 10" xfId="3905"/>
    <cellStyle name="Note 10 3 5 10 2" xfId="3906"/>
    <cellStyle name="Note 10 3 5 10 2 2" xfId="3907"/>
    <cellStyle name="Note 10 3 5 10 3" xfId="3908"/>
    <cellStyle name="Note 10 3 5 11" xfId="3909"/>
    <cellStyle name="Note 10 3 5 11 2" xfId="3910"/>
    <cellStyle name="Note 10 3 5 2" xfId="3911"/>
    <cellStyle name="Note 10 3 5 2 2" xfId="3912"/>
    <cellStyle name="Note 10 3 5 2 2 2" xfId="3913"/>
    <cellStyle name="Note 10 3 5 2 2 2 2" xfId="3914"/>
    <cellStyle name="Note 10 3 5 2 2 3" xfId="3915"/>
    <cellStyle name="Note 10 3 5 2 3" xfId="3916"/>
    <cellStyle name="Note 10 3 5 2 3 2" xfId="3917"/>
    <cellStyle name="Note 10 3 5 2 4" xfId="3918"/>
    <cellStyle name="Note 10 3 5 3" xfId="3919"/>
    <cellStyle name="Note 10 3 5 3 2" xfId="3920"/>
    <cellStyle name="Note 10 3 5 3 2 2" xfId="3921"/>
    <cellStyle name="Note 10 3 5 3 3" xfId="3922"/>
    <cellStyle name="Note 10 3 5 4" xfId="3923"/>
    <cellStyle name="Note 10 3 5 4 2" xfId="3924"/>
    <cellStyle name="Note 10 3 5 4 2 2" xfId="3925"/>
    <cellStyle name="Note 10 3 5 4 3" xfId="3926"/>
    <cellStyle name="Note 10 3 5 5" xfId="3927"/>
    <cellStyle name="Note 10 3 5 5 2" xfId="3928"/>
    <cellStyle name="Note 10 3 5 5 2 2" xfId="3929"/>
    <cellStyle name="Note 10 3 5 5 3" xfId="3930"/>
    <cellStyle name="Note 10 3 5 6" xfId="3931"/>
    <cellStyle name="Note 10 3 5 6 2" xfId="3932"/>
    <cellStyle name="Note 10 3 5 6 2 2" xfId="3933"/>
    <cellStyle name="Note 10 3 5 6 3" xfId="3934"/>
    <cellStyle name="Note 10 3 5 7" xfId="3935"/>
    <cellStyle name="Note 10 3 5 7 2" xfId="3936"/>
    <cellStyle name="Note 10 3 5 7 2 2" xfId="3937"/>
    <cellStyle name="Note 10 3 5 7 3" xfId="3938"/>
    <cellStyle name="Note 10 3 5 8" xfId="3939"/>
    <cellStyle name="Note 10 3 5 8 2" xfId="3940"/>
    <cellStyle name="Note 10 3 5 8 2 2" xfId="3941"/>
    <cellStyle name="Note 10 3 5 8 3" xfId="3942"/>
    <cellStyle name="Note 10 3 5 9" xfId="3943"/>
    <cellStyle name="Note 10 3 5 9 2" xfId="3944"/>
    <cellStyle name="Note 10 3 5 9 2 2" xfId="3945"/>
    <cellStyle name="Note 10 3 5 9 3" xfId="3946"/>
    <cellStyle name="Note 10 3 6" xfId="3947"/>
    <cellStyle name="Note 10 3 6 10" xfId="3948"/>
    <cellStyle name="Note 10 3 6 10 2" xfId="3949"/>
    <cellStyle name="Note 10 3 6 10 2 2" xfId="3950"/>
    <cellStyle name="Note 10 3 6 10 3" xfId="3951"/>
    <cellStyle name="Note 10 3 6 11" xfId="3952"/>
    <cellStyle name="Note 10 3 6 11 2" xfId="3953"/>
    <cellStyle name="Note 10 3 6 2" xfId="3954"/>
    <cellStyle name="Note 10 3 6 2 2" xfId="3955"/>
    <cellStyle name="Note 10 3 6 2 2 2" xfId="3956"/>
    <cellStyle name="Note 10 3 6 2 2 2 2" xfId="3957"/>
    <cellStyle name="Note 10 3 6 2 2 3" xfId="3958"/>
    <cellStyle name="Note 10 3 6 2 3" xfId="3959"/>
    <cellStyle name="Note 10 3 6 2 3 2" xfId="3960"/>
    <cellStyle name="Note 10 3 6 2 4" xfId="3961"/>
    <cellStyle name="Note 10 3 6 3" xfId="3962"/>
    <cellStyle name="Note 10 3 6 3 2" xfId="3963"/>
    <cellStyle name="Note 10 3 6 3 2 2" xfId="3964"/>
    <cellStyle name="Note 10 3 6 3 3" xfId="3965"/>
    <cellStyle name="Note 10 3 6 4" xfId="3966"/>
    <cellStyle name="Note 10 3 6 4 2" xfId="3967"/>
    <cellStyle name="Note 10 3 6 4 2 2" xfId="3968"/>
    <cellStyle name="Note 10 3 6 4 3" xfId="3969"/>
    <cellStyle name="Note 10 3 6 5" xfId="3970"/>
    <cellStyle name="Note 10 3 6 5 2" xfId="3971"/>
    <cellStyle name="Note 10 3 6 5 2 2" xfId="3972"/>
    <cellStyle name="Note 10 3 6 5 3" xfId="3973"/>
    <cellStyle name="Note 10 3 6 6" xfId="3974"/>
    <cellStyle name="Note 10 3 6 6 2" xfId="3975"/>
    <cellStyle name="Note 10 3 6 6 2 2" xfId="3976"/>
    <cellStyle name="Note 10 3 6 6 3" xfId="3977"/>
    <cellStyle name="Note 10 3 6 7" xfId="3978"/>
    <cellStyle name="Note 10 3 6 7 2" xfId="3979"/>
    <cellStyle name="Note 10 3 6 7 2 2" xfId="3980"/>
    <cellStyle name="Note 10 3 6 7 3" xfId="3981"/>
    <cellStyle name="Note 10 3 6 8" xfId="3982"/>
    <cellStyle name="Note 10 3 6 8 2" xfId="3983"/>
    <cellStyle name="Note 10 3 6 8 2 2" xfId="3984"/>
    <cellStyle name="Note 10 3 6 8 3" xfId="3985"/>
    <cellStyle name="Note 10 3 6 9" xfId="3986"/>
    <cellStyle name="Note 10 3 6 9 2" xfId="3987"/>
    <cellStyle name="Note 10 3 6 9 2 2" xfId="3988"/>
    <cellStyle name="Note 10 3 6 9 3" xfId="3989"/>
    <cellStyle name="Note 10 3 7" xfId="3990"/>
    <cellStyle name="Note 10 3 7 10" xfId="3991"/>
    <cellStyle name="Note 10 3 7 10 2" xfId="3992"/>
    <cellStyle name="Note 10 3 7 10 2 2" xfId="3993"/>
    <cellStyle name="Note 10 3 7 10 3" xfId="3994"/>
    <cellStyle name="Note 10 3 7 11" xfId="3995"/>
    <cellStyle name="Note 10 3 7 11 2" xfId="3996"/>
    <cellStyle name="Note 10 3 7 2" xfId="3997"/>
    <cellStyle name="Note 10 3 7 2 2" xfId="3998"/>
    <cellStyle name="Note 10 3 7 2 2 2" xfId="3999"/>
    <cellStyle name="Note 10 3 7 2 2 2 2" xfId="4000"/>
    <cellStyle name="Note 10 3 7 2 2 3" xfId="4001"/>
    <cellStyle name="Note 10 3 7 2 3" xfId="4002"/>
    <cellStyle name="Note 10 3 7 2 3 2" xfId="4003"/>
    <cellStyle name="Note 10 3 7 2 4" xfId="4004"/>
    <cellStyle name="Note 10 3 7 3" xfId="4005"/>
    <cellStyle name="Note 10 3 7 3 2" xfId="4006"/>
    <cellStyle name="Note 10 3 7 3 2 2" xfId="4007"/>
    <cellStyle name="Note 10 3 7 3 3" xfId="4008"/>
    <cellStyle name="Note 10 3 7 4" xfId="4009"/>
    <cellStyle name="Note 10 3 7 4 2" xfId="4010"/>
    <cellStyle name="Note 10 3 7 4 2 2" xfId="4011"/>
    <cellStyle name="Note 10 3 7 4 3" xfId="4012"/>
    <cellStyle name="Note 10 3 7 5" xfId="4013"/>
    <cellStyle name="Note 10 3 7 5 2" xfId="4014"/>
    <cellStyle name="Note 10 3 7 5 2 2" xfId="4015"/>
    <cellStyle name="Note 10 3 7 5 3" xfId="4016"/>
    <cellStyle name="Note 10 3 7 6" xfId="4017"/>
    <cellStyle name="Note 10 3 7 6 2" xfId="4018"/>
    <cellStyle name="Note 10 3 7 6 2 2" xfId="4019"/>
    <cellStyle name="Note 10 3 7 6 3" xfId="4020"/>
    <cellStyle name="Note 10 3 7 7" xfId="4021"/>
    <cellStyle name="Note 10 3 7 7 2" xfId="4022"/>
    <cellStyle name="Note 10 3 7 7 2 2" xfId="4023"/>
    <cellStyle name="Note 10 3 7 7 3" xfId="4024"/>
    <cellStyle name="Note 10 3 7 8" xfId="4025"/>
    <cellStyle name="Note 10 3 7 8 2" xfId="4026"/>
    <cellStyle name="Note 10 3 7 8 2 2" xfId="4027"/>
    <cellStyle name="Note 10 3 7 8 3" xfId="4028"/>
    <cellStyle name="Note 10 3 7 9" xfId="4029"/>
    <cellStyle name="Note 10 3 7 9 2" xfId="4030"/>
    <cellStyle name="Note 10 3 7 9 2 2" xfId="4031"/>
    <cellStyle name="Note 10 3 7 9 3" xfId="4032"/>
    <cellStyle name="Note 10 3 8" xfId="4033"/>
    <cellStyle name="Note 10 3 8 2" xfId="4034"/>
    <cellStyle name="Note 10 3 8 2 2" xfId="4035"/>
    <cellStyle name="Note 10 3 8 2 2 2" xfId="4036"/>
    <cellStyle name="Note 10 3 8 2 3" xfId="4037"/>
    <cellStyle name="Note 10 3 8 3" xfId="4038"/>
    <cellStyle name="Note 10 3 8 3 2" xfId="4039"/>
    <cellStyle name="Note 10 3 8 4" xfId="4040"/>
    <cellStyle name="Note 10 3 9" xfId="4041"/>
    <cellStyle name="Note 10 3 9 2" xfId="4042"/>
    <cellStyle name="Note 10 3 9 2 2" xfId="4043"/>
    <cellStyle name="Note 10 3 9 3" xfId="4044"/>
    <cellStyle name="Note 10 4" xfId="4045"/>
    <cellStyle name="Note 10 4 10" xfId="4046"/>
    <cellStyle name="Note 10 4 10 2" xfId="4047"/>
    <cellStyle name="Note 10 4 10 2 2" xfId="4048"/>
    <cellStyle name="Note 10 4 10 3" xfId="4049"/>
    <cellStyle name="Note 10 4 11" xfId="4050"/>
    <cellStyle name="Note 10 4 11 2" xfId="4051"/>
    <cellStyle name="Note 10 4 11 2 2" xfId="4052"/>
    <cellStyle name="Note 10 4 11 3" xfId="4053"/>
    <cellStyle name="Note 10 4 12" xfId="4054"/>
    <cellStyle name="Note 10 4 12 2" xfId="4055"/>
    <cellStyle name="Note 10 4 12 2 2" xfId="4056"/>
    <cellStyle name="Note 10 4 12 3" xfId="4057"/>
    <cellStyle name="Note 10 4 13" xfId="4058"/>
    <cellStyle name="Note 10 4 13 2" xfId="4059"/>
    <cellStyle name="Note 10 4 2" xfId="4060"/>
    <cellStyle name="Note 10 4 2 2" xfId="4061"/>
    <cellStyle name="Note 10 4 2 2 2" xfId="4062"/>
    <cellStyle name="Note 10 4 2 2 2 2" xfId="4063"/>
    <cellStyle name="Note 10 4 2 2 2 2 2" xfId="4064"/>
    <cellStyle name="Note 10 4 2 2 2 3" xfId="4065"/>
    <cellStyle name="Note 10 4 2 2 3" xfId="4066"/>
    <cellStyle name="Note 10 4 2 2 3 2" xfId="4067"/>
    <cellStyle name="Note 10 4 2 2 4" xfId="4068"/>
    <cellStyle name="Note 10 4 2 3" xfId="4069"/>
    <cellStyle name="Note 10 4 2 3 2" xfId="4070"/>
    <cellStyle name="Note 10 4 2 3 2 2" xfId="4071"/>
    <cellStyle name="Note 10 4 2 3 2 2 2" xfId="4072"/>
    <cellStyle name="Note 10 4 2 3 2 3" xfId="4073"/>
    <cellStyle name="Note 10 4 2 3 3" xfId="4074"/>
    <cellStyle name="Note 10 4 2 3 3 2" xfId="4075"/>
    <cellStyle name="Note 10 4 2 3 4" xfId="4076"/>
    <cellStyle name="Note 10 4 2 4" xfId="4077"/>
    <cellStyle name="Note 10 4 2 4 2" xfId="4078"/>
    <cellStyle name="Note 10 4 2 4 2 2" xfId="4079"/>
    <cellStyle name="Note 10 4 2 4 3" xfId="4080"/>
    <cellStyle name="Note 10 4 2 5" xfId="4081"/>
    <cellStyle name="Note 10 4 2 5 2" xfId="4082"/>
    <cellStyle name="Note 10 4 2 5 2 2" xfId="4083"/>
    <cellStyle name="Note 10 4 2 5 3" xfId="4084"/>
    <cellStyle name="Note 10 4 2 6" xfId="4085"/>
    <cellStyle name="Note 10 4 2 6 2" xfId="4086"/>
    <cellStyle name="Note 10 4 2 6 2 2" xfId="4087"/>
    <cellStyle name="Note 10 4 2 6 3" xfId="4088"/>
    <cellStyle name="Note 10 4 2 7" xfId="4089"/>
    <cellStyle name="Note 10 4 2 7 2" xfId="4090"/>
    <cellStyle name="Note 10 4 2 7 2 2" xfId="4091"/>
    <cellStyle name="Note 10 4 2 7 3" xfId="4092"/>
    <cellStyle name="Note 10 4 2 8" xfId="4093"/>
    <cellStyle name="Note 10 4 2 8 2" xfId="4094"/>
    <cellStyle name="Note 10 4 3" xfId="4095"/>
    <cellStyle name="Note 10 4 3 10" xfId="4096"/>
    <cellStyle name="Note 10 4 3 10 2" xfId="4097"/>
    <cellStyle name="Note 10 4 3 10 2 2" xfId="4098"/>
    <cellStyle name="Note 10 4 3 10 3" xfId="4099"/>
    <cellStyle name="Note 10 4 3 11" xfId="4100"/>
    <cellStyle name="Note 10 4 3 11 2" xfId="4101"/>
    <cellStyle name="Note 10 4 3 2" xfId="4102"/>
    <cellStyle name="Note 10 4 3 2 2" xfId="4103"/>
    <cellStyle name="Note 10 4 3 2 2 2" xfId="4104"/>
    <cellStyle name="Note 10 4 3 2 2 2 2" xfId="4105"/>
    <cellStyle name="Note 10 4 3 2 2 3" xfId="4106"/>
    <cellStyle name="Note 10 4 3 2 3" xfId="4107"/>
    <cellStyle name="Note 10 4 3 2 3 2" xfId="4108"/>
    <cellStyle name="Note 10 4 3 2 4" xfId="4109"/>
    <cellStyle name="Note 10 4 3 3" xfId="4110"/>
    <cellStyle name="Note 10 4 3 3 2" xfId="4111"/>
    <cellStyle name="Note 10 4 3 3 2 2" xfId="4112"/>
    <cellStyle name="Note 10 4 3 3 3" xfId="4113"/>
    <cellStyle name="Note 10 4 3 4" xfId="4114"/>
    <cellStyle name="Note 10 4 3 4 2" xfId="4115"/>
    <cellStyle name="Note 10 4 3 4 2 2" xfId="4116"/>
    <cellStyle name="Note 10 4 3 4 3" xfId="4117"/>
    <cellStyle name="Note 10 4 3 5" xfId="4118"/>
    <cellStyle name="Note 10 4 3 5 2" xfId="4119"/>
    <cellStyle name="Note 10 4 3 5 2 2" xfId="4120"/>
    <cellStyle name="Note 10 4 3 5 3" xfId="4121"/>
    <cellStyle name="Note 10 4 3 6" xfId="4122"/>
    <cellStyle name="Note 10 4 3 6 2" xfId="4123"/>
    <cellStyle name="Note 10 4 3 6 2 2" xfId="4124"/>
    <cellStyle name="Note 10 4 3 6 3" xfId="4125"/>
    <cellStyle name="Note 10 4 3 7" xfId="4126"/>
    <cellStyle name="Note 10 4 3 7 2" xfId="4127"/>
    <cellStyle name="Note 10 4 3 7 2 2" xfId="4128"/>
    <cellStyle name="Note 10 4 3 7 3" xfId="4129"/>
    <cellStyle name="Note 10 4 3 8" xfId="4130"/>
    <cellStyle name="Note 10 4 3 8 2" xfId="4131"/>
    <cellStyle name="Note 10 4 3 8 2 2" xfId="4132"/>
    <cellStyle name="Note 10 4 3 8 3" xfId="4133"/>
    <cellStyle name="Note 10 4 3 9" xfId="4134"/>
    <cellStyle name="Note 10 4 3 9 2" xfId="4135"/>
    <cellStyle name="Note 10 4 3 9 2 2" xfId="4136"/>
    <cellStyle name="Note 10 4 3 9 3" xfId="4137"/>
    <cellStyle name="Note 10 4 4" xfId="4138"/>
    <cellStyle name="Note 10 4 4 10" xfId="4139"/>
    <cellStyle name="Note 10 4 4 10 2" xfId="4140"/>
    <cellStyle name="Note 10 4 4 10 2 2" xfId="4141"/>
    <cellStyle name="Note 10 4 4 10 3" xfId="4142"/>
    <cellStyle name="Note 10 4 4 11" xfId="4143"/>
    <cellStyle name="Note 10 4 4 11 2" xfId="4144"/>
    <cellStyle name="Note 10 4 4 2" xfId="4145"/>
    <cellStyle name="Note 10 4 4 2 2" xfId="4146"/>
    <cellStyle name="Note 10 4 4 2 2 2" xfId="4147"/>
    <cellStyle name="Note 10 4 4 2 2 2 2" xfId="4148"/>
    <cellStyle name="Note 10 4 4 2 2 3" xfId="4149"/>
    <cellStyle name="Note 10 4 4 2 3" xfId="4150"/>
    <cellStyle name="Note 10 4 4 2 3 2" xfId="4151"/>
    <cellStyle name="Note 10 4 4 2 4" xfId="4152"/>
    <cellStyle name="Note 10 4 4 3" xfId="4153"/>
    <cellStyle name="Note 10 4 4 3 2" xfId="4154"/>
    <cellStyle name="Note 10 4 4 3 2 2" xfId="4155"/>
    <cellStyle name="Note 10 4 4 3 3" xfId="4156"/>
    <cellStyle name="Note 10 4 4 4" xfId="4157"/>
    <cellStyle name="Note 10 4 4 4 2" xfId="4158"/>
    <cellStyle name="Note 10 4 4 4 2 2" xfId="4159"/>
    <cellStyle name="Note 10 4 4 4 3" xfId="4160"/>
    <cellStyle name="Note 10 4 4 5" xfId="4161"/>
    <cellStyle name="Note 10 4 4 5 2" xfId="4162"/>
    <cellStyle name="Note 10 4 4 5 2 2" xfId="4163"/>
    <cellStyle name="Note 10 4 4 5 3" xfId="4164"/>
    <cellStyle name="Note 10 4 4 6" xfId="4165"/>
    <cellStyle name="Note 10 4 4 6 2" xfId="4166"/>
    <cellStyle name="Note 10 4 4 6 2 2" xfId="4167"/>
    <cellStyle name="Note 10 4 4 6 3" xfId="4168"/>
    <cellStyle name="Note 10 4 4 7" xfId="4169"/>
    <cellStyle name="Note 10 4 4 7 2" xfId="4170"/>
    <cellStyle name="Note 10 4 4 7 2 2" xfId="4171"/>
    <cellStyle name="Note 10 4 4 7 3" xfId="4172"/>
    <cellStyle name="Note 10 4 4 8" xfId="4173"/>
    <cellStyle name="Note 10 4 4 8 2" xfId="4174"/>
    <cellStyle name="Note 10 4 4 8 2 2" xfId="4175"/>
    <cellStyle name="Note 10 4 4 8 3" xfId="4176"/>
    <cellStyle name="Note 10 4 4 9" xfId="4177"/>
    <cellStyle name="Note 10 4 4 9 2" xfId="4178"/>
    <cellStyle name="Note 10 4 4 9 2 2" xfId="4179"/>
    <cellStyle name="Note 10 4 4 9 3" xfId="4180"/>
    <cellStyle name="Note 10 4 5" xfId="4181"/>
    <cellStyle name="Note 10 4 5 10" xfId="4182"/>
    <cellStyle name="Note 10 4 5 10 2" xfId="4183"/>
    <cellStyle name="Note 10 4 5 10 2 2" xfId="4184"/>
    <cellStyle name="Note 10 4 5 10 3" xfId="4185"/>
    <cellStyle name="Note 10 4 5 11" xfId="4186"/>
    <cellStyle name="Note 10 4 5 11 2" xfId="4187"/>
    <cellStyle name="Note 10 4 5 2" xfId="4188"/>
    <cellStyle name="Note 10 4 5 2 2" xfId="4189"/>
    <cellStyle name="Note 10 4 5 2 2 2" xfId="4190"/>
    <cellStyle name="Note 10 4 5 2 2 2 2" xfId="4191"/>
    <cellStyle name="Note 10 4 5 2 2 3" xfId="4192"/>
    <cellStyle name="Note 10 4 5 2 3" xfId="4193"/>
    <cellStyle name="Note 10 4 5 2 3 2" xfId="4194"/>
    <cellStyle name="Note 10 4 5 2 4" xfId="4195"/>
    <cellStyle name="Note 10 4 5 3" xfId="4196"/>
    <cellStyle name="Note 10 4 5 3 2" xfId="4197"/>
    <cellStyle name="Note 10 4 5 3 2 2" xfId="4198"/>
    <cellStyle name="Note 10 4 5 3 3" xfId="4199"/>
    <cellStyle name="Note 10 4 5 4" xfId="4200"/>
    <cellStyle name="Note 10 4 5 4 2" xfId="4201"/>
    <cellStyle name="Note 10 4 5 4 2 2" xfId="4202"/>
    <cellStyle name="Note 10 4 5 4 3" xfId="4203"/>
    <cellStyle name="Note 10 4 5 5" xfId="4204"/>
    <cellStyle name="Note 10 4 5 5 2" xfId="4205"/>
    <cellStyle name="Note 10 4 5 5 2 2" xfId="4206"/>
    <cellStyle name="Note 10 4 5 5 3" xfId="4207"/>
    <cellStyle name="Note 10 4 5 6" xfId="4208"/>
    <cellStyle name="Note 10 4 5 6 2" xfId="4209"/>
    <cellStyle name="Note 10 4 5 6 2 2" xfId="4210"/>
    <cellStyle name="Note 10 4 5 6 3" xfId="4211"/>
    <cellStyle name="Note 10 4 5 7" xfId="4212"/>
    <cellStyle name="Note 10 4 5 7 2" xfId="4213"/>
    <cellStyle name="Note 10 4 5 7 2 2" xfId="4214"/>
    <cellStyle name="Note 10 4 5 7 3" xfId="4215"/>
    <cellStyle name="Note 10 4 5 8" xfId="4216"/>
    <cellStyle name="Note 10 4 5 8 2" xfId="4217"/>
    <cellStyle name="Note 10 4 5 8 2 2" xfId="4218"/>
    <cellStyle name="Note 10 4 5 8 3" xfId="4219"/>
    <cellStyle name="Note 10 4 5 9" xfId="4220"/>
    <cellStyle name="Note 10 4 5 9 2" xfId="4221"/>
    <cellStyle name="Note 10 4 5 9 2 2" xfId="4222"/>
    <cellStyle name="Note 10 4 5 9 3" xfId="4223"/>
    <cellStyle name="Note 10 4 6" xfId="4224"/>
    <cellStyle name="Note 10 4 6 10" xfId="4225"/>
    <cellStyle name="Note 10 4 6 10 2" xfId="4226"/>
    <cellStyle name="Note 10 4 6 10 2 2" xfId="4227"/>
    <cellStyle name="Note 10 4 6 10 3" xfId="4228"/>
    <cellStyle name="Note 10 4 6 11" xfId="4229"/>
    <cellStyle name="Note 10 4 6 11 2" xfId="4230"/>
    <cellStyle name="Note 10 4 6 2" xfId="4231"/>
    <cellStyle name="Note 10 4 6 2 2" xfId="4232"/>
    <cellStyle name="Note 10 4 6 2 2 2" xfId="4233"/>
    <cellStyle name="Note 10 4 6 2 2 2 2" xfId="4234"/>
    <cellStyle name="Note 10 4 6 2 2 3" xfId="4235"/>
    <cellStyle name="Note 10 4 6 2 3" xfId="4236"/>
    <cellStyle name="Note 10 4 6 2 3 2" xfId="4237"/>
    <cellStyle name="Note 10 4 6 2 4" xfId="4238"/>
    <cellStyle name="Note 10 4 6 3" xfId="4239"/>
    <cellStyle name="Note 10 4 6 3 2" xfId="4240"/>
    <cellStyle name="Note 10 4 6 3 2 2" xfId="4241"/>
    <cellStyle name="Note 10 4 6 3 3" xfId="4242"/>
    <cellStyle name="Note 10 4 6 4" xfId="4243"/>
    <cellStyle name="Note 10 4 6 4 2" xfId="4244"/>
    <cellStyle name="Note 10 4 6 4 2 2" xfId="4245"/>
    <cellStyle name="Note 10 4 6 4 3" xfId="4246"/>
    <cellStyle name="Note 10 4 6 5" xfId="4247"/>
    <cellStyle name="Note 10 4 6 5 2" xfId="4248"/>
    <cellStyle name="Note 10 4 6 5 2 2" xfId="4249"/>
    <cellStyle name="Note 10 4 6 5 3" xfId="4250"/>
    <cellStyle name="Note 10 4 6 6" xfId="4251"/>
    <cellStyle name="Note 10 4 6 6 2" xfId="4252"/>
    <cellStyle name="Note 10 4 6 6 2 2" xfId="4253"/>
    <cellStyle name="Note 10 4 6 6 3" xfId="4254"/>
    <cellStyle name="Note 10 4 6 7" xfId="4255"/>
    <cellStyle name="Note 10 4 6 7 2" xfId="4256"/>
    <cellStyle name="Note 10 4 6 7 2 2" xfId="4257"/>
    <cellStyle name="Note 10 4 6 7 3" xfId="4258"/>
    <cellStyle name="Note 10 4 6 8" xfId="4259"/>
    <cellStyle name="Note 10 4 6 8 2" xfId="4260"/>
    <cellStyle name="Note 10 4 6 8 2 2" xfId="4261"/>
    <cellStyle name="Note 10 4 6 8 3" xfId="4262"/>
    <cellStyle name="Note 10 4 6 9" xfId="4263"/>
    <cellStyle name="Note 10 4 6 9 2" xfId="4264"/>
    <cellStyle name="Note 10 4 6 9 2 2" xfId="4265"/>
    <cellStyle name="Note 10 4 6 9 3" xfId="4266"/>
    <cellStyle name="Note 10 4 7" xfId="4267"/>
    <cellStyle name="Note 10 4 7 2" xfId="4268"/>
    <cellStyle name="Note 10 4 7 2 2" xfId="4269"/>
    <cellStyle name="Note 10 4 7 2 2 2" xfId="4270"/>
    <cellStyle name="Note 10 4 7 2 3" xfId="4271"/>
    <cellStyle name="Note 10 4 7 3" xfId="4272"/>
    <cellStyle name="Note 10 4 7 3 2" xfId="4273"/>
    <cellStyle name="Note 10 4 7 4" xfId="4274"/>
    <cellStyle name="Note 10 4 8" xfId="4275"/>
    <cellStyle name="Note 10 4 8 2" xfId="4276"/>
    <cellStyle name="Note 10 4 8 2 2" xfId="4277"/>
    <cellStyle name="Note 10 4 8 3" xfId="4278"/>
    <cellStyle name="Note 10 4 9" xfId="4279"/>
    <cellStyle name="Note 10 4 9 2" xfId="4280"/>
    <cellStyle name="Note 10 4 9 2 2" xfId="4281"/>
    <cellStyle name="Note 10 4 9 3" xfId="4282"/>
    <cellStyle name="Note 10 5" xfId="4283"/>
    <cellStyle name="Note 10 5 2" xfId="4284"/>
    <cellStyle name="Note 10 5 2 2" xfId="4285"/>
    <cellStyle name="Note 10 5 2 2 2" xfId="4286"/>
    <cellStyle name="Note 10 5 2 2 2 2" xfId="4287"/>
    <cellStyle name="Note 10 5 2 2 3" xfId="4288"/>
    <cellStyle name="Note 10 5 2 3" xfId="4289"/>
    <cellStyle name="Note 10 5 2 3 2" xfId="4290"/>
    <cellStyle name="Note 10 5 2 4" xfId="4291"/>
    <cellStyle name="Note 10 5 3" xfId="4292"/>
    <cellStyle name="Note 10 5 3 2" xfId="4293"/>
    <cellStyle name="Note 10 5 3 2 2" xfId="4294"/>
    <cellStyle name="Note 10 5 3 2 2 2" xfId="4295"/>
    <cellStyle name="Note 10 5 3 2 3" xfId="4296"/>
    <cellStyle name="Note 10 5 3 3" xfId="4297"/>
    <cellStyle name="Note 10 5 3 3 2" xfId="4298"/>
    <cellStyle name="Note 10 5 3 4" xfId="4299"/>
    <cellStyle name="Note 10 5 4" xfId="4300"/>
    <cellStyle name="Note 10 5 4 2" xfId="4301"/>
    <cellStyle name="Note 10 5 4 2 2" xfId="4302"/>
    <cellStyle name="Note 10 5 4 3" xfId="4303"/>
    <cellStyle name="Note 10 5 5" xfId="4304"/>
    <cellStyle name="Note 10 5 5 2" xfId="4305"/>
    <cellStyle name="Note 10 5 5 2 2" xfId="4306"/>
    <cellStyle name="Note 10 5 5 3" xfId="4307"/>
    <cellStyle name="Note 10 5 6" xfId="4308"/>
    <cellStyle name="Note 10 5 6 2" xfId="4309"/>
    <cellStyle name="Note 10 5 6 2 2" xfId="4310"/>
    <cellStyle name="Note 10 5 6 3" xfId="4311"/>
    <cellStyle name="Note 10 5 7" xfId="4312"/>
    <cellStyle name="Note 10 5 7 2" xfId="4313"/>
    <cellStyle name="Note 10 5 7 2 2" xfId="4314"/>
    <cellStyle name="Note 10 5 7 3" xfId="4315"/>
    <cellStyle name="Note 10 5 8" xfId="4316"/>
    <cellStyle name="Note 10 5 8 2" xfId="4317"/>
    <cellStyle name="Note 10 6" xfId="4318"/>
    <cellStyle name="Note 10 6 10" xfId="4319"/>
    <cellStyle name="Note 10 6 10 2" xfId="4320"/>
    <cellStyle name="Note 10 6 10 2 2" xfId="4321"/>
    <cellStyle name="Note 10 6 10 3" xfId="4322"/>
    <cellStyle name="Note 10 6 11" xfId="4323"/>
    <cellStyle name="Note 10 6 11 2" xfId="4324"/>
    <cellStyle name="Note 10 6 2" xfId="4325"/>
    <cellStyle name="Note 10 6 2 2" xfId="4326"/>
    <cellStyle name="Note 10 6 2 2 2" xfId="4327"/>
    <cellStyle name="Note 10 6 2 2 2 2" xfId="4328"/>
    <cellStyle name="Note 10 6 2 2 3" xfId="4329"/>
    <cellStyle name="Note 10 6 2 3" xfId="4330"/>
    <cellStyle name="Note 10 6 2 3 2" xfId="4331"/>
    <cellStyle name="Note 10 6 2 4" xfId="4332"/>
    <cellStyle name="Note 10 6 3" xfId="4333"/>
    <cellStyle name="Note 10 6 3 2" xfId="4334"/>
    <cellStyle name="Note 10 6 3 2 2" xfId="4335"/>
    <cellStyle name="Note 10 6 3 3" xfId="4336"/>
    <cellStyle name="Note 10 6 4" xfId="4337"/>
    <cellStyle name="Note 10 6 4 2" xfId="4338"/>
    <cellStyle name="Note 10 6 4 2 2" xfId="4339"/>
    <cellStyle name="Note 10 6 4 3" xfId="4340"/>
    <cellStyle name="Note 10 6 5" xfId="4341"/>
    <cellStyle name="Note 10 6 5 2" xfId="4342"/>
    <cellStyle name="Note 10 6 5 2 2" xfId="4343"/>
    <cellStyle name="Note 10 6 5 3" xfId="4344"/>
    <cellStyle name="Note 10 6 6" xfId="4345"/>
    <cellStyle name="Note 10 6 6 2" xfId="4346"/>
    <cellStyle name="Note 10 6 6 2 2" xfId="4347"/>
    <cellStyle name="Note 10 6 6 3" xfId="4348"/>
    <cellStyle name="Note 10 6 7" xfId="4349"/>
    <cellStyle name="Note 10 6 7 2" xfId="4350"/>
    <cellStyle name="Note 10 6 7 2 2" xfId="4351"/>
    <cellStyle name="Note 10 6 7 3" xfId="4352"/>
    <cellStyle name="Note 10 6 8" xfId="4353"/>
    <cellStyle name="Note 10 6 8 2" xfId="4354"/>
    <cellStyle name="Note 10 6 8 2 2" xfId="4355"/>
    <cellStyle name="Note 10 6 8 3" xfId="4356"/>
    <cellStyle name="Note 10 6 9" xfId="4357"/>
    <cellStyle name="Note 10 6 9 2" xfId="4358"/>
    <cellStyle name="Note 10 6 9 2 2" xfId="4359"/>
    <cellStyle name="Note 10 6 9 3" xfId="4360"/>
    <cellStyle name="Note 10 7" xfId="4361"/>
    <cellStyle name="Note 10 7 10" xfId="4362"/>
    <cellStyle name="Note 10 7 10 2" xfId="4363"/>
    <cellStyle name="Note 10 7 10 2 2" xfId="4364"/>
    <cellStyle name="Note 10 7 10 3" xfId="4365"/>
    <cellStyle name="Note 10 7 11" xfId="4366"/>
    <cellStyle name="Note 10 7 11 2" xfId="4367"/>
    <cellStyle name="Note 10 7 2" xfId="4368"/>
    <cellStyle name="Note 10 7 2 2" xfId="4369"/>
    <cellStyle name="Note 10 7 2 2 2" xfId="4370"/>
    <cellStyle name="Note 10 7 2 2 2 2" xfId="4371"/>
    <cellStyle name="Note 10 7 2 2 3" xfId="4372"/>
    <cellStyle name="Note 10 7 2 3" xfId="4373"/>
    <cellStyle name="Note 10 7 2 3 2" xfId="4374"/>
    <cellStyle name="Note 10 7 2 4" xfId="4375"/>
    <cellStyle name="Note 10 7 3" xfId="4376"/>
    <cellStyle name="Note 10 7 3 2" xfId="4377"/>
    <cellStyle name="Note 10 7 3 2 2" xfId="4378"/>
    <cellStyle name="Note 10 7 3 3" xfId="4379"/>
    <cellStyle name="Note 10 7 4" xfId="4380"/>
    <cellStyle name="Note 10 7 4 2" xfId="4381"/>
    <cellStyle name="Note 10 7 4 2 2" xfId="4382"/>
    <cellStyle name="Note 10 7 4 3" xfId="4383"/>
    <cellStyle name="Note 10 7 5" xfId="4384"/>
    <cellStyle name="Note 10 7 5 2" xfId="4385"/>
    <cellStyle name="Note 10 7 5 2 2" xfId="4386"/>
    <cellStyle name="Note 10 7 5 3" xfId="4387"/>
    <cellStyle name="Note 10 7 6" xfId="4388"/>
    <cellStyle name="Note 10 7 6 2" xfId="4389"/>
    <cellStyle name="Note 10 7 6 2 2" xfId="4390"/>
    <cellStyle name="Note 10 7 6 3" xfId="4391"/>
    <cellStyle name="Note 10 7 7" xfId="4392"/>
    <cellStyle name="Note 10 7 7 2" xfId="4393"/>
    <cellStyle name="Note 10 7 7 2 2" xfId="4394"/>
    <cellStyle name="Note 10 7 7 3" xfId="4395"/>
    <cellStyle name="Note 10 7 8" xfId="4396"/>
    <cellStyle name="Note 10 7 8 2" xfId="4397"/>
    <cellStyle name="Note 10 7 8 2 2" xfId="4398"/>
    <cellStyle name="Note 10 7 8 3" xfId="4399"/>
    <cellStyle name="Note 10 7 9" xfId="4400"/>
    <cellStyle name="Note 10 7 9 2" xfId="4401"/>
    <cellStyle name="Note 10 7 9 2 2" xfId="4402"/>
    <cellStyle name="Note 10 7 9 3" xfId="4403"/>
    <cellStyle name="Note 10 8" xfId="4404"/>
    <cellStyle name="Note 10 8 10" xfId="4405"/>
    <cellStyle name="Note 10 8 10 2" xfId="4406"/>
    <cellStyle name="Note 10 8 10 2 2" xfId="4407"/>
    <cellStyle name="Note 10 8 10 3" xfId="4408"/>
    <cellStyle name="Note 10 8 11" xfId="4409"/>
    <cellStyle name="Note 10 8 11 2" xfId="4410"/>
    <cellStyle name="Note 10 8 2" xfId="4411"/>
    <cellStyle name="Note 10 8 2 2" xfId="4412"/>
    <cellStyle name="Note 10 8 2 2 2" xfId="4413"/>
    <cellStyle name="Note 10 8 2 2 2 2" xfId="4414"/>
    <cellStyle name="Note 10 8 2 2 3" xfId="4415"/>
    <cellStyle name="Note 10 8 2 3" xfId="4416"/>
    <cellStyle name="Note 10 8 2 3 2" xfId="4417"/>
    <cellStyle name="Note 10 8 2 4" xfId="4418"/>
    <cellStyle name="Note 10 8 3" xfId="4419"/>
    <cellStyle name="Note 10 8 3 2" xfId="4420"/>
    <cellStyle name="Note 10 8 3 2 2" xfId="4421"/>
    <cellStyle name="Note 10 8 3 3" xfId="4422"/>
    <cellStyle name="Note 10 8 4" xfId="4423"/>
    <cellStyle name="Note 10 8 4 2" xfId="4424"/>
    <cellStyle name="Note 10 8 4 2 2" xfId="4425"/>
    <cellStyle name="Note 10 8 4 3" xfId="4426"/>
    <cellStyle name="Note 10 8 5" xfId="4427"/>
    <cellStyle name="Note 10 8 5 2" xfId="4428"/>
    <cellStyle name="Note 10 8 5 2 2" xfId="4429"/>
    <cellStyle name="Note 10 8 5 3" xfId="4430"/>
    <cellStyle name="Note 10 8 6" xfId="4431"/>
    <cellStyle name="Note 10 8 6 2" xfId="4432"/>
    <cellStyle name="Note 10 8 6 2 2" xfId="4433"/>
    <cellStyle name="Note 10 8 6 3" xfId="4434"/>
    <cellStyle name="Note 10 8 7" xfId="4435"/>
    <cellStyle name="Note 10 8 7 2" xfId="4436"/>
    <cellStyle name="Note 10 8 7 2 2" xfId="4437"/>
    <cellStyle name="Note 10 8 7 3" xfId="4438"/>
    <cellStyle name="Note 10 8 8" xfId="4439"/>
    <cellStyle name="Note 10 8 8 2" xfId="4440"/>
    <cellStyle name="Note 10 8 8 2 2" xfId="4441"/>
    <cellStyle name="Note 10 8 8 3" xfId="4442"/>
    <cellStyle name="Note 10 8 9" xfId="4443"/>
    <cellStyle name="Note 10 8 9 2" xfId="4444"/>
    <cellStyle name="Note 10 8 9 2 2" xfId="4445"/>
    <cellStyle name="Note 10 8 9 3" xfId="4446"/>
    <cellStyle name="Note 10 9" xfId="4447"/>
    <cellStyle name="Note 10 9 10" xfId="4448"/>
    <cellStyle name="Note 10 9 10 2" xfId="4449"/>
    <cellStyle name="Note 10 9 10 2 2" xfId="4450"/>
    <cellStyle name="Note 10 9 10 3" xfId="4451"/>
    <cellStyle name="Note 10 9 11" xfId="4452"/>
    <cellStyle name="Note 10 9 11 2" xfId="4453"/>
    <cellStyle name="Note 10 9 2" xfId="4454"/>
    <cellStyle name="Note 10 9 2 2" xfId="4455"/>
    <cellStyle name="Note 10 9 2 2 2" xfId="4456"/>
    <cellStyle name="Note 10 9 2 2 2 2" xfId="4457"/>
    <cellStyle name="Note 10 9 2 2 3" xfId="4458"/>
    <cellStyle name="Note 10 9 2 3" xfId="4459"/>
    <cellStyle name="Note 10 9 2 3 2" xfId="4460"/>
    <cellStyle name="Note 10 9 2 4" xfId="4461"/>
    <cellStyle name="Note 10 9 3" xfId="4462"/>
    <cellStyle name="Note 10 9 3 2" xfId="4463"/>
    <cellStyle name="Note 10 9 3 2 2" xfId="4464"/>
    <cellStyle name="Note 10 9 3 3" xfId="4465"/>
    <cellStyle name="Note 10 9 4" xfId="4466"/>
    <cellStyle name="Note 10 9 4 2" xfId="4467"/>
    <cellStyle name="Note 10 9 4 2 2" xfId="4468"/>
    <cellStyle name="Note 10 9 4 3" xfId="4469"/>
    <cellStyle name="Note 10 9 5" xfId="4470"/>
    <cellStyle name="Note 10 9 5 2" xfId="4471"/>
    <cellStyle name="Note 10 9 5 2 2" xfId="4472"/>
    <cellStyle name="Note 10 9 5 3" xfId="4473"/>
    <cellStyle name="Note 10 9 6" xfId="4474"/>
    <cellStyle name="Note 10 9 6 2" xfId="4475"/>
    <cellStyle name="Note 10 9 6 2 2" xfId="4476"/>
    <cellStyle name="Note 10 9 6 3" xfId="4477"/>
    <cellStyle name="Note 10 9 7" xfId="4478"/>
    <cellStyle name="Note 10 9 7 2" xfId="4479"/>
    <cellStyle name="Note 10 9 7 2 2" xfId="4480"/>
    <cellStyle name="Note 10 9 7 3" xfId="4481"/>
    <cellStyle name="Note 10 9 8" xfId="4482"/>
    <cellStyle name="Note 10 9 8 2" xfId="4483"/>
    <cellStyle name="Note 10 9 8 2 2" xfId="4484"/>
    <cellStyle name="Note 10 9 8 3" xfId="4485"/>
    <cellStyle name="Note 10 9 9" xfId="4486"/>
    <cellStyle name="Note 10 9 9 2" xfId="4487"/>
    <cellStyle name="Note 10 9 9 2 2" xfId="4488"/>
    <cellStyle name="Note 10 9 9 3" xfId="4489"/>
    <cellStyle name="Note 11" xfId="4490"/>
    <cellStyle name="Note 11 10" xfId="4491"/>
    <cellStyle name="Note 11 10 2" xfId="4492"/>
    <cellStyle name="Note 11 10 2 2" xfId="4493"/>
    <cellStyle name="Note 11 10 3" xfId="4494"/>
    <cellStyle name="Note 11 11" xfId="4495"/>
    <cellStyle name="Note 11 11 2" xfId="4496"/>
    <cellStyle name="Note 11 11 2 2" xfId="4497"/>
    <cellStyle name="Note 11 11 3" xfId="4498"/>
    <cellStyle name="Note 11 12" xfId="4499"/>
    <cellStyle name="Note 11 12 2" xfId="4500"/>
    <cellStyle name="Note 11 12 2 2" xfId="4501"/>
    <cellStyle name="Note 11 12 3" xfId="4502"/>
    <cellStyle name="Note 11 13" xfId="4503"/>
    <cellStyle name="Note 11 13 2" xfId="4504"/>
    <cellStyle name="Note 11 13 2 2" xfId="4505"/>
    <cellStyle name="Note 11 13 3" xfId="4506"/>
    <cellStyle name="Note 11 14" xfId="4507"/>
    <cellStyle name="Note 11 14 2" xfId="4508"/>
    <cellStyle name="Note 11 2" xfId="4509"/>
    <cellStyle name="Note 11 2 10" xfId="4510"/>
    <cellStyle name="Note 11 2 10 2" xfId="4511"/>
    <cellStyle name="Note 11 2 10 2 2" xfId="4512"/>
    <cellStyle name="Note 11 2 10 3" xfId="4513"/>
    <cellStyle name="Note 11 2 11" xfId="4514"/>
    <cellStyle name="Note 11 2 11 2" xfId="4515"/>
    <cellStyle name="Note 11 2 11 2 2" xfId="4516"/>
    <cellStyle name="Note 11 2 11 3" xfId="4517"/>
    <cellStyle name="Note 11 2 12" xfId="4518"/>
    <cellStyle name="Note 11 2 12 2" xfId="4519"/>
    <cellStyle name="Note 11 2 12 2 2" xfId="4520"/>
    <cellStyle name="Note 11 2 12 3" xfId="4521"/>
    <cellStyle name="Note 11 2 13" xfId="4522"/>
    <cellStyle name="Note 11 2 13 2" xfId="4523"/>
    <cellStyle name="Note 11 2 2" xfId="4524"/>
    <cellStyle name="Note 11 2 2 2" xfId="4525"/>
    <cellStyle name="Note 11 2 2 2 2" xfId="4526"/>
    <cellStyle name="Note 11 2 2 2 2 2" xfId="4527"/>
    <cellStyle name="Note 11 2 2 2 2 2 2" xfId="4528"/>
    <cellStyle name="Note 11 2 2 2 2 3" xfId="4529"/>
    <cellStyle name="Note 11 2 2 2 3" xfId="4530"/>
    <cellStyle name="Note 11 2 2 2 3 2" xfId="4531"/>
    <cellStyle name="Note 11 2 2 2 4" xfId="4532"/>
    <cellStyle name="Note 11 2 2 3" xfId="4533"/>
    <cellStyle name="Note 11 2 2 3 2" xfId="4534"/>
    <cellStyle name="Note 11 2 2 3 2 2" xfId="4535"/>
    <cellStyle name="Note 11 2 2 3 2 2 2" xfId="4536"/>
    <cellStyle name="Note 11 2 2 3 2 3" xfId="4537"/>
    <cellStyle name="Note 11 2 2 3 3" xfId="4538"/>
    <cellStyle name="Note 11 2 2 3 3 2" xfId="4539"/>
    <cellStyle name="Note 11 2 2 3 4" xfId="4540"/>
    <cellStyle name="Note 11 2 2 4" xfId="4541"/>
    <cellStyle name="Note 11 2 2 4 2" xfId="4542"/>
    <cellStyle name="Note 11 2 2 4 2 2" xfId="4543"/>
    <cellStyle name="Note 11 2 2 4 3" xfId="4544"/>
    <cellStyle name="Note 11 2 2 5" xfId="4545"/>
    <cellStyle name="Note 11 2 2 5 2" xfId="4546"/>
    <cellStyle name="Note 11 2 2 5 2 2" xfId="4547"/>
    <cellStyle name="Note 11 2 2 5 3" xfId="4548"/>
    <cellStyle name="Note 11 2 2 6" xfId="4549"/>
    <cellStyle name="Note 11 2 2 6 2" xfId="4550"/>
    <cellStyle name="Note 11 2 2 6 2 2" xfId="4551"/>
    <cellStyle name="Note 11 2 2 6 3" xfId="4552"/>
    <cellStyle name="Note 11 2 2 7" xfId="4553"/>
    <cellStyle name="Note 11 2 2 7 2" xfId="4554"/>
    <cellStyle name="Note 11 2 2 7 2 2" xfId="4555"/>
    <cellStyle name="Note 11 2 2 7 3" xfId="4556"/>
    <cellStyle name="Note 11 2 2 8" xfId="4557"/>
    <cellStyle name="Note 11 2 2 8 2" xfId="4558"/>
    <cellStyle name="Note 11 2 3" xfId="4559"/>
    <cellStyle name="Note 11 2 3 10" xfId="4560"/>
    <cellStyle name="Note 11 2 3 10 2" xfId="4561"/>
    <cellStyle name="Note 11 2 3 10 2 2" xfId="4562"/>
    <cellStyle name="Note 11 2 3 10 3" xfId="4563"/>
    <cellStyle name="Note 11 2 3 11" xfId="4564"/>
    <cellStyle name="Note 11 2 3 11 2" xfId="4565"/>
    <cellStyle name="Note 11 2 3 2" xfId="4566"/>
    <cellStyle name="Note 11 2 3 2 2" xfId="4567"/>
    <cellStyle name="Note 11 2 3 2 2 2" xfId="4568"/>
    <cellStyle name="Note 11 2 3 2 2 2 2" xfId="4569"/>
    <cellStyle name="Note 11 2 3 2 2 3" xfId="4570"/>
    <cellStyle name="Note 11 2 3 2 3" xfId="4571"/>
    <cellStyle name="Note 11 2 3 2 3 2" xfId="4572"/>
    <cellStyle name="Note 11 2 3 2 4" xfId="4573"/>
    <cellStyle name="Note 11 2 3 3" xfId="4574"/>
    <cellStyle name="Note 11 2 3 3 2" xfId="4575"/>
    <cellStyle name="Note 11 2 3 3 2 2" xfId="4576"/>
    <cellStyle name="Note 11 2 3 3 3" xfId="4577"/>
    <cellStyle name="Note 11 2 3 4" xfId="4578"/>
    <cellStyle name="Note 11 2 3 4 2" xfId="4579"/>
    <cellStyle name="Note 11 2 3 4 2 2" xfId="4580"/>
    <cellStyle name="Note 11 2 3 4 3" xfId="4581"/>
    <cellStyle name="Note 11 2 3 5" xfId="4582"/>
    <cellStyle name="Note 11 2 3 5 2" xfId="4583"/>
    <cellStyle name="Note 11 2 3 5 2 2" xfId="4584"/>
    <cellStyle name="Note 11 2 3 5 3" xfId="4585"/>
    <cellStyle name="Note 11 2 3 6" xfId="4586"/>
    <cellStyle name="Note 11 2 3 6 2" xfId="4587"/>
    <cellStyle name="Note 11 2 3 6 2 2" xfId="4588"/>
    <cellStyle name="Note 11 2 3 6 3" xfId="4589"/>
    <cellStyle name="Note 11 2 3 7" xfId="4590"/>
    <cellStyle name="Note 11 2 3 7 2" xfId="4591"/>
    <cellStyle name="Note 11 2 3 7 2 2" xfId="4592"/>
    <cellStyle name="Note 11 2 3 7 3" xfId="4593"/>
    <cellStyle name="Note 11 2 3 8" xfId="4594"/>
    <cellStyle name="Note 11 2 3 8 2" xfId="4595"/>
    <cellStyle name="Note 11 2 3 8 2 2" xfId="4596"/>
    <cellStyle name="Note 11 2 3 8 3" xfId="4597"/>
    <cellStyle name="Note 11 2 3 9" xfId="4598"/>
    <cellStyle name="Note 11 2 3 9 2" xfId="4599"/>
    <cellStyle name="Note 11 2 3 9 2 2" xfId="4600"/>
    <cellStyle name="Note 11 2 3 9 3" xfId="4601"/>
    <cellStyle name="Note 11 2 4" xfId="4602"/>
    <cellStyle name="Note 11 2 4 10" xfId="4603"/>
    <cellStyle name="Note 11 2 4 10 2" xfId="4604"/>
    <cellStyle name="Note 11 2 4 10 2 2" xfId="4605"/>
    <cellStyle name="Note 11 2 4 10 3" xfId="4606"/>
    <cellStyle name="Note 11 2 4 11" xfId="4607"/>
    <cellStyle name="Note 11 2 4 11 2" xfId="4608"/>
    <cellStyle name="Note 11 2 4 2" xfId="4609"/>
    <cellStyle name="Note 11 2 4 2 2" xfId="4610"/>
    <cellStyle name="Note 11 2 4 2 2 2" xfId="4611"/>
    <cellStyle name="Note 11 2 4 2 2 2 2" xfId="4612"/>
    <cellStyle name="Note 11 2 4 2 2 3" xfId="4613"/>
    <cellStyle name="Note 11 2 4 2 3" xfId="4614"/>
    <cellStyle name="Note 11 2 4 2 3 2" xfId="4615"/>
    <cellStyle name="Note 11 2 4 2 4" xfId="4616"/>
    <cellStyle name="Note 11 2 4 3" xfId="4617"/>
    <cellStyle name="Note 11 2 4 3 2" xfId="4618"/>
    <cellStyle name="Note 11 2 4 3 2 2" xfId="4619"/>
    <cellStyle name="Note 11 2 4 3 3" xfId="4620"/>
    <cellStyle name="Note 11 2 4 4" xfId="4621"/>
    <cellStyle name="Note 11 2 4 4 2" xfId="4622"/>
    <cellStyle name="Note 11 2 4 4 2 2" xfId="4623"/>
    <cellStyle name="Note 11 2 4 4 3" xfId="4624"/>
    <cellStyle name="Note 11 2 4 5" xfId="4625"/>
    <cellStyle name="Note 11 2 4 5 2" xfId="4626"/>
    <cellStyle name="Note 11 2 4 5 2 2" xfId="4627"/>
    <cellStyle name="Note 11 2 4 5 3" xfId="4628"/>
    <cellStyle name="Note 11 2 4 6" xfId="4629"/>
    <cellStyle name="Note 11 2 4 6 2" xfId="4630"/>
    <cellStyle name="Note 11 2 4 6 2 2" xfId="4631"/>
    <cellStyle name="Note 11 2 4 6 3" xfId="4632"/>
    <cellStyle name="Note 11 2 4 7" xfId="4633"/>
    <cellStyle name="Note 11 2 4 7 2" xfId="4634"/>
    <cellStyle name="Note 11 2 4 7 2 2" xfId="4635"/>
    <cellStyle name="Note 11 2 4 7 3" xfId="4636"/>
    <cellStyle name="Note 11 2 4 8" xfId="4637"/>
    <cellStyle name="Note 11 2 4 8 2" xfId="4638"/>
    <cellStyle name="Note 11 2 4 8 2 2" xfId="4639"/>
    <cellStyle name="Note 11 2 4 8 3" xfId="4640"/>
    <cellStyle name="Note 11 2 4 9" xfId="4641"/>
    <cellStyle name="Note 11 2 4 9 2" xfId="4642"/>
    <cellStyle name="Note 11 2 4 9 2 2" xfId="4643"/>
    <cellStyle name="Note 11 2 4 9 3" xfId="4644"/>
    <cellStyle name="Note 11 2 5" xfId="4645"/>
    <cellStyle name="Note 11 2 5 10" xfId="4646"/>
    <cellStyle name="Note 11 2 5 10 2" xfId="4647"/>
    <cellStyle name="Note 11 2 5 10 2 2" xfId="4648"/>
    <cellStyle name="Note 11 2 5 10 3" xfId="4649"/>
    <cellStyle name="Note 11 2 5 11" xfId="4650"/>
    <cellStyle name="Note 11 2 5 11 2" xfId="4651"/>
    <cellStyle name="Note 11 2 5 2" xfId="4652"/>
    <cellStyle name="Note 11 2 5 2 2" xfId="4653"/>
    <cellStyle name="Note 11 2 5 2 2 2" xfId="4654"/>
    <cellStyle name="Note 11 2 5 2 2 2 2" xfId="4655"/>
    <cellStyle name="Note 11 2 5 2 2 3" xfId="4656"/>
    <cellStyle name="Note 11 2 5 2 3" xfId="4657"/>
    <cellStyle name="Note 11 2 5 2 3 2" xfId="4658"/>
    <cellStyle name="Note 11 2 5 2 4" xfId="4659"/>
    <cellStyle name="Note 11 2 5 3" xfId="4660"/>
    <cellStyle name="Note 11 2 5 3 2" xfId="4661"/>
    <cellStyle name="Note 11 2 5 3 2 2" xfId="4662"/>
    <cellStyle name="Note 11 2 5 3 3" xfId="4663"/>
    <cellStyle name="Note 11 2 5 4" xfId="4664"/>
    <cellStyle name="Note 11 2 5 4 2" xfId="4665"/>
    <cellStyle name="Note 11 2 5 4 2 2" xfId="4666"/>
    <cellStyle name="Note 11 2 5 4 3" xfId="4667"/>
    <cellStyle name="Note 11 2 5 5" xfId="4668"/>
    <cellStyle name="Note 11 2 5 5 2" xfId="4669"/>
    <cellStyle name="Note 11 2 5 5 2 2" xfId="4670"/>
    <cellStyle name="Note 11 2 5 5 3" xfId="4671"/>
    <cellStyle name="Note 11 2 5 6" xfId="4672"/>
    <cellStyle name="Note 11 2 5 6 2" xfId="4673"/>
    <cellStyle name="Note 11 2 5 6 2 2" xfId="4674"/>
    <cellStyle name="Note 11 2 5 6 3" xfId="4675"/>
    <cellStyle name="Note 11 2 5 7" xfId="4676"/>
    <cellStyle name="Note 11 2 5 7 2" xfId="4677"/>
    <cellStyle name="Note 11 2 5 7 2 2" xfId="4678"/>
    <cellStyle name="Note 11 2 5 7 3" xfId="4679"/>
    <cellStyle name="Note 11 2 5 8" xfId="4680"/>
    <cellStyle name="Note 11 2 5 8 2" xfId="4681"/>
    <cellStyle name="Note 11 2 5 8 2 2" xfId="4682"/>
    <cellStyle name="Note 11 2 5 8 3" xfId="4683"/>
    <cellStyle name="Note 11 2 5 9" xfId="4684"/>
    <cellStyle name="Note 11 2 5 9 2" xfId="4685"/>
    <cellStyle name="Note 11 2 5 9 2 2" xfId="4686"/>
    <cellStyle name="Note 11 2 5 9 3" xfId="4687"/>
    <cellStyle name="Note 11 2 6" xfId="4688"/>
    <cellStyle name="Note 11 2 6 10" xfId="4689"/>
    <cellStyle name="Note 11 2 6 10 2" xfId="4690"/>
    <cellStyle name="Note 11 2 6 10 2 2" xfId="4691"/>
    <cellStyle name="Note 11 2 6 10 3" xfId="4692"/>
    <cellStyle name="Note 11 2 6 11" xfId="4693"/>
    <cellStyle name="Note 11 2 6 11 2" xfId="4694"/>
    <cellStyle name="Note 11 2 6 2" xfId="4695"/>
    <cellStyle name="Note 11 2 6 2 2" xfId="4696"/>
    <cellStyle name="Note 11 2 6 2 2 2" xfId="4697"/>
    <cellStyle name="Note 11 2 6 2 2 2 2" xfId="4698"/>
    <cellStyle name="Note 11 2 6 2 2 3" xfId="4699"/>
    <cellStyle name="Note 11 2 6 2 3" xfId="4700"/>
    <cellStyle name="Note 11 2 6 2 3 2" xfId="4701"/>
    <cellStyle name="Note 11 2 6 2 4" xfId="4702"/>
    <cellStyle name="Note 11 2 6 3" xfId="4703"/>
    <cellStyle name="Note 11 2 6 3 2" xfId="4704"/>
    <cellStyle name="Note 11 2 6 3 2 2" xfId="4705"/>
    <cellStyle name="Note 11 2 6 3 3" xfId="4706"/>
    <cellStyle name="Note 11 2 6 4" xfId="4707"/>
    <cellStyle name="Note 11 2 6 4 2" xfId="4708"/>
    <cellStyle name="Note 11 2 6 4 2 2" xfId="4709"/>
    <cellStyle name="Note 11 2 6 4 3" xfId="4710"/>
    <cellStyle name="Note 11 2 6 5" xfId="4711"/>
    <cellStyle name="Note 11 2 6 5 2" xfId="4712"/>
    <cellStyle name="Note 11 2 6 5 2 2" xfId="4713"/>
    <cellStyle name="Note 11 2 6 5 3" xfId="4714"/>
    <cellStyle name="Note 11 2 6 6" xfId="4715"/>
    <cellStyle name="Note 11 2 6 6 2" xfId="4716"/>
    <cellStyle name="Note 11 2 6 6 2 2" xfId="4717"/>
    <cellStyle name="Note 11 2 6 6 3" xfId="4718"/>
    <cellStyle name="Note 11 2 6 7" xfId="4719"/>
    <cellStyle name="Note 11 2 6 7 2" xfId="4720"/>
    <cellStyle name="Note 11 2 6 7 2 2" xfId="4721"/>
    <cellStyle name="Note 11 2 6 7 3" xfId="4722"/>
    <cellStyle name="Note 11 2 6 8" xfId="4723"/>
    <cellStyle name="Note 11 2 6 8 2" xfId="4724"/>
    <cellStyle name="Note 11 2 6 8 2 2" xfId="4725"/>
    <cellStyle name="Note 11 2 6 8 3" xfId="4726"/>
    <cellStyle name="Note 11 2 6 9" xfId="4727"/>
    <cellStyle name="Note 11 2 6 9 2" xfId="4728"/>
    <cellStyle name="Note 11 2 6 9 2 2" xfId="4729"/>
    <cellStyle name="Note 11 2 6 9 3" xfId="4730"/>
    <cellStyle name="Note 11 2 7" xfId="4731"/>
    <cellStyle name="Note 11 2 7 2" xfId="4732"/>
    <cellStyle name="Note 11 2 7 2 2" xfId="4733"/>
    <cellStyle name="Note 11 2 7 2 2 2" xfId="4734"/>
    <cellStyle name="Note 11 2 7 2 3" xfId="4735"/>
    <cellStyle name="Note 11 2 7 3" xfId="4736"/>
    <cellStyle name="Note 11 2 7 3 2" xfId="4737"/>
    <cellStyle name="Note 11 2 7 4" xfId="4738"/>
    <cellStyle name="Note 11 2 8" xfId="4739"/>
    <cellStyle name="Note 11 2 8 2" xfId="4740"/>
    <cellStyle name="Note 11 2 8 2 2" xfId="4741"/>
    <cellStyle name="Note 11 2 8 3" xfId="4742"/>
    <cellStyle name="Note 11 2 9" xfId="4743"/>
    <cellStyle name="Note 11 2 9 2" xfId="4744"/>
    <cellStyle name="Note 11 2 9 2 2" xfId="4745"/>
    <cellStyle name="Note 11 2 9 3" xfId="4746"/>
    <cellStyle name="Note 11 3" xfId="4747"/>
    <cellStyle name="Note 11 3 2" xfId="4748"/>
    <cellStyle name="Note 11 3 2 2" xfId="4749"/>
    <cellStyle name="Note 11 3 2 2 2" xfId="4750"/>
    <cellStyle name="Note 11 3 2 2 2 2" xfId="4751"/>
    <cellStyle name="Note 11 3 2 2 3" xfId="4752"/>
    <cellStyle name="Note 11 3 2 3" xfId="4753"/>
    <cellStyle name="Note 11 3 2 3 2" xfId="4754"/>
    <cellStyle name="Note 11 3 2 4" xfId="4755"/>
    <cellStyle name="Note 11 3 3" xfId="4756"/>
    <cellStyle name="Note 11 3 3 2" xfId="4757"/>
    <cellStyle name="Note 11 3 3 2 2" xfId="4758"/>
    <cellStyle name="Note 11 3 3 2 2 2" xfId="4759"/>
    <cellStyle name="Note 11 3 3 2 3" xfId="4760"/>
    <cellStyle name="Note 11 3 3 3" xfId="4761"/>
    <cellStyle name="Note 11 3 3 3 2" xfId="4762"/>
    <cellStyle name="Note 11 3 3 4" xfId="4763"/>
    <cellStyle name="Note 11 3 4" xfId="4764"/>
    <cellStyle name="Note 11 3 4 2" xfId="4765"/>
    <cellStyle name="Note 11 3 4 2 2" xfId="4766"/>
    <cellStyle name="Note 11 3 4 3" xfId="4767"/>
    <cellStyle name="Note 11 3 5" xfId="4768"/>
    <cellStyle name="Note 11 3 5 2" xfId="4769"/>
    <cellStyle name="Note 11 3 5 2 2" xfId="4770"/>
    <cellStyle name="Note 11 3 5 3" xfId="4771"/>
    <cellStyle name="Note 11 3 6" xfId="4772"/>
    <cellStyle name="Note 11 3 6 2" xfId="4773"/>
    <cellStyle name="Note 11 3 6 2 2" xfId="4774"/>
    <cellStyle name="Note 11 3 6 3" xfId="4775"/>
    <cellStyle name="Note 11 3 7" xfId="4776"/>
    <cellStyle name="Note 11 3 7 2" xfId="4777"/>
    <cellStyle name="Note 11 3 7 2 2" xfId="4778"/>
    <cellStyle name="Note 11 3 7 3" xfId="4779"/>
    <cellStyle name="Note 11 3 8" xfId="4780"/>
    <cellStyle name="Note 11 3 8 2" xfId="4781"/>
    <cellStyle name="Note 11 4" xfId="4782"/>
    <cellStyle name="Note 11 4 10" xfId="4783"/>
    <cellStyle name="Note 11 4 10 2" xfId="4784"/>
    <cellStyle name="Note 11 4 10 2 2" xfId="4785"/>
    <cellStyle name="Note 11 4 10 3" xfId="4786"/>
    <cellStyle name="Note 11 4 11" xfId="4787"/>
    <cellStyle name="Note 11 4 11 2" xfId="4788"/>
    <cellStyle name="Note 11 4 2" xfId="4789"/>
    <cellStyle name="Note 11 4 2 2" xfId="4790"/>
    <cellStyle name="Note 11 4 2 2 2" xfId="4791"/>
    <cellStyle name="Note 11 4 2 2 2 2" xfId="4792"/>
    <cellStyle name="Note 11 4 2 2 3" xfId="4793"/>
    <cellStyle name="Note 11 4 2 3" xfId="4794"/>
    <cellStyle name="Note 11 4 2 3 2" xfId="4795"/>
    <cellStyle name="Note 11 4 2 4" xfId="4796"/>
    <cellStyle name="Note 11 4 3" xfId="4797"/>
    <cellStyle name="Note 11 4 3 2" xfId="4798"/>
    <cellStyle name="Note 11 4 3 2 2" xfId="4799"/>
    <cellStyle name="Note 11 4 3 3" xfId="4800"/>
    <cellStyle name="Note 11 4 4" xfId="4801"/>
    <cellStyle name="Note 11 4 4 2" xfId="4802"/>
    <cellStyle name="Note 11 4 4 2 2" xfId="4803"/>
    <cellStyle name="Note 11 4 4 3" xfId="4804"/>
    <cellStyle name="Note 11 4 5" xfId="4805"/>
    <cellStyle name="Note 11 4 5 2" xfId="4806"/>
    <cellStyle name="Note 11 4 5 2 2" xfId="4807"/>
    <cellStyle name="Note 11 4 5 3" xfId="4808"/>
    <cellStyle name="Note 11 4 6" xfId="4809"/>
    <cellStyle name="Note 11 4 6 2" xfId="4810"/>
    <cellStyle name="Note 11 4 6 2 2" xfId="4811"/>
    <cellStyle name="Note 11 4 6 3" xfId="4812"/>
    <cellStyle name="Note 11 4 7" xfId="4813"/>
    <cellStyle name="Note 11 4 7 2" xfId="4814"/>
    <cellStyle name="Note 11 4 7 2 2" xfId="4815"/>
    <cellStyle name="Note 11 4 7 3" xfId="4816"/>
    <cellStyle name="Note 11 4 8" xfId="4817"/>
    <cellStyle name="Note 11 4 8 2" xfId="4818"/>
    <cellStyle name="Note 11 4 8 2 2" xfId="4819"/>
    <cellStyle name="Note 11 4 8 3" xfId="4820"/>
    <cellStyle name="Note 11 4 9" xfId="4821"/>
    <cellStyle name="Note 11 4 9 2" xfId="4822"/>
    <cellStyle name="Note 11 4 9 2 2" xfId="4823"/>
    <cellStyle name="Note 11 4 9 3" xfId="4824"/>
    <cellStyle name="Note 11 5" xfId="4825"/>
    <cellStyle name="Note 11 5 10" xfId="4826"/>
    <cellStyle name="Note 11 5 10 2" xfId="4827"/>
    <cellStyle name="Note 11 5 10 2 2" xfId="4828"/>
    <cellStyle name="Note 11 5 10 3" xfId="4829"/>
    <cellStyle name="Note 11 5 11" xfId="4830"/>
    <cellStyle name="Note 11 5 11 2" xfId="4831"/>
    <cellStyle name="Note 11 5 2" xfId="4832"/>
    <cellStyle name="Note 11 5 2 2" xfId="4833"/>
    <cellStyle name="Note 11 5 2 2 2" xfId="4834"/>
    <cellStyle name="Note 11 5 2 2 2 2" xfId="4835"/>
    <cellStyle name="Note 11 5 2 2 3" xfId="4836"/>
    <cellStyle name="Note 11 5 2 3" xfId="4837"/>
    <cellStyle name="Note 11 5 2 3 2" xfId="4838"/>
    <cellStyle name="Note 11 5 2 4" xfId="4839"/>
    <cellStyle name="Note 11 5 3" xfId="4840"/>
    <cellStyle name="Note 11 5 3 2" xfId="4841"/>
    <cellStyle name="Note 11 5 3 2 2" xfId="4842"/>
    <cellStyle name="Note 11 5 3 3" xfId="4843"/>
    <cellStyle name="Note 11 5 4" xfId="4844"/>
    <cellStyle name="Note 11 5 4 2" xfId="4845"/>
    <cellStyle name="Note 11 5 4 2 2" xfId="4846"/>
    <cellStyle name="Note 11 5 4 3" xfId="4847"/>
    <cellStyle name="Note 11 5 5" xfId="4848"/>
    <cellStyle name="Note 11 5 5 2" xfId="4849"/>
    <cellStyle name="Note 11 5 5 2 2" xfId="4850"/>
    <cellStyle name="Note 11 5 5 3" xfId="4851"/>
    <cellStyle name="Note 11 5 6" xfId="4852"/>
    <cellStyle name="Note 11 5 6 2" xfId="4853"/>
    <cellStyle name="Note 11 5 6 2 2" xfId="4854"/>
    <cellStyle name="Note 11 5 6 3" xfId="4855"/>
    <cellStyle name="Note 11 5 7" xfId="4856"/>
    <cellStyle name="Note 11 5 7 2" xfId="4857"/>
    <cellStyle name="Note 11 5 7 2 2" xfId="4858"/>
    <cellStyle name="Note 11 5 7 3" xfId="4859"/>
    <cellStyle name="Note 11 5 8" xfId="4860"/>
    <cellStyle name="Note 11 5 8 2" xfId="4861"/>
    <cellStyle name="Note 11 5 8 2 2" xfId="4862"/>
    <cellStyle name="Note 11 5 8 3" xfId="4863"/>
    <cellStyle name="Note 11 5 9" xfId="4864"/>
    <cellStyle name="Note 11 5 9 2" xfId="4865"/>
    <cellStyle name="Note 11 5 9 2 2" xfId="4866"/>
    <cellStyle name="Note 11 5 9 3" xfId="4867"/>
    <cellStyle name="Note 11 6" xfId="4868"/>
    <cellStyle name="Note 11 6 10" xfId="4869"/>
    <cellStyle name="Note 11 6 10 2" xfId="4870"/>
    <cellStyle name="Note 11 6 10 2 2" xfId="4871"/>
    <cellStyle name="Note 11 6 10 3" xfId="4872"/>
    <cellStyle name="Note 11 6 11" xfId="4873"/>
    <cellStyle name="Note 11 6 11 2" xfId="4874"/>
    <cellStyle name="Note 11 6 2" xfId="4875"/>
    <cellStyle name="Note 11 6 2 2" xfId="4876"/>
    <cellStyle name="Note 11 6 2 2 2" xfId="4877"/>
    <cellStyle name="Note 11 6 2 2 2 2" xfId="4878"/>
    <cellStyle name="Note 11 6 2 2 3" xfId="4879"/>
    <cellStyle name="Note 11 6 2 3" xfId="4880"/>
    <cellStyle name="Note 11 6 2 3 2" xfId="4881"/>
    <cellStyle name="Note 11 6 2 4" xfId="4882"/>
    <cellStyle name="Note 11 6 3" xfId="4883"/>
    <cellStyle name="Note 11 6 3 2" xfId="4884"/>
    <cellStyle name="Note 11 6 3 2 2" xfId="4885"/>
    <cellStyle name="Note 11 6 3 3" xfId="4886"/>
    <cellStyle name="Note 11 6 4" xfId="4887"/>
    <cellStyle name="Note 11 6 4 2" xfId="4888"/>
    <cellStyle name="Note 11 6 4 2 2" xfId="4889"/>
    <cellStyle name="Note 11 6 4 3" xfId="4890"/>
    <cellStyle name="Note 11 6 5" xfId="4891"/>
    <cellStyle name="Note 11 6 5 2" xfId="4892"/>
    <cellStyle name="Note 11 6 5 2 2" xfId="4893"/>
    <cellStyle name="Note 11 6 5 3" xfId="4894"/>
    <cellStyle name="Note 11 6 6" xfId="4895"/>
    <cellStyle name="Note 11 6 6 2" xfId="4896"/>
    <cellStyle name="Note 11 6 6 2 2" xfId="4897"/>
    <cellStyle name="Note 11 6 6 3" xfId="4898"/>
    <cellStyle name="Note 11 6 7" xfId="4899"/>
    <cellStyle name="Note 11 6 7 2" xfId="4900"/>
    <cellStyle name="Note 11 6 7 2 2" xfId="4901"/>
    <cellStyle name="Note 11 6 7 3" xfId="4902"/>
    <cellStyle name="Note 11 6 8" xfId="4903"/>
    <cellStyle name="Note 11 6 8 2" xfId="4904"/>
    <cellStyle name="Note 11 6 8 2 2" xfId="4905"/>
    <cellStyle name="Note 11 6 8 3" xfId="4906"/>
    <cellStyle name="Note 11 6 9" xfId="4907"/>
    <cellStyle name="Note 11 6 9 2" xfId="4908"/>
    <cellStyle name="Note 11 6 9 2 2" xfId="4909"/>
    <cellStyle name="Note 11 6 9 3" xfId="4910"/>
    <cellStyle name="Note 11 7" xfId="4911"/>
    <cellStyle name="Note 11 7 10" xfId="4912"/>
    <cellStyle name="Note 11 7 10 2" xfId="4913"/>
    <cellStyle name="Note 11 7 10 2 2" xfId="4914"/>
    <cellStyle name="Note 11 7 10 3" xfId="4915"/>
    <cellStyle name="Note 11 7 11" xfId="4916"/>
    <cellStyle name="Note 11 7 11 2" xfId="4917"/>
    <cellStyle name="Note 11 7 2" xfId="4918"/>
    <cellStyle name="Note 11 7 2 2" xfId="4919"/>
    <cellStyle name="Note 11 7 2 2 2" xfId="4920"/>
    <cellStyle name="Note 11 7 2 2 2 2" xfId="4921"/>
    <cellStyle name="Note 11 7 2 2 3" xfId="4922"/>
    <cellStyle name="Note 11 7 2 3" xfId="4923"/>
    <cellStyle name="Note 11 7 2 3 2" xfId="4924"/>
    <cellStyle name="Note 11 7 2 4" xfId="4925"/>
    <cellStyle name="Note 11 7 3" xfId="4926"/>
    <cellStyle name="Note 11 7 3 2" xfId="4927"/>
    <cellStyle name="Note 11 7 3 2 2" xfId="4928"/>
    <cellStyle name="Note 11 7 3 3" xfId="4929"/>
    <cellStyle name="Note 11 7 4" xfId="4930"/>
    <cellStyle name="Note 11 7 4 2" xfId="4931"/>
    <cellStyle name="Note 11 7 4 2 2" xfId="4932"/>
    <cellStyle name="Note 11 7 4 3" xfId="4933"/>
    <cellStyle name="Note 11 7 5" xfId="4934"/>
    <cellStyle name="Note 11 7 5 2" xfId="4935"/>
    <cellStyle name="Note 11 7 5 2 2" xfId="4936"/>
    <cellStyle name="Note 11 7 5 3" xfId="4937"/>
    <cellStyle name="Note 11 7 6" xfId="4938"/>
    <cellStyle name="Note 11 7 6 2" xfId="4939"/>
    <cellStyle name="Note 11 7 6 2 2" xfId="4940"/>
    <cellStyle name="Note 11 7 6 3" xfId="4941"/>
    <cellStyle name="Note 11 7 7" xfId="4942"/>
    <cellStyle name="Note 11 7 7 2" xfId="4943"/>
    <cellStyle name="Note 11 7 7 2 2" xfId="4944"/>
    <cellStyle name="Note 11 7 7 3" xfId="4945"/>
    <cellStyle name="Note 11 7 8" xfId="4946"/>
    <cellStyle name="Note 11 7 8 2" xfId="4947"/>
    <cellStyle name="Note 11 7 8 2 2" xfId="4948"/>
    <cellStyle name="Note 11 7 8 3" xfId="4949"/>
    <cellStyle name="Note 11 7 9" xfId="4950"/>
    <cellStyle name="Note 11 7 9 2" xfId="4951"/>
    <cellStyle name="Note 11 7 9 2 2" xfId="4952"/>
    <cellStyle name="Note 11 7 9 3" xfId="4953"/>
    <cellStyle name="Note 11 8" xfId="4954"/>
    <cellStyle name="Note 11 8 2" xfId="4955"/>
    <cellStyle name="Note 11 8 2 2" xfId="4956"/>
    <cellStyle name="Note 11 8 2 2 2" xfId="4957"/>
    <cellStyle name="Note 11 8 2 3" xfId="4958"/>
    <cellStyle name="Note 11 8 3" xfId="4959"/>
    <cellStyle name="Note 11 8 3 2" xfId="4960"/>
    <cellStyle name="Note 11 8 4" xfId="4961"/>
    <cellStyle name="Note 11 9" xfId="4962"/>
    <cellStyle name="Note 11 9 2" xfId="4963"/>
    <cellStyle name="Note 11 9 2 2" xfId="4964"/>
    <cellStyle name="Note 11 9 3" xfId="4965"/>
    <cellStyle name="Note 12" xfId="4966"/>
    <cellStyle name="Note 12 10" xfId="4967"/>
    <cellStyle name="Note 12 10 2" xfId="4968"/>
    <cellStyle name="Note 12 10 2 2" xfId="4969"/>
    <cellStyle name="Note 12 10 3" xfId="4970"/>
    <cellStyle name="Note 12 11" xfId="4971"/>
    <cellStyle name="Note 12 11 2" xfId="4972"/>
    <cellStyle name="Note 12 11 2 2" xfId="4973"/>
    <cellStyle name="Note 12 11 3" xfId="4974"/>
    <cellStyle name="Note 12 12" xfId="4975"/>
    <cellStyle name="Note 12 12 2" xfId="4976"/>
    <cellStyle name="Note 12 12 2 2" xfId="4977"/>
    <cellStyle name="Note 12 12 3" xfId="4978"/>
    <cellStyle name="Note 12 13" xfId="4979"/>
    <cellStyle name="Note 12 13 2" xfId="4980"/>
    <cellStyle name="Note 12 13 2 2" xfId="4981"/>
    <cellStyle name="Note 12 13 3" xfId="4982"/>
    <cellStyle name="Note 12 14" xfId="4983"/>
    <cellStyle name="Note 12 14 2" xfId="4984"/>
    <cellStyle name="Note 12 2" xfId="4985"/>
    <cellStyle name="Note 12 2 10" xfId="4986"/>
    <cellStyle name="Note 12 2 10 2" xfId="4987"/>
    <cellStyle name="Note 12 2 10 2 2" xfId="4988"/>
    <cellStyle name="Note 12 2 10 3" xfId="4989"/>
    <cellStyle name="Note 12 2 11" xfId="4990"/>
    <cellStyle name="Note 12 2 11 2" xfId="4991"/>
    <cellStyle name="Note 12 2 11 2 2" xfId="4992"/>
    <cellStyle name="Note 12 2 11 3" xfId="4993"/>
    <cellStyle name="Note 12 2 12" xfId="4994"/>
    <cellStyle name="Note 12 2 12 2" xfId="4995"/>
    <cellStyle name="Note 12 2 12 2 2" xfId="4996"/>
    <cellStyle name="Note 12 2 12 3" xfId="4997"/>
    <cellStyle name="Note 12 2 13" xfId="4998"/>
    <cellStyle name="Note 12 2 13 2" xfId="4999"/>
    <cellStyle name="Note 12 2 2" xfId="5000"/>
    <cellStyle name="Note 12 2 2 2" xfId="5001"/>
    <cellStyle name="Note 12 2 2 2 2" xfId="5002"/>
    <cellStyle name="Note 12 2 2 2 2 2" xfId="5003"/>
    <cellStyle name="Note 12 2 2 2 2 2 2" xfId="5004"/>
    <cellStyle name="Note 12 2 2 2 2 3" xfId="5005"/>
    <cellStyle name="Note 12 2 2 2 3" xfId="5006"/>
    <cellStyle name="Note 12 2 2 2 3 2" xfId="5007"/>
    <cellStyle name="Note 12 2 2 2 4" xfId="5008"/>
    <cellStyle name="Note 12 2 2 3" xfId="5009"/>
    <cellStyle name="Note 12 2 2 3 2" xfId="5010"/>
    <cellStyle name="Note 12 2 2 3 2 2" xfId="5011"/>
    <cellStyle name="Note 12 2 2 3 2 2 2" xfId="5012"/>
    <cellStyle name="Note 12 2 2 3 2 3" xfId="5013"/>
    <cellStyle name="Note 12 2 2 3 3" xfId="5014"/>
    <cellStyle name="Note 12 2 2 3 3 2" xfId="5015"/>
    <cellStyle name="Note 12 2 2 3 4" xfId="5016"/>
    <cellStyle name="Note 12 2 2 4" xfId="5017"/>
    <cellStyle name="Note 12 2 2 4 2" xfId="5018"/>
    <cellStyle name="Note 12 2 2 4 2 2" xfId="5019"/>
    <cellStyle name="Note 12 2 2 4 3" xfId="5020"/>
    <cellStyle name="Note 12 2 2 5" xfId="5021"/>
    <cellStyle name="Note 12 2 2 5 2" xfId="5022"/>
    <cellStyle name="Note 12 2 2 5 2 2" xfId="5023"/>
    <cellStyle name="Note 12 2 2 5 3" xfId="5024"/>
    <cellStyle name="Note 12 2 2 6" xfId="5025"/>
    <cellStyle name="Note 12 2 2 6 2" xfId="5026"/>
    <cellStyle name="Note 12 2 2 6 2 2" xfId="5027"/>
    <cellStyle name="Note 12 2 2 6 3" xfId="5028"/>
    <cellStyle name="Note 12 2 2 7" xfId="5029"/>
    <cellStyle name="Note 12 2 2 7 2" xfId="5030"/>
    <cellStyle name="Note 12 2 2 7 2 2" xfId="5031"/>
    <cellStyle name="Note 12 2 2 7 3" xfId="5032"/>
    <cellStyle name="Note 12 2 2 8" xfId="5033"/>
    <cellStyle name="Note 12 2 2 8 2" xfId="5034"/>
    <cellStyle name="Note 12 2 3" xfId="5035"/>
    <cellStyle name="Note 12 2 3 10" xfId="5036"/>
    <cellStyle name="Note 12 2 3 10 2" xfId="5037"/>
    <cellStyle name="Note 12 2 3 10 2 2" xfId="5038"/>
    <cellStyle name="Note 12 2 3 10 3" xfId="5039"/>
    <cellStyle name="Note 12 2 3 11" xfId="5040"/>
    <cellStyle name="Note 12 2 3 11 2" xfId="5041"/>
    <cellStyle name="Note 12 2 3 2" xfId="5042"/>
    <cellStyle name="Note 12 2 3 2 2" xfId="5043"/>
    <cellStyle name="Note 12 2 3 2 2 2" xfId="5044"/>
    <cellStyle name="Note 12 2 3 2 2 2 2" xfId="5045"/>
    <cellStyle name="Note 12 2 3 2 2 3" xfId="5046"/>
    <cellStyle name="Note 12 2 3 2 3" xfId="5047"/>
    <cellStyle name="Note 12 2 3 2 3 2" xfId="5048"/>
    <cellStyle name="Note 12 2 3 2 4" xfId="5049"/>
    <cellStyle name="Note 12 2 3 3" xfId="5050"/>
    <cellStyle name="Note 12 2 3 3 2" xfId="5051"/>
    <cellStyle name="Note 12 2 3 3 2 2" xfId="5052"/>
    <cellStyle name="Note 12 2 3 3 3" xfId="5053"/>
    <cellStyle name="Note 12 2 3 4" xfId="5054"/>
    <cellStyle name="Note 12 2 3 4 2" xfId="5055"/>
    <cellStyle name="Note 12 2 3 4 2 2" xfId="5056"/>
    <cellStyle name="Note 12 2 3 4 3" xfId="5057"/>
    <cellStyle name="Note 12 2 3 5" xfId="5058"/>
    <cellStyle name="Note 12 2 3 5 2" xfId="5059"/>
    <cellStyle name="Note 12 2 3 5 2 2" xfId="5060"/>
    <cellStyle name="Note 12 2 3 5 3" xfId="5061"/>
    <cellStyle name="Note 12 2 3 6" xfId="5062"/>
    <cellStyle name="Note 12 2 3 6 2" xfId="5063"/>
    <cellStyle name="Note 12 2 3 6 2 2" xfId="5064"/>
    <cellStyle name="Note 12 2 3 6 3" xfId="5065"/>
    <cellStyle name="Note 12 2 3 7" xfId="5066"/>
    <cellStyle name="Note 12 2 3 7 2" xfId="5067"/>
    <cellStyle name="Note 12 2 3 7 2 2" xfId="5068"/>
    <cellStyle name="Note 12 2 3 7 3" xfId="5069"/>
    <cellStyle name="Note 12 2 3 8" xfId="5070"/>
    <cellStyle name="Note 12 2 3 8 2" xfId="5071"/>
    <cellStyle name="Note 12 2 3 8 2 2" xfId="5072"/>
    <cellStyle name="Note 12 2 3 8 3" xfId="5073"/>
    <cellStyle name="Note 12 2 3 9" xfId="5074"/>
    <cellStyle name="Note 12 2 3 9 2" xfId="5075"/>
    <cellStyle name="Note 12 2 3 9 2 2" xfId="5076"/>
    <cellStyle name="Note 12 2 3 9 3" xfId="5077"/>
    <cellStyle name="Note 12 2 4" xfId="5078"/>
    <cellStyle name="Note 12 2 4 10" xfId="5079"/>
    <cellStyle name="Note 12 2 4 10 2" xfId="5080"/>
    <cellStyle name="Note 12 2 4 10 2 2" xfId="5081"/>
    <cellStyle name="Note 12 2 4 10 3" xfId="5082"/>
    <cellStyle name="Note 12 2 4 11" xfId="5083"/>
    <cellStyle name="Note 12 2 4 11 2" xfId="5084"/>
    <cellStyle name="Note 12 2 4 2" xfId="5085"/>
    <cellStyle name="Note 12 2 4 2 2" xfId="5086"/>
    <cellStyle name="Note 12 2 4 2 2 2" xfId="5087"/>
    <cellStyle name="Note 12 2 4 2 2 2 2" xfId="5088"/>
    <cellStyle name="Note 12 2 4 2 2 3" xfId="5089"/>
    <cellStyle name="Note 12 2 4 2 3" xfId="5090"/>
    <cellStyle name="Note 12 2 4 2 3 2" xfId="5091"/>
    <cellStyle name="Note 12 2 4 2 4" xfId="5092"/>
    <cellStyle name="Note 12 2 4 3" xfId="5093"/>
    <cellStyle name="Note 12 2 4 3 2" xfId="5094"/>
    <cellStyle name="Note 12 2 4 3 2 2" xfId="5095"/>
    <cellStyle name="Note 12 2 4 3 3" xfId="5096"/>
    <cellStyle name="Note 12 2 4 4" xfId="5097"/>
    <cellStyle name="Note 12 2 4 4 2" xfId="5098"/>
    <cellStyle name="Note 12 2 4 4 2 2" xfId="5099"/>
    <cellStyle name="Note 12 2 4 4 3" xfId="5100"/>
    <cellStyle name="Note 12 2 4 5" xfId="5101"/>
    <cellStyle name="Note 12 2 4 5 2" xfId="5102"/>
    <cellStyle name="Note 12 2 4 5 2 2" xfId="5103"/>
    <cellStyle name="Note 12 2 4 5 3" xfId="5104"/>
    <cellStyle name="Note 12 2 4 6" xfId="5105"/>
    <cellStyle name="Note 12 2 4 6 2" xfId="5106"/>
    <cellStyle name="Note 12 2 4 6 2 2" xfId="5107"/>
    <cellStyle name="Note 12 2 4 6 3" xfId="5108"/>
    <cellStyle name="Note 12 2 4 7" xfId="5109"/>
    <cellStyle name="Note 12 2 4 7 2" xfId="5110"/>
    <cellStyle name="Note 12 2 4 7 2 2" xfId="5111"/>
    <cellStyle name="Note 12 2 4 7 3" xfId="5112"/>
    <cellStyle name="Note 12 2 4 8" xfId="5113"/>
    <cellStyle name="Note 12 2 4 8 2" xfId="5114"/>
    <cellStyle name="Note 12 2 4 8 2 2" xfId="5115"/>
    <cellStyle name="Note 12 2 4 8 3" xfId="5116"/>
    <cellStyle name="Note 12 2 4 9" xfId="5117"/>
    <cellStyle name="Note 12 2 4 9 2" xfId="5118"/>
    <cellStyle name="Note 12 2 4 9 2 2" xfId="5119"/>
    <cellStyle name="Note 12 2 4 9 3" xfId="5120"/>
    <cellStyle name="Note 12 2 5" xfId="5121"/>
    <cellStyle name="Note 12 2 5 10" xfId="5122"/>
    <cellStyle name="Note 12 2 5 10 2" xfId="5123"/>
    <cellStyle name="Note 12 2 5 10 2 2" xfId="5124"/>
    <cellStyle name="Note 12 2 5 10 3" xfId="5125"/>
    <cellStyle name="Note 12 2 5 11" xfId="5126"/>
    <cellStyle name="Note 12 2 5 11 2" xfId="5127"/>
    <cellStyle name="Note 12 2 5 2" xfId="5128"/>
    <cellStyle name="Note 12 2 5 2 2" xfId="5129"/>
    <cellStyle name="Note 12 2 5 2 2 2" xfId="5130"/>
    <cellStyle name="Note 12 2 5 2 2 2 2" xfId="5131"/>
    <cellStyle name="Note 12 2 5 2 2 3" xfId="5132"/>
    <cellStyle name="Note 12 2 5 2 3" xfId="5133"/>
    <cellStyle name="Note 12 2 5 2 3 2" xfId="5134"/>
    <cellStyle name="Note 12 2 5 2 4" xfId="5135"/>
    <cellStyle name="Note 12 2 5 3" xfId="5136"/>
    <cellStyle name="Note 12 2 5 3 2" xfId="5137"/>
    <cellStyle name="Note 12 2 5 3 2 2" xfId="5138"/>
    <cellStyle name="Note 12 2 5 3 3" xfId="5139"/>
    <cellStyle name="Note 12 2 5 4" xfId="5140"/>
    <cellStyle name="Note 12 2 5 4 2" xfId="5141"/>
    <cellStyle name="Note 12 2 5 4 2 2" xfId="5142"/>
    <cellStyle name="Note 12 2 5 4 3" xfId="5143"/>
    <cellStyle name="Note 12 2 5 5" xfId="5144"/>
    <cellStyle name="Note 12 2 5 5 2" xfId="5145"/>
    <cellStyle name="Note 12 2 5 5 2 2" xfId="5146"/>
    <cellStyle name="Note 12 2 5 5 3" xfId="5147"/>
    <cellStyle name="Note 12 2 5 6" xfId="5148"/>
    <cellStyle name="Note 12 2 5 6 2" xfId="5149"/>
    <cellStyle name="Note 12 2 5 6 2 2" xfId="5150"/>
    <cellStyle name="Note 12 2 5 6 3" xfId="5151"/>
    <cellStyle name="Note 12 2 5 7" xfId="5152"/>
    <cellStyle name="Note 12 2 5 7 2" xfId="5153"/>
    <cellStyle name="Note 12 2 5 7 2 2" xfId="5154"/>
    <cellStyle name="Note 12 2 5 7 3" xfId="5155"/>
    <cellStyle name="Note 12 2 5 8" xfId="5156"/>
    <cellStyle name="Note 12 2 5 8 2" xfId="5157"/>
    <cellStyle name="Note 12 2 5 8 2 2" xfId="5158"/>
    <cellStyle name="Note 12 2 5 8 3" xfId="5159"/>
    <cellStyle name="Note 12 2 5 9" xfId="5160"/>
    <cellStyle name="Note 12 2 5 9 2" xfId="5161"/>
    <cellStyle name="Note 12 2 5 9 2 2" xfId="5162"/>
    <cellStyle name="Note 12 2 5 9 3" xfId="5163"/>
    <cellStyle name="Note 12 2 6" xfId="5164"/>
    <cellStyle name="Note 12 2 6 10" xfId="5165"/>
    <cellStyle name="Note 12 2 6 10 2" xfId="5166"/>
    <cellStyle name="Note 12 2 6 10 2 2" xfId="5167"/>
    <cellStyle name="Note 12 2 6 10 3" xfId="5168"/>
    <cellStyle name="Note 12 2 6 11" xfId="5169"/>
    <cellStyle name="Note 12 2 6 11 2" xfId="5170"/>
    <cellStyle name="Note 12 2 6 2" xfId="5171"/>
    <cellStyle name="Note 12 2 6 2 2" xfId="5172"/>
    <cellStyle name="Note 12 2 6 2 2 2" xfId="5173"/>
    <cellStyle name="Note 12 2 6 2 2 2 2" xfId="5174"/>
    <cellStyle name="Note 12 2 6 2 2 3" xfId="5175"/>
    <cellStyle name="Note 12 2 6 2 3" xfId="5176"/>
    <cellStyle name="Note 12 2 6 2 3 2" xfId="5177"/>
    <cellStyle name="Note 12 2 6 2 4" xfId="5178"/>
    <cellStyle name="Note 12 2 6 3" xfId="5179"/>
    <cellStyle name="Note 12 2 6 3 2" xfId="5180"/>
    <cellStyle name="Note 12 2 6 3 2 2" xfId="5181"/>
    <cellStyle name="Note 12 2 6 3 3" xfId="5182"/>
    <cellStyle name="Note 12 2 6 4" xfId="5183"/>
    <cellStyle name="Note 12 2 6 4 2" xfId="5184"/>
    <cellStyle name="Note 12 2 6 4 2 2" xfId="5185"/>
    <cellStyle name="Note 12 2 6 4 3" xfId="5186"/>
    <cellStyle name="Note 12 2 6 5" xfId="5187"/>
    <cellStyle name="Note 12 2 6 5 2" xfId="5188"/>
    <cellStyle name="Note 12 2 6 5 2 2" xfId="5189"/>
    <cellStyle name="Note 12 2 6 5 3" xfId="5190"/>
    <cellStyle name="Note 12 2 6 6" xfId="5191"/>
    <cellStyle name="Note 12 2 6 6 2" xfId="5192"/>
    <cellStyle name="Note 12 2 6 6 2 2" xfId="5193"/>
    <cellStyle name="Note 12 2 6 6 3" xfId="5194"/>
    <cellStyle name="Note 12 2 6 7" xfId="5195"/>
    <cellStyle name="Note 12 2 6 7 2" xfId="5196"/>
    <cellStyle name="Note 12 2 6 7 2 2" xfId="5197"/>
    <cellStyle name="Note 12 2 6 7 3" xfId="5198"/>
    <cellStyle name="Note 12 2 6 8" xfId="5199"/>
    <cellStyle name="Note 12 2 6 8 2" xfId="5200"/>
    <cellStyle name="Note 12 2 6 8 2 2" xfId="5201"/>
    <cellStyle name="Note 12 2 6 8 3" xfId="5202"/>
    <cellStyle name="Note 12 2 6 9" xfId="5203"/>
    <cellStyle name="Note 12 2 6 9 2" xfId="5204"/>
    <cellStyle name="Note 12 2 6 9 2 2" xfId="5205"/>
    <cellStyle name="Note 12 2 6 9 3" xfId="5206"/>
    <cellStyle name="Note 12 2 7" xfId="5207"/>
    <cellStyle name="Note 12 2 7 2" xfId="5208"/>
    <cellStyle name="Note 12 2 7 2 2" xfId="5209"/>
    <cellStyle name="Note 12 2 7 2 2 2" xfId="5210"/>
    <cellStyle name="Note 12 2 7 2 3" xfId="5211"/>
    <cellStyle name="Note 12 2 7 3" xfId="5212"/>
    <cellStyle name="Note 12 2 7 3 2" xfId="5213"/>
    <cellStyle name="Note 12 2 7 4" xfId="5214"/>
    <cellStyle name="Note 12 2 8" xfId="5215"/>
    <cellStyle name="Note 12 2 8 2" xfId="5216"/>
    <cellStyle name="Note 12 2 8 2 2" xfId="5217"/>
    <cellStyle name="Note 12 2 8 3" xfId="5218"/>
    <cellStyle name="Note 12 2 9" xfId="5219"/>
    <cellStyle name="Note 12 2 9 2" xfId="5220"/>
    <cellStyle name="Note 12 2 9 2 2" xfId="5221"/>
    <cellStyle name="Note 12 2 9 3" xfId="5222"/>
    <cellStyle name="Note 12 3" xfId="5223"/>
    <cellStyle name="Note 12 3 2" xfId="5224"/>
    <cellStyle name="Note 12 3 2 2" xfId="5225"/>
    <cellStyle name="Note 12 3 2 2 2" xfId="5226"/>
    <cellStyle name="Note 12 3 2 2 2 2" xfId="5227"/>
    <cellStyle name="Note 12 3 2 2 3" xfId="5228"/>
    <cellStyle name="Note 12 3 2 3" xfId="5229"/>
    <cellStyle name="Note 12 3 2 3 2" xfId="5230"/>
    <cellStyle name="Note 12 3 2 4" xfId="5231"/>
    <cellStyle name="Note 12 3 3" xfId="5232"/>
    <cellStyle name="Note 12 3 3 2" xfId="5233"/>
    <cellStyle name="Note 12 3 3 2 2" xfId="5234"/>
    <cellStyle name="Note 12 3 3 2 2 2" xfId="5235"/>
    <cellStyle name="Note 12 3 3 2 3" xfId="5236"/>
    <cellStyle name="Note 12 3 3 3" xfId="5237"/>
    <cellStyle name="Note 12 3 3 3 2" xfId="5238"/>
    <cellStyle name="Note 12 3 3 4" xfId="5239"/>
    <cellStyle name="Note 12 3 4" xfId="5240"/>
    <cellStyle name="Note 12 3 4 2" xfId="5241"/>
    <cellStyle name="Note 12 3 4 2 2" xfId="5242"/>
    <cellStyle name="Note 12 3 4 3" xfId="5243"/>
    <cellStyle name="Note 12 3 5" xfId="5244"/>
    <cellStyle name="Note 12 3 5 2" xfId="5245"/>
    <cellStyle name="Note 12 3 5 2 2" xfId="5246"/>
    <cellStyle name="Note 12 3 5 3" xfId="5247"/>
    <cellStyle name="Note 12 3 6" xfId="5248"/>
    <cellStyle name="Note 12 3 6 2" xfId="5249"/>
    <cellStyle name="Note 12 3 6 2 2" xfId="5250"/>
    <cellStyle name="Note 12 3 6 3" xfId="5251"/>
    <cellStyle name="Note 12 3 7" xfId="5252"/>
    <cellStyle name="Note 12 3 7 2" xfId="5253"/>
    <cellStyle name="Note 12 3 7 2 2" xfId="5254"/>
    <cellStyle name="Note 12 3 7 3" xfId="5255"/>
    <cellStyle name="Note 12 3 8" xfId="5256"/>
    <cellStyle name="Note 12 3 8 2" xfId="5257"/>
    <cellStyle name="Note 12 4" xfId="5258"/>
    <cellStyle name="Note 12 4 10" xfId="5259"/>
    <cellStyle name="Note 12 4 10 2" xfId="5260"/>
    <cellStyle name="Note 12 4 10 2 2" xfId="5261"/>
    <cellStyle name="Note 12 4 10 3" xfId="5262"/>
    <cellStyle name="Note 12 4 11" xfId="5263"/>
    <cellStyle name="Note 12 4 11 2" xfId="5264"/>
    <cellStyle name="Note 12 4 2" xfId="5265"/>
    <cellStyle name="Note 12 4 2 2" xfId="5266"/>
    <cellStyle name="Note 12 4 2 2 2" xfId="5267"/>
    <cellStyle name="Note 12 4 2 2 2 2" xfId="5268"/>
    <cellStyle name="Note 12 4 2 2 3" xfId="5269"/>
    <cellStyle name="Note 12 4 2 3" xfId="5270"/>
    <cellStyle name="Note 12 4 2 3 2" xfId="5271"/>
    <cellStyle name="Note 12 4 2 4" xfId="5272"/>
    <cellStyle name="Note 12 4 3" xfId="5273"/>
    <cellStyle name="Note 12 4 3 2" xfId="5274"/>
    <cellStyle name="Note 12 4 3 2 2" xfId="5275"/>
    <cellStyle name="Note 12 4 3 3" xfId="5276"/>
    <cellStyle name="Note 12 4 4" xfId="5277"/>
    <cellStyle name="Note 12 4 4 2" xfId="5278"/>
    <cellStyle name="Note 12 4 4 2 2" xfId="5279"/>
    <cellStyle name="Note 12 4 4 3" xfId="5280"/>
    <cellStyle name="Note 12 4 5" xfId="5281"/>
    <cellStyle name="Note 12 4 5 2" xfId="5282"/>
    <cellStyle name="Note 12 4 5 2 2" xfId="5283"/>
    <cellStyle name="Note 12 4 5 3" xfId="5284"/>
    <cellStyle name="Note 12 4 6" xfId="5285"/>
    <cellStyle name="Note 12 4 6 2" xfId="5286"/>
    <cellStyle name="Note 12 4 6 2 2" xfId="5287"/>
    <cellStyle name="Note 12 4 6 3" xfId="5288"/>
    <cellStyle name="Note 12 4 7" xfId="5289"/>
    <cellStyle name="Note 12 4 7 2" xfId="5290"/>
    <cellStyle name="Note 12 4 7 2 2" xfId="5291"/>
    <cellStyle name="Note 12 4 7 3" xfId="5292"/>
    <cellStyle name="Note 12 4 8" xfId="5293"/>
    <cellStyle name="Note 12 4 8 2" xfId="5294"/>
    <cellStyle name="Note 12 4 8 2 2" xfId="5295"/>
    <cellStyle name="Note 12 4 8 3" xfId="5296"/>
    <cellStyle name="Note 12 4 9" xfId="5297"/>
    <cellStyle name="Note 12 4 9 2" xfId="5298"/>
    <cellStyle name="Note 12 4 9 2 2" xfId="5299"/>
    <cellStyle name="Note 12 4 9 3" xfId="5300"/>
    <cellStyle name="Note 12 5" xfId="5301"/>
    <cellStyle name="Note 12 5 10" xfId="5302"/>
    <cellStyle name="Note 12 5 10 2" xfId="5303"/>
    <cellStyle name="Note 12 5 10 2 2" xfId="5304"/>
    <cellStyle name="Note 12 5 10 3" xfId="5305"/>
    <cellStyle name="Note 12 5 11" xfId="5306"/>
    <cellStyle name="Note 12 5 11 2" xfId="5307"/>
    <cellStyle name="Note 12 5 2" xfId="5308"/>
    <cellStyle name="Note 12 5 2 2" xfId="5309"/>
    <cellStyle name="Note 12 5 2 2 2" xfId="5310"/>
    <cellStyle name="Note 12 5 2 2 2 2" xfId="5311"/>
    <cellStyle name="Note 12 5 2 2 3" xfId="5312"/>
    <cellStyle name="Note 12 5 2 3" xfId="5313"/>
    <cellStyle name="Note 12 5 2 3 2" xfId="5314"/>
    <cellStyle name="Note 12 5 2 4" xfId="5315"/>
    <cellStyle name="Note 12 5 3" xfId="5316"/>
    <cellStyle name="Note 12 5 3 2" xfId="5317"/>
    <cellStyle name="Note 12 5 3 2 2" xfId="5318"/>
    <cellStyle name="Note 12 5 3 3" xfId="5319"/>
    <cellStyle name="Note 12 5 4" xfId="5320"/>
    <cellStyle name="Note 12 5 4 2" xfId="5321"/>
    <cellStyle name="Note 12 5 4 2 2" xfId="5322"/>
    <cellStyle name="Note 12 5 4 3" xfId="5323"/>
    <cellStyle name="Note 12 5 5" xfId="5324"/>
    <cellStyle name="Note 12 5 5 2" xfId="5325"/>
    <cellStyle name="Note 12 5 5 2 2" xfId="5326"/>
    <cellStyle name="Note 12 5 5 3" xfId="5327"/>
    <cellStyle name="Note 12 5 6" xfId="5328"/>
    <cellStyle name="Note 12 5 6 2" xfId="5329"/>
    <cellStyle name="Note 12 5 6 2 2" xfId="5330"/>
    <cellStyle name="Note 12 5 6 3" xfId="5331"/>
    <cellStyle name="Note 12 5 7" xfId="5332"/>
    <cellStyle name="Note 12 5 7 2" xfId="5333"/>
    <cellStyle name="Note 12 5 7 2 2" xfId="5334"/>
    <cellStyle name="Note 12 5 7 3" xfId="5335"/>
    <cellStyle name="Note 12 5 8" xfId="5336"/>
    <cellStyle name="Note 12 5 8 2" xfId="5337"/>
    <cellStyle name="Note 12 5 8 2 2" xfId="5338"/>
    <cellStyle name="Note 12 5 8 3" xfId="5339"/>
    <cellStyle name="Note 12 5 9" xfId="5340"/>
    <cellStyle name="Note 12 5 9 2" xfId="5341"/>
    <cellStyle name="Note 12 5 9 2 2" xfId="5342"/>
    <cellStyle name="Note 12 5 9 3" xfId="5343"/>
    <cellStyle name="Note 12 6" xfId="5344"/>
    <cellStyle name="Note 12 6 10" xfId="5345"/>
    <cellStyle name="Note 12 6 10 2" xfId="5346"/>
    <cellStyle name="Note 12 6 10 2 2" xfId="5347"/>
    <cellStyle name="Note 12 6 10 3" xfId="5348"/>
    <cellStyle name="Note 12 6 11" xfId="5349"/>
    <cellStyle name="Note 12 6 11 2" xfId="5350"/>
    <cellStyle name="Note 12 6 2" xfId="5351"/>
    <cellStyle name="Note 12 6 2 2" xfId="5352"/>
    <cellStyle name="Note 12 6 2 2 2" xfId="5353"/>
    <cellStyle name="Note 12 6 2 2 2 2" xfId="5354"/>
    <cellStyle name="Note 12 6 2 2 3" xfId="5355"/>
    <cellStyle name="Note 12 6 2 3" xfId="5356"/>
    <cellStyle name="Note 12 6 2 3 2" xfId="5357"/>
    <cellStyle name="Note 12 6 2 4" xfId="5358"/>
    <cellStyle name="Note 12 6 3" xfId="5359"/>
    <cellStyle name="Note 12 6 3 2" xfId="5360"/>
    <cellStyle name="Note 12 6 3 2 2" xfId="5361"/>
    <cellStyle name="Note 12 6 3 3" xfId="5362"/>
    <cellStyle name="Note 12 6 4" xfId="5363"/>
    <cellStyle name="Note 12 6 4 2" xfId="5364"/>
    <cellStyle name="Note 12 6 4 2 2" xfId="5365"/>
    <cellStyle name="Note 12 6 4 3" xfId="5366"/>
    <cellStyle name="Note 12 6 5" xfId="5367"/>
    <cellStyle name="Note 12 6 5 2" xfId="5368"/>
    <cellStyle name="Note 12 6 5 2 2" xfId="5369"/>
    <cellStyle name="Note 12 6 5 3" xfId="5370"/>
    <cellStyle name="Note 12 6 6" xfId="5371"/>
    <cellStyle name="Note 12 6 6 2" xfId="5372"/>
    <cellStyle name="Note 12 6 6 2 2" xfId="5373"/>
    <cellStyle name="Note 12 6 6 3" xfId="5374"/>
    <cellStyle name="Note 12 6 7" xfId="5375"/>
    <cellStyle name="Note 12 6 7 2" xfId="5376"/>
    <cellStyle name="Note 12 6 7 2 2" xfId="5377"/>
    <cellStyle name="Note 12 6 7 3" xfId="5378"/>
    <cellStyle name="Note 12 6 8" xfId="5379"/>
    <cellStyle name="Note 12 6 8 2" xfId="5380"/>
    <cellStyle name="Note 12 6 8 2 2" xfId="5381"/>
    <cellStyle name="Note 12 6 8 3" xfId="5382"/>
    <cellStyle name="Note 12 6 9" xfId="5383"/>
    <cellStyle name="Note 12 6 9 2" xfId="5384"/>
    <cellStyle name="Note 12 6 9 2 2" xfId="5385"/>
    <cellStyle name="Note 12 6 9 3" xfId="5386"/>
    <cellStyle name="Note 12 7" xfId="5387"/>
    <cellStyle name="Note 12 7 10" xfId="5388"/>
    <cellStyle name="Note 12 7 10 2" xfId="5389"/>
    <cellStyle name="Note 12 7 10 2 2" xfId="5390"/>
    <cellStyle name="Note 12 7 10 3" xfId="5391"/>
    <cellStyle name="Note 12 7 11" xfId="5392"/>
    <cellStyle name="Note 12 7 11 2" xfId="5393"/>
    <cellStyle name="Note 12 7 2" xfId="5394"/>
    <cellStyle name="Note 12 7 2 2" xfId="5395"/>
    <cellStyle name="Note 12 7 2 2 2" xfId="5396"/>
    <cellStyle name="Note 12 7 2 2 2 2" xfId="5397"/>
    <cellStyle name="Note 12 7 2 2 3" xfId="5398"/>
    <cellStyle name="Note 12 7 2 3" xfId="5399"/>
    <cellStyle name="Note 12 7 2 3 2" xfId="5400"/>
    <cellStyle name="Note 12 7 2 4" xfId="5401"/>
    <cellStyle name="Note 12 7 3" xfId="5402"/>
    <cellStyle name="Note 12 7 3 2" xfId="5403"/>
    <cellStyle name="Note 12 7 3 2 2" xfId="5404"/>
    <cellStyle name="Note 12 7 3 3" xfId="5405"/>
    <cellStyle name="Note 12 7 4" xfId="5406"/>
    <cellStyle name="Note 12 7 4 2" xfId="5407"/>
    <cellStyle name="Note 12 7 4 2 2" xfId="5408"/>
    <cellStyle name="Note 12 7 4 3" xfId="5409"/>
    <cellStyle name="Note 12 7 5" xfId="5410"/>
    <cellStyle name="Note 12 7 5 2" xfId="5411"/>
    <cellStyle name="Note 12 7 5 2 2" xfId="5412"/>
    <cellStyle name="Note 12 7 5 3" xfId="5413"/>
    <cellStyle name="Note 12 7 6" xfId="5414"/>
    <cellStyle name="Note 12 7 6 2" xfId="5415"/>
    <cellStyle name="Note 12 7 6 2 2" xfId="5416"/>
    <cellStyle name="Note 12 7 6 3" xfId="5417"/>
    <cellStyle name="Note 12 7 7" xfId="5418"/>
    <cellStyle name="Note 12 7 7 2" xfId="5419"/>
    <cellStyle name="Note 12 7 7 2 2" xfId="5420"/>
    <cellStyle name="Note 12 7 7 3" xfId="5421"/>
    <cellStyle name="Note 12 7 8" xfId="5422"/>
    <cellStyle name="Note 12 7 8 2" xfId="5423"/>
    <cellStyle name="Note 12 7 8 2 2" xfId="5424"/>
    <cellStyle name="Note 12 7 8 3" xfId="5425"/>
    <cellStyle name="Note 12 7 9" xfId="5426"/>
    <cellStyle name="Note 12 7 9 2" xfId="5427"/>
    <cellStyle name="Note 12 7 9 2 2" xfId="5428"/>
    <cellStyle name="Note 12 7 9 3" xfId="5429"/>
    <cellStyle name="Note 12 8" xfId="5430"/>
    <cellStyle name="Note 12 8 2" xfId="5431"/>
    <cellStyle name="Note 12 8 2 2" xfId="5432"/>
    <cellStyle name="Note 12 8 2 2 2" xfId="5433"/>
    <cellStyle name="Note 12 8 2 3" xfId="5434"/>
    <cellStyle name="Note 12 8 3" xfId="5435"/>
    <cellStyle name="Note 12 8 3 2" xfId="5436"/>
    <cellStyle name="Note 12 8 4" xfId="5437"/>
    <cellStyle name="Note 12 9" xfId="5438"/>
    <cellStyle name="Note 12 9 2" xfId="5439"/>
    <cellStyle name="Note 12 9 2 2" xfId="5440"/>
    <cellStyle name="Note 12 9 3" xfId="5441"/>
    <cellStyle name="Note 13" xfId="5442"/>
    <cellStyle name="Note 13 10" xfId="5443"/>
    <cellStyle name="Note 13 10 2" xfId="5444"/>
    <cellStyle name="Note 13 10 2 2" xfId="5445"/>
    <cellStyle name="Note 13 10 3" xfId="5446"/>
    <cellStyle name="Note 13 11" xfId="5447"/>
    <cellStyle name="Note 13 11 2" xfId="5448"/>
    <cellStyle name="Note 13 11 2 2" xfId="5449"/>
    <cellStyle name="Note 13 11 3" xfId="5450"/>
    <cellStyle name="Note 13 12" xfId="5451"/>
    <cellStyle name="Note 13 12 2" xfId="5452"/>
    <cellStyle name="Note 13 12 2 2" xfId="5453"/>
    <cellStyle name="Note 13 12 3" xfId="5454"/>
    <cellStyle name="Note 13 13" xfId="5455"/>
    <cellStyle name="Note 13 13 2" xfId="5456"/>
    <cellStyle name="Note 13 13 2 2" xfId="5457"/>
    <cellStyle name="Note 13 13 3" xfId="5458"/>
    <cellStyle name="Note 13 14" xfId="5459"/>
    <cellStyle name="Note 13 14 2" xfId="5460"/>
    <cellStyle name="Note 13 2" xfId="5461"/>
    <cellStyle name="Note 13 2 10" xfId="5462"/>
    <cellStyle name="Note 13 2 10 2" xfId="5463"/>
    <cellStyle name="Note 13 2 10 2 2" xfId="5464"/>
    <cellStyle name="Note 13 2 10 3" xfId="5465"/>
    <cellStyle name="Note 13 2 11" xfId="5466"/>
    <cellStyle name="Note 13 2 11 2" xfId="5467"/>
    <cellStyle name="Note 13 2 11 2 2" xfId="5468"/>
    <cellStyle name="Note 13 2 11 3" xfId="5469"/>
    <cellStyle name="Note 13 2 12" xfId="5470"/>
    <cellStyle name="Note 13 2 12 2" xfId="5471"/>
    <cellStyle name="Note 13 2 12 2 2" xfId="5472"/>
    <cellStyle name="Note 13 2 12 3" xfId="5473"/>
    <cellStyle name="Note 13 2 13" xfId="5474"/>
    <cellStyle name="Note 13 2 13 2" xfId="5475"/>
    <cellStyle name="Note 13 2 2" xfId="5476"/>
    <cellStyle name="Note 13 2 2 2" xfId="5477"/>
    <cellStyle name="Note 13 2 2 2 2" xfId="5478"/>
    <cellStyle name="Note 13 2 2 2 2 2" xfId="5479"/>
    <cellStyle name="Note 13 2 2 2 2 2 2" xfId="5480"/>
    <cellStyle name="Note 13 2 2 2 2 3" xfId="5481"/>
    <cellStyle name="Note 13 2 2 2 3" xfId="5482"/>
    <cellStyle name="Note 13 2 2 2 3 2" xfId="5483"/>
    <cellStyle name="Note 13 2 2 2 4" xfId="5484"/>
    <cellStyle name="Note 13 2 2 3" xfId="5485"/>
    <cellStyle name="Note 13 2 2 3 2" xfId="5486"/>
    <cellStyle name="Note 13 2 2 3 2 2" xfId="5487"/>
    <cellStyle name="Note 13 2 2 3 2 2 2" xfId="5488"/>
    <cellStyle name="Note 13 2 2 3 2 3" xfId="5489"/>
    <cellStyle name="Note 13 2 2 3 3" xfId="5490"/>
    <cellStyle name="Note 13 2 2 3 3 2" xfId="5491"/>
    <cellStyle name="Note 13 2 2 3 4" xfId="5492"/>
    <cellStyle name="Note 13 2 2 4" xfId="5493"/>
    <cellStyle name="Note 13 2 2 4 2" xfId="5494"/>
    <cellStyle name="Note 13 2 2 4 2 2" xfId="5495"/>
    <cellStyle name="Note 13 2 2 4 3" xfId="5496"/>
    <cellStyle name="Note 13 2 2 5" xfId="5497"/>
    <cellStyle name="Note 13 2 2 5 2" xfId="5498"/>
    <cellStyle name="Note 13 2 2 5 2 2" xfId="5499"/>
    <cellStyle name="Note 13 2 2 5 3" xfId="5500"/>
    <cellStyle name="Note 13 2 2 6" xfId="5501"/>
    <cellStyle name="Note 13 2 2 6 2" xfId="5502"/>
    <cellStyle name="Note 13 2 2 6 2 2" xfId="5503"/>
    <cellStyle name="Note 13 2 2 6 3" xfId="5504"/>
    <cellStyle name="Note 13 2 2 7" xfId="5505"/>
    <cellStyle name="Note 13 2 2 7 2" xfId="5506"/>
    <cellStyle name="Note 13 2 2 7 2 2" xfId="5507"/>
    <cellStyle name="Note 13 2 2 7 3" xfId="5508"/>
    <cellStyle name="Note 13 2 2 8" xfId="5509"/>
    <cellStyle name="Note 13 2 2 8 2" xfId="5510"/>
    <cellStyle name="Note 13 2 3" xfId="5511"/>
    <cellStyle name="Note 13 2 3 10" xfId="5512"/>
    <cellStyle name="Note 13 2 3 10 2" xfId="5513"/>
    <cellStyle name="Note 13 2 3 10 2 2" xfId="5514"/>
    <cellStyle name="Note 13 2 3 10 3" xfId="5515"/>
    <cellStyle name="Note 13 2 3 11" xfId="5516"/>
    <cellStyle name="Note 13 2 3 11 2" xfId="5517"/>
    <cellStyle name="Note 13 2 3 2" xfId="5518"/>
    <cellStyle name="Note 13 2 3 2 2" xfId="5519"/>
    <cellStyle name="Note 13 2 3 2 2 2" xfId="5520"/>
    <cellStyle name="Note 13 2 3 2 2 2 2" xfId="5521"/>
    <cellStyle name="Note 13 2 3 2 2 3" xfId="5522"/>
    <cellStyle name="Note 13 2 3 2 3" xfId="5523"/>
    <cellStyle name="Note 13 2 3 2 3 2" xfId="5524"/>
    <cellStyle name="Note 13 2 3 2 4" xfId="5525"/>
    <cellStyle name="Note 13 2 3 3" xfId="5526"/>
    <cellStyle name="Note 13 2 3 3 2" xfId="5527"/>
    <cellStyle name="Note 13 2 3 3 2 2" xfId="5528"/>
    <cellStyle name="Note 13 2 3 3 3" xfId="5529"/>
    <cellStyle name="Note 13 2 3 4" xfId="5530"/>
    <cellStyle name="Note 13 2 3 4 2" xfId="5531"/>
    <cellStyle name="Note 13 2 3 4 2 2" xfId="5532"/>
    <cellStyle name="Note 13 2 3 4 3" xfId="5533"/>
    <cellStyle name="Note 13 2 3 5" xfId="5534"/>
    <cellStyle name="Note 13 2 3 5 2" xfId="5535"/>
    <cellStyle name="Note 13 2 3 5 2 2" xfId="5536"/>
    <cellStyle name="Note 13 2 3 5 3" xfId="5537"/>
    <cellStyle name="Note 13 2 3 6" xfId="5538"/>
    <cellStyle name="Note 13 2 3 6 2" xfId="5539"/>
    <cellStyle name="Note 13 2 3 6 2 2" xfId="5540"/>
    <cellStyle name="Note 13 2 3 6 3" xfId="5541"/>
    <cellStyle name="Note 13 2 3 7" xfId="5542"/>
    <cellStyle name="Note 13 2 3 7 2" xfId="5543"/>
    <cellStyle name="Note 13 2 3 7 2 2" xfId="5544"/>
    <cellStyle name="Note 13 2 3 7 3" xfId="5545"/>
    <cellStyle name="Note 13 2 3 8" xfId="5546"/>
    <cellStyle name="Note 13 2 3 8 2" xfId="5547"/>
    <cellStyle name="Note 13 2 3 8 2 2" xfId="5548"/>
    <cellStyle name="Note 13 2 3 8 3" xfId="5549"/>
    <cellStyle name="Note 13 2 3 9" xfId="5550"/>
    <cellStyle name="Note 13 2 3 9 2" xfId="5551"/>
    <cellStyle name="Note 13 2 3 9 2 2" xfId="5552"/>
    <cellStyle name="Note 13 2 3 9 3" xfId="5553"/>
    <cellStyle name="Note 13 2 4" xfId="5554"/>
    <cellStyle name="Note 13 2 4 10" xfId="5555"/>
    <cellStyle name="Note 13 2 4 10 2" xfId="5556"/>
    <cellStyle name="Note 13 2 4 10 2 2" xfId="5557"/>
    <cellStyle name="Note 13 2 4 10 3" xfId="5558"/>
    <cellStyle name="Note 13 2 4 11" xfId="5559"/>
    <cellStyle name="Note 13 2 4 11 2" xfId="5560"/>
    <cellStyle name="Note 13 2 4 2" xfId="5561"/>
    <cellStyle name="Note 13 2 4 2 2" xfId="5562"/>
    <cellStyle name="Note 13 2 4 2 2 2" xfId="5563"/>
    <cellStyle name="Note 13 2 4 2 2 2 2" xfId="5564"/>
    <cellStyle name="Note 13 2 4 2 2 3" xfId="5565"/>
    <cellStyle name="Note 13 2 4 2 3" xfId="5566"/>
    <cellStyle name="Note 13 2 4 2 3 2" xfId="5567"/>
    <cellStyle name="Note 13 2 4 2 4" xfId="5568"/>
    <cellStyle name="Note 13 2 4 3" xfId="5569"/>
    <cellStyle name="Note 13 2 4 3 2" xfId="5570"/>
    <cellStyle name="Note 13 2 4 3 2 2" xfId="5571"/>
    <cellStyle name="Note 13 2 4 3 3" xfId="5572"/>
    <cellStyle name="Note 13 2 4 4" xfId="5573"/>
    <cellStyle name="Note 13 2 4 4 2" xfId="5574"/>
    <cellStyle name="Note 13 2 4 4 2 2" xfId="5575"/>
    <cellStyle name="Note 13 2 4 4 3" xfId="5576"/>
    <cellStyle name="Note 13 2 4 5" xfId="5577"/>
    <cellStyle name="Note 13 2 4 5 2" xfId="5578"/>
    <cellStyle name="Note 13 2 4 5 2 2" xfId="5579"/>
    <cellStyle name="Note 13 2 4 5 3" xfId="5580"/>
    <cellStyle name="Note 13 2 4 6" xfId="5581"/>
    <cellStyle name="Note 13 2 4 6 2" xfId="5582"/>
    <cellStyle name="Note 13 2 4 6 2 2" xfId="5583"/>
    <cellStyle name="Note 13 2 4 6 3" xfId="5584"/>
    <cellStyle name="Note 13 2 4 7" xfId="5585"/>
    <cellStyle name="Note 13 2 4 7 2" xfId="5586"/>
    <cellStyle name="Note 13 2 4 7 2 2" xfId="5587"/>
    <cellStyle name="Note 13 2 4 7 3" xfId="5588"/>
    <cellStyle name="Note 13 2 4 8" xfId="5589"/>
    <cellStyle name="Note 13 2 4 8 2" xfId="5590"/>
    <cellStyle name="Note 13 2 4 8 2 2" xfId="5591"/>
    <cellStyle name="Note 13 2 4 8 3" xfId="5592"/>
    <cellStyle name="Note 13 2 4 9" xfId="5593"/>
    <cellStyle name="Note 13 2 4 9 2" xfId="5594"/>
    <cellStyle name="Note 13 2 4 9 2 2" xfId="5595"/>
    <cellStyle name="Note 13 2 4 9 3" xfId="5596"/>
    <cellStyle name="Note 13 2 5" xfId="5597"/>
    <cellStyle name="Note 13 2 5 10" xfId="5598"/>
    <cellStyle name="Note 13 2 5 10 2" xfId="5599"/>
    <cellStyle name="Note 13 2 5 10 2 2" xfId="5600"/>
    <cellStyle name="Note 13 2 5 10 3" xfId="5601"/>
    <cellStyle name="Note 13 2 5 11" xfId="5602"/>
    <cellStyle name="Note 13 2 5 11 2" xfId="5603"/>
    <cellStyle name="Note 13 2 5 2" xfId="5604"/>
    <cellStyle name="Note 13 2 5 2 2" xfId="5605"/>
    <cellStyle name="Note 13 2 5 2 2 2" xfId="5606"/>
    <cellStyle name="Note 13 2 5 2 2 2 2" xfId="5607"/>
    <cellStyle name="Note 13 2 5 2 2 3" xfId="5608"/>
    <cellStyle name="Note 13 2 5 2 3" xfId="5609"/>
    <cellStyle name="Note 13 2 5 2 3 2" xfId="5610"/>
    <cellStyle name="Note 13 2 5 2 4" xfId="5611"/>
    <cellStyle name="Note 13 2 5 3" xfId="5612"/>
    <cellStyle name="Note 13 2 5 3 2" xfId="5613"/>
    <cellStyle name="Note 13 2 5 3 2 2" xfId="5614"/>
    <cellStyle name="Note 13 2 5 3 3" xfId="5615"/>
    <cellStyle name="Note 13 2 5 4" xfId="5616"/>
    <cellStyle name="Note 13 2 5 4 2" xfId="5617"/>
    <cellStyle name="Note 13 2 5 4 2 2" xfId="5618"/>
    <cellStyle name="Note 13 2 5 4 3" xfId="5619"/>
    <cellStyle name="Note 13 2 5 5" xfId="5620"/>
    <cellStyle name="Note 13 2 5 5 2" xfId="5621"/>
    <cellStyle name="Note 13 2 5 5 2 2" xfId="5622"/>
    <cellStyle name="Note 13 2 5 5 3" xfId="5623"/>
    <cellStyle name="Note 13 2 5 6" xfId="5624"/>
    <cellStyle name="Note 13 2 5 6 2" xfId="5625"/>
    <cellStyle name="Note 13 2 5 6 2 2" xfId="5626"/>
    <cellStyle name="Note 13 2 5 6 3" xfId="5627"/>
    <cellStyle name="Note 13 2 5 7" xfId="5628"/>
    <cellStyle name="Note 13 2 5 7 2" xfId="5629"/>
    <cellStyle name="Note 13 2 5 7 2 2" xfId="5630"/>
    <cellStyle name="Note 13 2 5 7 3" xfId="5631"/>
    <cellStyle name="Note 13 2 5 8" xfId="5632"/>
    <cellStyle name="Note 13 2 5 8 2" xfId="5633"/>
    <cellStyle name="Note 13 2 5 8 2 2" xfId="5634"/>
    <cellStyle name="Note 13 2 5 8 3" xfId="5635"/>
    <cellStyle name="Note 13 2 5 9" xfId="5636"/>
    <cellStyle name="Note 13 2 5 9 2" xfId="5637"/>
    <cellStyle name="Note 13 2 5 9 2 2" xfId="5638"/>
    <cellStyle name="Note 13 2 5 9 3" xfId="5639"/>
    <cellStyle name="Note 13 2 6" xfId="5640"/>
    <cellStyle name="Note 13 2 6 10" xfId="5641"/>
    <cellStyle name="Note 13 2 6 10 2" xfId="5642"/>
    <cellStyle name="Note 13 2 6 10 2 2" xfId="5643"/>
    <cellStyle name="Note 13 2 6 10 3" xfId="5644"/>
    <cellStyle name="Note 13 2 6 11" xfId="5645"/>
    <cellStyle name="Note 13 2 6 11 2" xfId="5646"/>
    <cellStyle name="Note 13 2 6 2" xfId="5647"/>
    <cellStyle name="Note 13 2 6 2 2" xfId="5648"/>
    <cellStyle name="Note 13 2 6 2 2 2" xfId="5649"/>
    <cellStyle name="Note 13 2 6 2 2 2 2" xfId="5650"/>
    <cellStyle name="Note 13 2 6 2 2 3" xfId="5651"/>
    <cellStyle name="Note 13 2 6 2 3" xfId="5652"/>
    <cellStyle name="Note 13 2 6 2 3 2" xfId="5653"/>
    <cellStyle name="Note 13 2 6 2 4" xfId="5654"/>
    <cellStyle name="Note 13 2 6 3" xfId="5655"/>
    <cellStyle name="Note 13 2 6 3 2" xfId="5656"/>
    <cellStyle name="Note 13 2 6 3 2 2" xfId="5657"/>
    <cellStyle name="Note 13 2 6 3 3" xfId="5658"/>
    <cellStyle name="Note 13 2 6 4" xfId="5659"/>
    <cellStyle name="Note 13 2 6 4 2" xfId="5660"/>
    <cellStyle name="Note 13 2 6 4 2 2" xfId="5661"/>
    <cellStyle name="Note 13 2 6 4 3" xfId="5662"/>
    <cellStyle name="Note 13 2 6 5" xfId="5663"/>
    <cellStyle name="Note 13 2 6 5 2" xfId="5664"/>
    <cellStyle name="Note 13 2 6 5 2 2" xfId="5665"/>
    <cellStyle name="Note 13 2 6 5 3" xfId="5666"/>
    <cellStyle name="Note 13 2 6 6" xfId="5667"/>
    <cellStyle name="Note 13 2 6 6 2" xfId="5668"/>
    <cellStyle name="Note 13 2 6 6 2 2" xfId="5669"/>
    <cellStyle name="Note 13 2 6 6 3" xfId="5670"/>
    <cellStyle name="Note 13 2 6 7" xfId="5671"/>
    <cellStyle name="Note 13 2 6 7 2" xfId="5672"/>
    <cellStyle name="Note 13 2 6 7 2 2" xfId="5673"/>
    <cellStyle name="Note 13 2 6 7 3" xfId="5674"/>
    <cellStyle name="Note 13 2 6 8" xfId="5675"/>
    <cellStyle name="Note 13 2 6 8 2" xfId="5676"/>
    <cellStyle name="Note 13 2 6 8 2 2" xfId="5677"/>
    <cellStyle name="Note 13 2 6 8 3" xfId="5678"/>
    <cellStyle name="Note 13 2 6 9" xfId="5679"/>
    <cellStyle name="Note 13 2 6 9 2" xfId="5680"/>
    <cellStyle name="Note 13 2 6 9 2 2" xfId="5681"/>
    <cellStyle name="Note 13 2 6 9 3" xfId="5682"/>
    <cellStyle name="Note 13 2 7" xfId="5683"/>
    <cellStyle name="Note 13 2 7 2" xfId="5684"/>
    <cellStyle name="Note 13 2 7 2 2" xfId="5685"/>
    <cellStyle name="Note 13 2 7 2 2 2" xfId="5686"/>
    <cellStyle name="Note 13 2 7 2 3" xfId="5687"/>
    <cellStyle name="Note 13 2 7 3" xfId="5688"/>
    <cellStyle name="Note 13 2 7 3 2" xfId="5689"/>
    <cellStyle name="Note 13 2 7 4" xfId="5690"/>
    <cellStyle name="Note 13 2 8" xfId="5691"/>
    <cellStyle name="Note 13 2 8 2" xfId="5692"/>
    <cellStyle name="Note 13 2 8 2 2" xfId="5693"/>
    <cellStyle name="Note 13 2 8 3" xfId="5694"/>
    <cellStyle name="Note 13 2 9" xfId="5695"/>
    <cellStyle name="Note 13 2 9 2" xfId="5696"/>
    <cellStyle name="Note 13 2 9 2 2" xfId="5697"/>
    <cellStyle name="Note 13 2 9 3" xfId="5698"/>
    <cellStyle name="Note 13 3" xfId="5699"/>
    <cellStyle name="Note 13 3 2" xfId="5700"/>
    <cellStyle name="Note 13 3 2 2" xfId="5701"/>
    <cellStyle name="Note 13 3 2 2 2" xfId="5702"/>
    <cellStyle name="Note 13 3 2 2 2 2" xfId="5703"/>
    <cellStyle name="Note 13 3 2 2 3" xfId="5704"/>
    <cellStyle name="Note 13 3 2 3" xfId="5705"/>
    <cellStyle name="Note 13 3 2 3 2" xfId="5706"/>
    <cellStyle name="Note 13 3 2 4" xfId="5707"/>
    <cellStyle name="Note 13 3 3" xfId="5708"/>
    <cellStyle name="Note 13 3 3 2" xfId="5709"/>
    <cellStyle name="Note 13 3 3 2 2" xfId="5710"/>
    <cellStyle name="Note 13 3 3 2 2 2" xfId="5711"/>
    <cellStyle name="Note 13 3 3 2 3" xfId="5712"/>
    <cellStyle name="Note 13 3 3 3" xfId="5713"/>
    <cellStyle name="Note 13 3 3 3 2" xfId="5714"/>
    <cellStyle name="Note 13 3 3 4" xfId="5715"/>
    <cellStyle name="Note 13 3 4" xfId="5716"/>
    <cellStyle name="Note 13 3 4 2" xfId="5717"/>
    <cellStyle name="Note 13 3 4 2 2" xfId="5718"/>
    <cellStyle name="Note 13 3 4 3" xfId="5719"/>
    <cellStyle name="Note 13 3 5" xfId="5720"/>
    <cellStyle name="Note 13 3 5 2" xfId="5721"/>
    <cellStyle name="Note 13 3 5 2 2" xfId="5722"/>
    <cellStyle name="Note 13 3 5 3" xfId="5723"/>
    <cellStyle name="Note 13 3 6" xfId="5724"/>
    <cellStyle name="Note 13 3 6 2" xfId="5725"/>
    <cellStyle name="Note 13 3 6 2 2" xfId="5726"/>
    <cellStyle name="Note 13 3 6 3" xfId="5727"/>
    <cellStyle name="Note 13 3 7" xfId="5728"/>
    <cellStyle name="Note 13 3 7 2" xfId="5729"/>
    <cellStyle name="Note 13 3 7 2 2" xfId="5730"/>
    <cellStyle name="Note 13 3 7 3" xfId="5731"/>
    <cellStyle name="Note 13 3 8" xfId="5732"/>
    <cellStyle name="Note 13 3 8 2" xfId="5733"/>
    <cellStyle name="Note 13 4" xfId="5734"/>
    <cellStyle name="Note 13 4 10" xfId="5735"/>
    <cellStyle name="Note 13 4 10 2" xfId="5736"/>
    <cellStyle name="Note 13 4 10 2 2" xfId="5737"/>
    <cellStyle name="Note 13 4 10 3" xfId="5738"/>
    <cellStyle name="Note 13 4 11" xfId="5739"/>
    <cellStyle name="Note 13 4 11 2" xfId="5740"/>
    <cellStyle name="Note 13 4 2" xfId="5741"/>
    <cellStyle name="Note 13 4 2 2" xfId="5742"/>
    <cellStyle name="Note 13 4 2 2 2" xfId="5743"/>
    <cellStyle name="Note 13 4 2 2 2 2" xfId="5744"/>
    <cellStyle name="Note 13 4 2 2 3" xfId="5745"/>
    <cellStyle name="Note 13 4 2 3" xfId="5746"/>
    <cellStyle name="Note 13 4 2 3 2" xfId="5747"/>
    <cellStyle name="Note 13 4 2 4" xfId="5748"/>
    <cellStyle name="Note 13 4 3" xfId="5749"/>
    <cellStyle name="Note 13 4 3 2" xfId="5750"/>
    <cellStyle name="Note 13 4 3 2 2" xfId="5751"/>
    <cellStyle name="Note 13 4 3 3" xfId="5752"/>
    <cellStyle name="Note 13 4 4" xfId="5753"/>
    <cellStyle name="Note 13 4 4 2" xfId="5754"/>
    <cellStyle name="Note 13 4 4 2 2" xfId="5755"/>
    <cellStyle name="Note 13 4 4 3" xfId="5756"/>
    <cellStyle name="Note 13 4 5" xfId="5757"/>
    <cellStyle name="Note 13 4 5 2" xfId="5758"/>
    <cellStyle name="Note 13 4 5 2 2" xfId="5759"/>
    <cellStyle name="Note 13 4 5 3" xfId="5760"/>
    <cellStyle name="Note 13 4 6" xfId="5761"/>
    <cellStyle name="Note 13 4 6 2" xfId="5762"/>
    <cellStyle name="Note 13 4 6 2 2" xfId="5763"/>
    <cellStyle name="Note 13 4 6 3" xfId="5764"/>
    <cellStyle name="Note 13 4 7" xfId="5765"/>
    <cellStyle name="Note 13 4 7 2" xfId="5766"/>
    <cellStyle name="Note 13 4 7 2 2" xfId="5767"/>
    <cellStyle name="Note 13 4 7 3" xfId="5768"/>
    <cellStyle name="Note 13 4 8" xfId="5769"/>
    <cellStyle name="Note 13 4 8 2" xfId="5770"/>
    <cellStyle name="Note 13 4 8 2 2" xfId="5771"/>
    <cellStyle name="Note 13 4 8 3" xfId="5772"/>
    <cellStyle name="Note 13 4 9" xfId="5773"/>
    <cellStyle name="Note 13 4 9 2" xfId="5774"/>
    <cellStyle name="Note 13 4 9 2 2" xfId="5775"/>
    <cellStyle name="Note 13 4 9 3" xfId="5776"/>
    <cellStyle name="Note 13 5" xfId="5777"/>
    <cellStyle name="Note 13 5 10" xfId="5778"/>
    <cellStyle name="Note 13 5 10 2" xfId="5779"/>
    <cellStyle name="Note 13 5 10 2 2" xfId="5780"/>
    <cellStyle name="Note 13 5 10 3" xfId="5781"/>
    <cellStyle name="Note 13 5 11" xfId="5782"/>
    <cellStyle name="Note 13 5 11 2" xfId="5783"/>
    <cellStyle name="Note 13 5 2" xfId="5784"/>
    <cellStyle name="Note 13 5 2 2" xfId="5785"/>
    <cellStyle name="Note 13 5 2 2 2" xfId="5786"/>
    <cellStyle name="Note 13 5 2 2 2 2" xfId="5787"/>
    <cellStyle name="Note 13 5 2 2 3" xfId="5788"/>
    <cellStyle name="Note 13 5 2 3" xfId="5789"/>
    <cellStyle name="Note 13 5 2 3 2" xfId="5790"/>
    <cellStyle name="Note 13 5 2 4" xfId="5791"/>
    <cellStyle name="Note 13 5 3" xfId="5792"/>
    <cellStyle name="Note 13 5 3 2" xfId="5793"/>
    <cellStyle name="Note 13 5 3 2 2" xfId="5794"/>
    <cellStyle name="Note 13 5 3 3" xfId="5795"/>
    <cellStyle name="Note 13 5 4" xfId="5796"/>
    <cellStyle name="Note 13 5 4 2" xfId="5797"/>
    <cellStyle name="Note 13 5 4 2 2" xfId="5798"/>
    <cellStyle name="Note 13 5 4 3" xfId="5799"/>
    <cellStyle name="Note 13 5 5" xfId="5800"/>
    <cellStyle name="Note 13 5 5 2" xfId="5801"/>
    <cellStyle name="Note 13 5 5 2 2" xfId="5802"/>
    <cellStyle name="Note 13 5 5 3" xfId="5803"/>
    <cellStyle name="Note 13 5 6" xfId="5804"/>
    <cellStyle name="Note 13 5 6 2" xfId="5805"/>
    <cellStyle name="Note 13 5 6 2 2" xfId="5806"/>
    <cellStyle name="Note 13 5 6 3" xfId="5807"/>
    <cellStyle name="Note 13 5 7" xfId="5808"/>
    <cellStyle name="Note 13 5 7 2" xfId="5809"/>
    <cellStyle name="Note 13 5 7 2 2" xfId="5810"/>
    <cellStyle name="Note 13 5 7 3" xfId="5811"/>
    <cellStyle name="Note 13 5 8" xfId="5812"/>
    <cellStyle name="Note 13 5 8 2" xfId="5813"/>
    <cellStyle name="Note 13 5 8 2 2" xfId="5814"/>
    <cellStyle name="Note 13 5 8 3" xfId="5815"/>
    <cellStyle name="Note 13 5 9" xfId="5816"/>
    <cellStyle name="Note 13 5 9 2" xfId="5817"/>
    <cellStyle name="Note 13 5 9 2 2" xfId="5818"/>
    <cellStyle name="Note 13 5 9 3" xfId="5819"/>
    <cellStyle name="Note 13 6" xfId="5820"/>
    <cellStyle name="Note 13 6 10" xfId="5821"/>
    <cellStyle name="Note 13 6 10 2" xfId="5822"/>
    <cellStyle name="Note 13 6 10 2 2" xfId="5823"/>
    <cellStyle name="Note 13 6 10 3" xfId="5824"/>
    <cellStyle name="Note 13 6 11" xfId="5825"/>
    <cellStyle name="Note 13 6 11 2" xfId="5826"/>
    <cellStyle name="Note 13 6 2" xfId="5827"/>
    <cellStyle name="Note 13 6 2 2" xfId="5828"/>
    <cellStyle name="Note 13 6 2 2 2" xfId="5829"/>
    <cellStyle name="Note 13 6 2 2 2 2" xfId="5830"/>
    <cellStyle name="Note 13 6 2 2 3" xfId="5831"/>
    <cellStyle name="Note 13 6 2 3" xfId="5832"/>
    <cellStyle name="Note 13 6 2 3 2" xfId="5833"/>
    <cellStyle name="Note 13 6 2 4" xfId="5834"/>
    <cellStyle name="Note 13 6 3" xfId="5835"/>
    <cellStyle name="Note 13 6 3 2" xfId="5836"/>
    <cellStyle name="Note 13 6 3 2 2" xfId="5837"/>
    <cellStyle name="Note 13 6 3 3" xfId="5838"/>
    <cellStyle name="Note 13 6 4" xfId="5839"/>
    <cellStyle name="Note 13 6 4 2" xfId="5840"/>
    <cellStyle name="Note 13 6 4 2 2" xfId="5841"/>
    <cellStyle name="Note 13 6 4 3" xfId="5842"/>
    <cellStyle name="Note 13 6 5" xfId="5843"/>
    <cellStyle name="Note 13 6 5 2" xfId="5844"/>
    <cellStyle name="Note 13 6 5 2 2" xfId="5845"/>
    <cellStyle name="Note 13 6 5 3" xfId="5846"/>
    <cellStyle name="Note 13 6 6" xfId="5847"/>
    <cellStyle name="Note 13 6 6 2" xfId="5848"/>
    <cellStyle name="Note 13 6 6 2 2" xfId="5849"/>
    <cellStyle name="Note 13 6 6 3" xfId="5850"/>
    <cellStyle name="Note 13 6 7" xfId="5851"/>
    <cellStyle name="Note 13 6 7 2" xfId="5852"/>
    <cellStyle name="Note 13 6 7 2 2" xfId="5853"/>
    <cellStyle name="Note 13 6 7 3" xfId="5854"/>
    <cellStyle name="Note 13 6 8" xfId="5855"/>
    <cellStyle name="Note 13 6 8 2" xfId="5856"/>
    <cellStyle name="Note 13 6 8 2 2" xfId="5857"/>
    <cellStyle name="Note 13 6 8 3" xfId="5858"/>
    <cellStyle name="Note 13 6 9" xfId="5859"/>
    <cellStyle name="Note 13 6 9 2" xfId="5860"/>
    <cellStyle name="Note 13 6 9 2 2" xfId="5861"/>
    <cellStyle name="Note 13 6 9 3" xfId="5862"/>
    <cellStyle name="Note 13 7" xfId="5863"/>
    <cellStyle name="Note 13 7 10" xfId="5864"/>
    <cellStyle name="Note 13 7 10 2" xfId="5865"/>
    <cellStyle name="Note 13 7 10 2 2" xfId="5866"/>
    <cellStyle name="Note 13 7 10 3" xfId="5867"/>
    <cellStyle name="Note 13 7 11" xfId="5868"/>
    <cellStyle name="Note 13 7 11 2" xfId="5869"/>
    <cellStyle name="Note 13 7 2" xfId="5870"/>
    <cellStyle name="Note 13 7 2 2" xfId="5871"/>
    <cellStyle name="Note 13 7 2 2 2" xfId="5872"/>
    <cellStyle name="Note 13 7 2 2 2 2" xfId="5873"/>
    <cellStyle name="Note 13 7 2 2 3" xfId="5874"/>
    <cellStyle name="Note 13 7 2 3" xfId="5875"/>
    <cellStyle name="Note 13 7 2 3 2" xfId="5876"/>
    <cellStyle name="Note 13 7 2 4" xfId="5877"/>
    <cellStyle name="Note 13 7 3" xfId="5878"/>
    <cellStyle name="Note 13 7 3 2" xfId="5879"/>
    <cellStyle name="Note 13 7 3 2 2" xfId="5880"/>
    <cellStyle name="Note 13 7 3 3" xfId="5881"/>
    <cellStyle name="Note 13 7 4" xfId="5882"/>
    <cellStyle name="Note 13 7 4 2" xfId="5883"/>
    <cellStyle name="Note 13 7 4 2 2" xfId="5884"/>
    <cellStyle name="Note 13 7 4 3" xfId="5885"/>
    <cellStyle name="Note 13 7 5" xfId="5886"/>
    <cellStyle name="Note 13 7 5 2" xfId="5887"/>
    <cellStyle name="Note 13 7 5 2 2" xfId="5888"/>
    <cellStyle name="Note 13 7 5 3" xfId="5889"/>
    <cellStyle name="Note 13 7 6" xfId="5890"/>
    <cellStyle name="Note 13 7 6 2" xfId="5891"/>
    <cellStyle name="Note 13 7 6 2 2" xfId="5892"/>
    <cellStyle name="Note 13 7 6 3" xfId="5893"/>
    <cellStyle name="Note 13 7 7" xfId="5894"/>
    <cellStyle name="Note 13 7 7 2" xfId="5895"/>
    <cellStyle name="Note 13 7 7 2 2" xfId="5896"/>
    <cellStyle name="Note 13 7 7 3" xfId="5897"/>
    <cellStyle name="Note 13 7 8" xfId="5898"/>
    <cellStyle name="Note 13 7 8 2" xfId="5899"/>
    <cellStyle name="Note 13 7 8 2 2" xfId="5900"/>
    <cellStyle name="Note 13 7 8 3" xfId="5901"/>
    <cellStyle name="Note 13 7 9" xfId="5902"/>
    <cellStyle name="Note 13 7 9 2" xfId="5903"/>
    <cellStyle name="Note 13 7 9 2 2" xfId="5904"/>
    <cellStyle name="Note 13 7 9 3" xfId="5905"/>
    <cellStyle name="Note 13 8" xfId="5906"/>
    <cellStyle name="Note 13 8 2" xfId="5907"/>
    <cellStyle name="Note 13 8 2 2" xfId="5908"/>
    <cellStyle name="Note 13 8 2 2 2" xfId="5909"/>
    <cellStyle name="Note 13 8 2 3" xfId="5910"/>
    <cellStyle name="Note 13 8 3" xfId="5911"/>
    <cellStyle name="Note 13 8 3 2" xfId="5912"/>
    <cellStyle name="Note 13 8 4" xfId="5913"/>
    <cellStyle name="Note 13 9" xfId="5914"/>
    <cellStyle name="Note 13 9 2" xfId="5915"/>
    <cellStyle name="Note 13 9 2 2" xfId="5916"/>
    <cellStyle name="Note 13 9 3" xfId="5917"/>
    <cellStyle name="Note 14" xfId="5918"/>
    <cellStyle name="Note 14 10" xfId="5919"/>
    <cellStyle name="Note 14 10 2" xfId="5920"/>
    <cellStyle name="Note 14 10 2 2" xfId="5921"/>
    <cellStyle name="Note 14 10 3" xfId="5922"/>
    <cellStyle name="Note 14 11" xfId="5923"/>
    <cellStyle name="Note 14 11 2" xfId="5924"/>
    <cellStyle name="Note 14 11 2 2" xfId="5925"/>
    <cellStyle name="Note 14 11 3" xfId="5926"/>
    <cellStyle name="Note 14 12" xfId="5927"/>
    <cellStyle name="Note 14 12 2" xfId="5928"/>
    <cellStyle name="Note 14 12 2 2" xfId="5929"/>
    <cellStyle name="Note 14 12 3" xfId="5930"/>
    <cellStyle name="Note 14 13" xfId="5931"/>
    <cellStyle name="Note 14 13 2" xfId="5932"/>
    <cellStyle name="Note 14 13 2 2" xfId="5933"/>
    <cellStyle name="Note 14 13 3" xfId="5934"/>
    <cellStyle name="Note 14 14" xfId="5935"/>
    <cellStyle name="Note 14 14 2" xfId="5936"/>
    <cellStyle name="Note 14 2" xfId="5937"/>
    <cellStyle name="Note 14 2 10" xfId="5938"/>
    <cellStyle name="Note 14 2 10 2" xfId="5939"/>
    <cellStyle name="Note 14 2 10 2 2" xfId="5940"/>
    <cellStyle name="Note 14 2 10 3" xfId="5941"/>
    <cellStyle name="Note 14 2 11" xfId="5942"/>
    <cellStyle name="Note 14 2 11 2" xfId="5943"/>
    <cellStyle name="Note 14 2 11 2 2" xfId="5944"/>
    <cellStyle name="Note 14 2 11 3" xfId="5945"/>
    <cellStyle name="Note 14 2 12" xfId="5946"/>
    <cellStyle name="Note 14 2 12 2" xfId="5947"/>
    <cellStyle name="Note 14 2 12 2 2" xfId="5948"/>
    <cellStyle name="Note 14 2 12 3" xfId="5949"/>
    <cellStyle name="Note 14 2 13" xfId="5950"/>
    <cellStyle name="Note 14 2 13 2" xfId="5951"/>
    <cellStyle name="Note 14 2 2" xfId="5952"/>
    <cellStyle name="Note 14 2 2 2" xfId="5953"/>
    <cellStyle name="Note 14 2 2 2 2" xfId="5954"/>
    <cellStyle name="Note 14 2 2 2 2 2" xfId="5955"/>
    <cellStyle name="Note 14 2 2 2 2 2 2" xfId="5956"/>
    <cellStyle name="Note 14 2 2 2 2 3" xfId="5957"/>
    <cellStyle name="Note 14 2 2 2 3" xfId="5958"/>
    <cellStyle name="Note 14 2 2 2 3 2" xfId="5959"/>
    <cellStyle name="Note 14 2 2 2 4" xfId="5960"/>
    <cellStyle name="Note 14 2 2 3" xfId="5961"/>
    <cellStyle name="Note 14 2 2 3 2" xfId="5962"/>
    <cellStyle name="Note 14 2 2 3 2 2" xfId="5963"/>
    <cellStyle name="Note 14 2 2 3 2 2 2" xfId="5964"/>
    <cellStyle name="Note 14 2 2 3 2 3" xfId="5965"/>
    <cellStyle name="Note 14 2 2 3 3" xfId="5966"/>
    <cellStyle name="Note 14 2 2 3 3 2" xfId="5967"/>
    <cellStyle name="Note 14 2 2 3 4" xfId="5968"/>
    <cellStyle name="Note 14 2 2 4" xfId="5969"/>
    <cellStyle name="Note 14 2 2 4 2" xfId="5970"/>
    <cellStyle name="Note 14 2 2 4 2 2" xfId="5971"/>
    <cellStyle name="Note 14 2 2 4 3" xfId="5972"/>
    <cellStyle name="Note 14 2 2 5" xfId="5973"/>
    <cellStyle name="Note 14 2 2 5 2" xfId="5974"/>
    <cellStyle name="Note 14 2 2 5 2 2" xfId="5975"/>
    <cellStyle name="Note 14 2 2 5 3" xfId="5976"/>
    <cellStyle name="Note 14 2 2 6" xfId="5977"/>
    <cellStyle name="Note 14 2 2 6 2" xfId="5978"/>
    <cellStyle name="Note 14 2 2 6 2 2" xfId="5979"/>
    <cellStyle name="Note 14 2 2 6 3" xfId="5980"/>
    <cellStyle name="Note 14 2 2 7" xfId="5981"/>
    <cellStyle name="Note 14 2 2 7 2" xfId="5982"/>
    <cellStyle name="Note 14 2 2 7 2 2" xfId="5983"/>
    <cellStyle name="Note 14 2 2 7 3" xfId="5984"/>
    <cellStyle name="Note 14 2 2 8" xfId="5985"/>
    <cellStyle name="Note 14 2 2 8 2" xfId="5986"/>
    <cellStyle name="Note 14 2 3" xfId="5987"/>
    <cellStyle name="Note 14 2 3 10" xfId="5988"/>
    <cellStyle name="Note 14 2 3 10 2" xfId="5989"/>
    <cellStyle name="Note 14 2 3 10 2 2" xfId="5990"/>
    <cellStyle name="Note 14 2 3 10 3" xfId="5991"/>
    <cellStyle name="Note 14 2 3 11" xfId="5992"/>
    <cellStyle name="Note 14 2 3 11 2" xfId="5993"/>
    <cellStyle name="Note 14 2 3 2" xfId="5994"/>
    <cellStyle name="Note 14 2 3 2 2" xfId="5995"/>
    <cellStyle name="Note 14 2 3 2 2 2" xfId="5996"/>
    <cellStyle name="Note 14 2 3 2 2 2 2" xfId="5997"/>
    <cellStyle name="Note 14 2 3 2 2 3" xfId="5998"/>
    <cellStyle name="Note 14 2 3 2 3" xfId="5999"/>
    <cellStyle name="Note 14 2 3 2 3 2" xfId="6000"/>
    <cellStyle name="Note 14 2 3 2 4" xfId="6001"/>
    <cellStyle name="Note 14 2 3 3" xfId="6002"/>
    <cellStyle name="Note 14 2 3 3 2" xfId="6003"/>
    <cellStyle name="Note 14 2 3 3 2 2" xfId="6004"/>
    <cellStyle name="Note 14 2 3 3 3" xfId="6005"/>
    <cellStyle name="Note 14 2 3 4" xfId="6006"/>
    <cellStyle name="Note 14 2 3 4 2" xfId="6007"/>
    <cellStyle name="Note 14 2 3 4 2 2" xfId="6008"/>
    <cellStyle name="Note 14 2 3 4 3" xfId="6009"/>
    <cellStyle name="Note 14 2 3 5" xfId="6010"/>
    <cellStyle name="Note 14 2 3 5 2" xfId="6011"/>
    <cellStyle name="Note 14 2 3 5 2 2" xfId="6012"/>
    <cellStyle name="Note 14 2 3 5 3" xfId="6013"/>
    <cellStyle name="Note 14 2 3 6" xfId="6014"/>
    <cellStyle name="Note 14 2 3 6 2" xfId="6015"/>
    <cellStyle name="Note 14 2 3 6 2 2" xfId="6016"/>
    <cellStyle name="Note 14 2 3 6 3" xfId="6017"/>
    <cellStyle name="Note 14 2 3 7" xfId="6018"/>
    <cellStyle name="Note 14 2 3 7 2" xfId="6019"/>
    <cellStyle name="Note 14 2 3 7 2 2" xfId="6020"/>
    <cellStyle name="Note 14 2 3 7 3" xfId="6021"/>
    <cellStyle name="Note 14 2 3 8" xfId="6022"/>
    <cellStyle name="Note 14 2 3 8 2" xfId="6023"/>
    <cellStyle name="Note 14 2 3 8 2 2" xfId="6024"/>
    <cellStyle name="Note 14 2 3 8 3" xfId="6025"/>
    <cellStyle name="Note 14 2 3 9" xfId="6026"/>
    <cellStyle name="Note 14 2 3 9 2" xfId="6027"/>
    <cellStyle name="Note 14 2 3 9 2 2" xfId="6028"/>
    <cellStyle name="Note 14 2 3 9 3" xfId="6029"/>
    <cellStyle name="Note 14 2 4" xfId="6030"/>
    <cellStyle name="Note 14 2 4 10" xfId="6031"/>
    <cellStyle name="Note 14 2 4 10 2" xfId="6032"/>
    <cellStyle name="Note 14 2 4 10 2 2" xfId="6033"/>
    <cellStyle name="Note 14 2 4 10 3" xfId="6034"/>
    <cellStyle name="Note 14 2 4 11" xfId="6035"/>
    <cellStyle name="Note 14 2 4 11 2" xfId="6036"/>
    <cellStyle name="Note 14 2 4 2" xfId="6037"/>
    <cellStyle name="Note 14 2 4 2 2" xfId="6038"/>
    <cellStyle name="Note 14 2 4 2 2 2" xfId="6039"/>
    <cellStyle name="Note 14 2 4 2 2 2 2" xfId="6040"/>
    <cellStyle name="Note 14 2 4 2 2 3" xfId="6041"/>
    <cellStyle name="Note 14 2 4 2 3" xfId="6042"/>
    <cellStyle name="Note 14 2 4 2 3 2" xfId="6043"/>
    <cellStyle name="Note 14 2 4 2 4" xfId="6044"/>
    <cellStyle name="Note 14 2 4 3" xfId="6045"/>
    <cellStyle name="Note 14 2 4 3 2" xfId="6046"/>
    <cellStyle name="Note 14 2 4 3 2 2" xfId="6047"/>
    <cellStyle name="Note 14 2 4 3 3" xfId="6048"/>
    <cellStyle name="Note 14 2 4 4" xfId="6049"/>
    <cellStyle name="Note 14 2 4 4 2" xfId="6050"/>
    <cellStyle name="Note 14 2 4 4 2 2" xfId="6051"/>
    <cellStyle name="Note 14 2 4 4 3" xfId="6052"/>
    <cellStyle name="Note 14 2 4 5" xfId="6053"/>
    <cellStyle name="Note 14 2 4 5 2" xfId="6054"/>
    <cellStyle name="Note 14 2 4 5 2 2" xfId="6055"/>
    <cellStyle name="Note 14 2 4 5 3" xfId="6056"/>
    <cellStyle name="Note 14 2 4 6" xfId="6057"/>
    <cellStyle name="Note 14 2 4 6 2" xfId="6058"/>
    <cellStyle name="Note 14 2 4 6 2 2" xfId="6059"/>
    <cellStyle name="Note 14 2 4 6 3" xfId="6060"/>
    <cellStyle name="Note 14 2 4 7" xfId="6061"/>
    <cellStyle name="Note 14 2 4 7 2" xfId="6062"/>
    <cellStyle name="Note 14 2 4 7 2 2" xfId="6063"/>
    <cellStyle name="Note 14 2 4 7 3" xfId="6064"/>
    <cellStyle name="Note 14 2 4 8" xfId="6065"/>
    <cellStyle name="Note 14 2 4 8 2" xfId="6066"/>
    <cellStyle name="Note 14 2 4 8 2 2" xfId="6067"/>
    <cellStyle name="Note 14 2 4 8 3" xfId="6068"/>
    <cellStyle name="Note 14 2 4 9" xfId="6069"/>
    <cellStyle name="Note 14 2 4 9 2" xfId="6070"/>
    <cellStyle name="Note 14 2 4 9 2 2" xfId="6071"/>
    <cellStyle name="Note 14 2 4 9 3" xfId="6072"/>
    <cellStyle name="Note 14 2 5" xfId="6073"/>
    <cellStyle name="Note 14 2 5 10" xfId="6074"/>
    <cellStyle name="Note 14 2 5 10 2" xfId="6075"/>
    <cellStyle name="Note 14 2 5 10 2 2" xfId="6076"/>
    <cellStyle name="Note 14 2 5 10 3" xfId="6077"/>
    <cellStyle name="Note 14 2 5 11" xfId="6078"/>
    <cellStyle name="Note 14 2 5 11 2" xfId="6079"/>
    <cellStyle name="Note 14 2 5 2" xfId="6080"/>
    <cellStyle name="Note 14 2 5 2 2" xfId="6081"/>
    <cellStyle name="Note 14 2 5 2 2 2" xfId="6082"/>
    <cellStyle name="Note 14 2 5 2 2 2 2" xfId="6083"/>
    <cellStyle name="Note 14 2 5 2 2 3" xfId="6084"/>
    <cellStyle name="Note 14 2 5 2 3" xfId="6085"/>
    <cellStyle name="Note 14 2 5 2 3 2" xfId="6086"/>
    <cellStyle name="Note 14 2 5 2 4" xfId="6087"/>
    <cellStyle name="Note 14 2 5 3" xfId="6088"/>
    <cellStyle name="Note 14 2 5 3 2" xfId="6089"/>
    <cellStyle name="Note 14 2 5 3 2 2" xfId="6090"/>
    <cellStyle name="Note 14 2 5 3 3" xfId="6091"/>
    <cellStyle name="Note 14 2 5 4" xfId="6092"/>
    <cellStyle name="Note 14 2 5 4 2" xfId="6093"/>
    <cellStyle name="Note 14 2 5 4 2 2" xfId="6094"/>
    <cellStyle name="Note 14 2 5 4 3" xfId="6095"/>
    <cellStyle name="Note 14 2 5 5" xfId="6096"/>
    <cellStyle name="Note 14 2 5 5 2" xfId="6097"/>
    <cellStyle name="Note 14 2 5 5 2 2" xfId="6098"/>
    <cellStyle name="Note 14 2 5 5 3" xfId="6099"/>
    <cellStyle name="Note 14 2 5 6" xfId="6100"/>
    <cellStyle name="Note 14 2 5 6 2" xfId="6101"/>
    <cellStyle name="Note 14 2 5 6 2 2" xfId="6102"/>
    <cellStyle name="Note 14 2 5 6 3" xfId="6103"/>
    <cellStyle name="Note 14 2 5 7" xfId="6104"/>
    <cellStyle name="Note 14 2 5 7 2" xfId="6105"/>
    <cellStyle name="Note 14 2 5 7 2 2" xfId="6106"/>
    <cellStyle name="Note 14 2 5 7 3" xfId="6107"/>
    <cellStyle name="Note 14 2 5 8" xfId="6108"/>
    <cellStyle name="Note 14 2 5 8 2" xfId="6109"/>
    <cellStyle name="Note 14 2 5 8 2 2" xfId="6110"/>
    <cellStyle name="Note 14 2 5 8 3" xfId="6111"/>
    <cellStyle name="Note 14 2 5 9" xfId="6112"/>
    <cellStyle name="Note 14 2 5 9 2" xfId="6113"/>
    <cellStyle name="Note 14 2 5 9 2 2" xfId="6114"/>
    <cellStyle name="Note 14 2 5 9 3" xfId="6115"/>
    <cellStyle name="Note 14 2 6" xfId="6116"/>
    <cellStyle name="Note 14 2 6 10" xfId="6117"/>
    <cellStyle name="Note 14 2 6 10 2" xfId="6118"/>
    <cellStyle name="Note 14 2 6 10 2 2" xfId="6119"/>
    <cellStyle name="Note 14 2 6 10 3" xfId="6120"/>
    <cellStyle name="Note 14 2 6 11" xfId="6121"/>
    <cellStyle name="Note 14 2 6 11 2" xfId="6122"/>
    <cellStyle name="Note 14 2 6 2" xfId="6123"/>
    <cellStyle name="Note 14 2 6 2 2" xfId="6124"/>
    <cellStyle name="Note 14 2 6 2 2 2" xfId="6125"/>
    <cellStyle name="Note 14 2 6 2 2 2 2" xfId="6126"/>
    <cellStyle name="Note 14 2 6 2 2 3" xfId="6127"/>
    <cellStyle name="Note 14 2 6 2 3" xfId="6128"/>
    <cellStyle name="Note 14 2 6 2 3 2" xfId="6129"/>
    <cellStyle name="Note 14 2 6 2 4" xfId="6130"/>
    <cellStyle name="Note 14 2 6 3" xfId="6131"/>
    <cellStyle name="Note 14 2 6 3 2" xfId="6132"/>
    <cellStyle name="Note 14 2 6 3 2 2" xfId="6133"/>
    <cellStyle name="Note 14 2 6 3 3" xfId="6134"/>
    <cellStyle name="Note 14 2 6 4" xfId="6135"/>
    <cellStyle name="Note 14 2 6 4 2" xfId="6136"/>
    <cellStyle name="Note 14 2 6 4 2 2" xfId="6137"/>
    <cellStyle name="Note 14 2 6 4 3" xfId="6138"/>
    <cellStyle name="Note 14 2 6 5" xfId="6139"/>
    <cellStyle name="Note 14 2 6 5 2" xfId="6140"/>
    <cellStyle name="Note 14 2 6 5 2 2" xfId="6141"/>
    <cellStyle name="Note 14 2 6 5 3" xfId="6142"/>
    <cellStyle name="Note 14 2 6 6" xfId="6143"/>
    <cellStyle name="Note 14 2 6 6 2" xfId="6144"/>
    <cellStyle name="Note 14 2 6 6 2 2" xfId="6145"/>
    <cellStyle name="Note 14 2 6 6 3" xfId="6146"/>
    <cellStyle name="Note 14 2 6 7" xfId="6147"/>
    <cellStyle name="Note 14 2 6 7 2" xfId="6148"/>
    <cellStyle name="Note 14 2 6 7 2 2" xfId="6149"/>
    <cellStyle name="Note 14 2 6 7 3" xfId="6150"/>
    <cellStyle name="Note 14 2 6 8" xfId="6151"/>
    <cellStyle name="Note 14 2 6 8 2" xfId="6152"/>
    <cellStyle name="Note 14 2 6 8 2 2" xfId="6153"/>
    <cellStyle name="Note 14 2 6 8 3" xfId="6154"/>
    <cellStyle name="Note 14 2 6 9" xfId="6155"/>
    <cellStyle name="Note 14 2 6 9 2" xfId="6156"/>
    <cellStyle name="Note 14 2 6 9 2 2" xfId="6157"/>
    <cellStyle name="Note 14 2 6 9 3" xfId="6158"/>
    <cellStyle name="Note 14 2 7" xfId="6159"/>
    <cellStyle name="Note 14 2 7 2" xfId="6160"/>
    <cellStyle name="Note 14 2 7 2 2" xfId="6161"/>
    <cellStyle name="Note 14 2 7 2 2 2" xfId="6162"/>
    <cellStyle name="Note 14 2 7 2 3" xfId="6163"/>
    <cellStyle name="Note 14 2 7 3" xfId="6164"/>
    <cellStyle name="Note 14 2 7 3 2" xfId="6165"/>
    <cellStyle name="Note 14 2 7 4" xfId="6166"/>
    <cellStyle name="Note 14 2 8" xfId="6167"/>
    <cellStyle name="Note 14 2 8 2" xfId="6168"/>
    <cellStyle name="Note 14 2 8 2 2" xfId="6169"/>
    <cellStyle name="Note 14 2 8 3" xfId="6170"/>
    <cellStyle name="Note 14 2 9" xfId="6171"/>
    <cellStyle name="Note 14 2 9 2" xfId="6172"/>
    <cellStyle name="Note 14 2 9 2 2" xfId="6173"/>
    <cellStyle name="Note 14 2 9 3" xfId="6174"/>
    <cellStyle name="Note 14 3" xfId="6175"/>
    <cellStyle name="Note 14 3 2" xfId="6176"/>
    <cellStyle name="Note 14 3 2 2" xfId="6177"/>
    <cellStyle name="Note 14 3 2 2 2" xfId="6178"/>
    <cellStyle name="Note 14 3 2 2 2 2" xfId="6179"/>
    <cellStyle name="Note 14 3 2 2 3" xfId="6180"/>
    <cellStyle name="Note 14 3 2 3" xfId="6181"/>
    <cellStyle name="Note 14 3 2 3 2" xfId="6182"/>
    <cellStyle name="Note 14 3 2 4" xfId="6183"/>
    <cellStyle name="Note 14 3 3" xfId="6184"/>
    <cellStyle name="Note 14 3 3 2" xfId="6185"/>
    <cellStyle name="Note 14 3 3 2 2" xfId="6186"/>
    <cellStyle name="Note 14 3 3 2 2 2" xfId="6187"/>
    <cellStyle name="Note 14 3 3 2 3" xfId="6188"/>
    <cellStyle name="Note 14 3 3 3" xfId="6189"/>
    <cellStyle name="Note 14 3 3 3 2" xfId="6190"/>
    <cellStyle name="Note 14 3 3 4" xfId="6191"/>
    <cellStyle name="Note 14 3 4" xfId="6192"/>
    <cellStyle name="Note 14 3 4 2" xfId="6193"/>
    <cellStyle name="Note 14 3 4 2 2" xfId="6194"/>
    <cellStyle name="Note 14 3 4 3" xfId="6195"/>
    <cellStyle name="Note 14 3 5" xfId="6196"/>
    <cellStyle name="Note 14 3 5 2" xfId="6197"/>
    <cellStyle name="Note 14 3 5 2 2" xfId="6198"/>
    <cellStyle name="Note 14 3 5 3" xfId="6199"/>
    <cellStyle name="Note 14 3 6" xfId="6200"/>
    <cellStyle name="Note 14 3 6 2" xfId="6201"/>
    <cellStyle name="Note 14 3 6 2 2" xfId="6202"/>
    <cellStyle name="Note 14 3 6 3" xfId="6203"/>
    <cellStyle name="Note 14 3 7" xfId="6204"/>
    <cellStyle name="Note 14 3 7 2" xfId="6205"/>
    <cellStyle name="Note 14 3 7 2 2" xfId="6206"/>
    <cellStyle name="Note 14 3 7 3" xfId="6207"/>
    <cellStyle name="Note 14 3 8" xfId="6208"/>
    <cellStyle name="Note 14 3 8 2" xfId="6209"/>
    <cellStyle name="Note 14 4" xfId="6210"/>
    <cellStyle name="Note 14 4 10" xfId="6211"/>
    <cellStyle name="Note 14 4 10 2" xfId="6212"/>
    <cellStyle name="Note 14 4 10 2 2" xfId="6213"/>
    <cellStyle name="Note 14 4 10 3" xfId="6214"/>
    <cellStyle name="Note 14 4 11" xfId="6215"/>
    <cellStyle name="Note 14 4 11 2" xfId="6216"/>
    <cellStyle name="Note 14 4 2" xfId="6217"/>
    <cellStyle name="Note 14 4 2 2" xfId="6218"/>
    <cellStyle name="Note 14 4 2 2 2" xfId="6219"/>
    <cellStyle name="Note 14 4 2 2 2 2" xfId="6220"/>
    <cellStyle name="Note 14 4 2 2 3" xfId="6221"/>
    <cellStyle name="Note 14 4 2 3" xfId="6222"/>
    <cellStyle name="Note 14 4 2 3 2" xfId="6223"/>
    <cellStyle name="Note 14 4 2 4" xfId="6224"/>
    <cellStyle name="Note 14 4 3" xfId="6225"/>
    <cellStyle name="Note 14 4 3 2" xfId="6226"/>
    <cellStyle name="Note 14 4 3 2 2" xfId="6227"/>
    <cellStyle name="Note 14 4 3 3" xfId="6228"/>
    <cellStyle name="Note 14 4 4" xfId="6229"/>
    <cellStyle name="Note 14 4 4 2" xfId="6230"/>
    <cellStyle name="Note 14 4 4 2 2" xfId="6231"/>
    <cellStyle name="Note 14 4 4 3" xfId="6232"/>
    <cellStyle name="Note 14 4 5" xfId="6233"/>
    <cellStyle name="Note 14 4 5 2" xfId="6234"/>
    <cellStyle name="Note 14 4 5 2 2" xfId="6235"/>
    <cellStyle name="Note 14 4 5 3" xfId="6236"/>
    <cellStyle name="Note 14 4 6" xfId="6237"/>
    <cellStyle name="Note 14 4 6 2" xfId="6238"/>
    <cellStyle name="Note 14 4 6 2 2" xfId="6239"/>
    <cellStyle name="Note 14 4 6 3" xfId="6240"/>
    <cellStyle name="Note 14 4 7" xfId="6241"/>
    <cellStyle name="Note 14 4 7 2" xfId="6242"/>
    <cellStyle name="Note 14 4 7 2 2" xfId="6243"/>
    <cellStyle name="Note 14 4 7 3" xfId="6244"/>
    <cellStyle name="Note 14 4 8" xfId="6245"/>
    <cellStyle name="Note 14 4 8 2" xfId="6246"/>
    <cellStyle name="Note 14 4 8 2 2" xfId="6247"/>
    <cellStyle name="Note 14 4 8 3" xfId="6248"/>
    <cellStyle name="Note 14 4 9" xfId="6249"/>
    <cellStyle name="Note 14 4 9 2" xfId="6250"/>
    <cellStyle name="Note 14 4 9 2 2" xfId="6251"/>
    <cellStyle name="Note 14 4 9 3" xfId="6252"/>
    <cellStyle name="Note 14 5" xfId="6253"/>
    <cellStyle name="Note 14 5 10" xfId="6254"/>
    <cellStyle name="Note 14 5 10 2" xfId="6255"/>
    <cellStyle name="Note 14 5 10 2 2" xfId="6256"/>
    <cellStyle name="Note 14 5 10 3" xfId="6257"/>
    <cellStyle name="Note 14 5 11" xfId="6258"/>
    <cellStyle name="Note 14 5 11 2" xfId="6259"/>
    <cellStyle name="Note 14 5 2" xfId="6260"/>
    <cellStyle name="Note 14 5 2 2" xfId="6261"/>
    <cellStyle name="Note 14 5 2 2 2" xfId="6262"/>
    <cellStyle name="Note 14 5 2 2 2 2" xfId="6263"/>
    <cellStyle name="Note 14 5 2 2 3" xfId="6264"/>
    <cellStyle name="Note 14 5 2 3" xfId="6265"/>
    <cellStyle name="Note 14 5 2 3 2" xfId="6266"/>
    <cellStyle name="Note 14 5 2 4" xfId="6267"/>
    <cellStyle name="Note 14 5 3" xfId="6268"/>
    <cellStyle name="Note 14 5 3 2" xfId="6269"/>
    <cellStyle name="Note 14 5 3 2 2" xfId="6270"/>
    <cellStyle name="Note 14 5 3 3" xfId="6271"/>
    <cellStyle name="Note 14 5 4" xfId="6272"/>
    <cellStyle name="Note 14 5 4 2" xfId="6273"/>
    <cellStyle name="Note 14 5 4 2 2" xfId="6274"/>
    <cellStyle name="Note 14 5 4 3" xfId="6275"/>
    <cellStyle name="Note 14 5 5" xfId="6276"/>
    <cellStyle name="Note 14 5 5 2" xfId="6277"/>
    <cellStyle name="Note 14 5 5 2 2" xfId="6278"/>
    <cellStyle name="Note 14 5 5 3" xfId="6279"/>
    <cellStyle name="Note 14 5 6" xfId="6280"/>
    <cellStyle name="Note 14 5 6 2" xfId="6281"/>
    <cellStyle name="Note 14 5 6 2 2" xfId="6282"/>
    <cellStyle name="Note 14 5 6 3" xfId="6283"/>
    <cellStyle name="Note 14 5 7" xfId="6284"/>
    <cellStyle name="Note 14 5 7 2" xfId="6285"/>
    <cellStyle name="Note 14 5 7 2 2" xfId="6286"/>
    <cellStyle name="Note 14 5 7 3" xfId="6287"/>
    <cellStyle name="Note 14 5 8" xfId="6288"/>
    <cellStyle name="Note 14 5 8 2" xfId="6289"/>
    <cellStyle name="Note 14 5 8 2 2" xfId="6290"/>
    <cellStyle name="Note 14 5 8 3" xfId="6291"/>
    <cellStyle name="Note 14 5 9" xfId="6292"/>
    <cellStyle name="Note 14 5 9 2" xfId="6293"/>
    <cellStyle name="Note 14 5 9 2 2" xfId="6294"/>
    <cellStyle name="Note 14 5 9 3" xfId="6295"/>
    <cellStyle name="Note 14 6" xfId="6296"/>
    <cellStyle name="Note 14 6 10" xfId="6297"/>
    <cellStyle name="Note 14 6 10 2" xfId="6298"/>
    <cellStyle name="Note 14 6 10 2 2" xfId="6299"/>
    <cellStyle name="Note 14 6 10 3" xfId="6300"/>
    <cellStyle name="Note 14 6 11" xfId="6301"/>
    <cellStyle name="Note 14 6 11 2" xfId="6302"/>
    <cellStyle name="Note 14 6 2" xfId="6303"/>
    <cellStyle name="Note 14 6 2 2" xfId="6304"/>
    <cellStyle name="Note 14 6 2 2 2" xfId="6305"/>
    <cellStyle name="Note 14 6 2 2 2 2" xfId="6306"/>
    <cellStyle name="Note 14 6 2 2 3" xfId="6307"/>
    <cellStyle name="Note 14 6 2 3" xfId="6308"/>
    <cellStyle name="Note 14 6 2 3 2" xfId="6309"/>
    <cellStyle name="Note 14 6 2 4" xfId="6310"/>
    <cellStyle name="Note 14 6 3" xfId="6311"/>
    <cellStyle name="Note 14 6 3 2" xfId="6312"/>
    <cellStyle name="Note 14 6 3 2 2" xfId="6313"/>
    <cellStyle name="Note 14 6 3 3" xfId="6314"/>
    <cellStyle name="Note 14 6 4" xfId="6315"/>
    <cellStyle name="Note 14 6 4 2" xfId="6316"/>
    <cellStyle name="Note 14 6 4 2 2" xfId="6317"/>
    <cellStyle name="Note 14 6 4 3" xfId="6318"/>
    <cellStyle name="Note 14 6 5" xfId="6319"/>
    <cellStyle name="Note 14 6 5 2" xfId="6320"/>
    <cellStyle name="Note 14 6 5 2 2" xfId="6321"/>
    <cellStyle name="Note 14 6 5 3" xfId="6322"/>
    <cellStyle name="Note 14 6 6" xfId="6323"/>
    <cellStyle name="Note 14 6 6 2" xfId="6324"/>
    <cellStyle name="Note 14 6 6 2 2" xfId="6325"/>
    <cellStyle name="Note 14 6 6 3" xfId="6326"/>
    <cellStyle name="Note 14 6 7" xfId="6327"/>
    <cellStyle name="Note 14 6 7 2" xfId="6328"/>
    <cellStyle name="Note 14 6 7 2 2" xfId="6329"/>
    <cellStyle name="Note 14 6 7 3" xfId="6330"/>
    <cellStyle name="Note 14 6 8" xfId="6331"/>
    <cellStyle name="Note 14 6 8 2" xfId="6332"/>
    <cellStyle name="Note 14 6 8 2 2" xfId="6333"/>
    <cellStyle name="Note 14 6 8 3" xfId="6334"/>
    <cellStyle name="Note 14 6 9" xfId="6335"/>
    <cellStyle name="Note 14 6 9 2" xfId="6336"/>
    <cellStyle name="Note 14 6 9 2 2" xfId="6337"/>
    <cellStyle name="Note 14 6 9 3" xfId="6338"/>
    <cellStyle name="Note 14 7" xfId="6339"/>
    <cellStyle name="Note 14 7 10" xfId="6340"/>
    <cellStyle name="Note 14 7 10 2" xfId="6341"/>
    <cellStyle name="Note 14 7 10 2 2" xfId="6342"/>
    <cellStyle name="Note 14 7 10 3" xfId="6343"/>
    <cellStyle name="Note 14 7 11" xfId="6344"/>
    <cellStyle name="Note 14 7 11 2" xfId="6345"/>
    <cellStyle name="Note 14 7 2" xfId="6346"/>
    <cellStyle name="Note 14 7 2 2" xfId="6347"/>
    <cellStyle name="Note 14 7 2 2 2" xfId="6348"/>
    <cellStyle name="Note 14 7 2 2 2 2" xfId="6349"/>
    <cellStyle name="Note 14 7 2 2 3" xfId="6350"/>
    <cellStyle name="Note 14 7 2 3" xfId="6351"/>
    <cellStyle name="Note 14 7 2 3 2" xfId="6352"/>
    <cellStyle name="Note 14 7 2 4" xfId="6353"/>
    <cellStyle name="Note 14 7 3" xfId="6354"/>
    <cellStyle name="Note 14 7 3 2" xfId="6355"/>
    <cellStyle name="Note 14 7 3 2 2" xfId="6356"/>
    <cellStyle name="Note 14 7 3 3" xfId="6357"/>
    <cellStyle name="Note 14 7 4" xfId="6358"/>
    <cellStyle name="Note 14 7 4 2" xfId="6359"/>
    <cellStyle name="Note 14 7 4 2 2" xfId="6360"/>
    <cellStyle name="Note 14 7 4 3" xfId="6361"/>
    <cellStyle name="Note 14 7 5" xfId="6362"/>
    <cellStyle name="Note 14 7 5 2" xfId="6363"/>
    <cellStyle name="Note 14 7 5 2 2" xfId="6364"/>
    <cellStyle name="Note 14 7 5 3" xfId="6365"/>
    <cellStyle name="Note 14 7 6" xfId="6366"/>
    <cellStyle name="Note 14 7 6 2" xfId="6367"/>
    <cellStyle name="Note 14 7 6 2 2" xfId="6368"/>
    <cellStyle name="Note 14 7 6 3" xfId="6369"/>
    <cellStyle name="Note 14 7 7" xfId="6370"/>
    <cellStyle name="Note 14 7 7 2" xfId="6371"/>
    <cellStyle name="Note 14 7 7 2 2" xfId="6372"/>
    <cellStyle name="Note 14 7 7 3" xfId="6373"/>
    <cellStyle name="Note 14 7 8" xfId="6374"/>
    <cellStyle name="Note 14 7 8 2" xfId="6375"/>
    <cellStyle name="Note 14 7 8 2 2" xfId="6376"/>
    <cellStyle name="Note 14 7 8 3" xfId="6377"/>
    <cellStyle name="Note 14 7 9" xfId="6378"/>
    <cellStyle name="Note 14 7 9 2" xfId="6379"/>
    <cellStyle name="Note 14 7 9 2 2" xfId="6380"/>
    <cellStyle name="Note 14 7 9 3" xfId="6381"/>
    <cellStyle name="Note 14 8" xfId="6382"/>
    <cellStyle name="Note 14 8 2" xfId="6383"/>
    <cellStyle name="Note 14 8 2 2" xfId="6384"/>
    <cellStyle name="Note 14 8 2 2 2" xfId="6385"/>
    <cellStyle name="Note 14 8 2 3" xfId="6386"/>
    <cellStyle name="Note 14 8 3" xfId="6387"/>
    <cellStyle name="Note 14 8 3 2" xfId="6388"/>
    <cellStyle name="Note 14 8 4" xfId="6389"/>
    <cellStyle name="Note 14 9" xfId="6390"/>
    <cellStyle name="Note 14 9 2" xfId="6391"/>
    <cellStyle name="Note 14 9 2 2" xfId="6392"/>
    <cellStyle name="Note 14 9 3" xfId="6393"/>
    <cellStyle name="Note 15" xfId="6394"/>
    <cellStyle name="Note 15 10" xfId="6395"/>
    <cellStyle name="Note 15 10 2" xfId="6396"/>
    <cellStyle name="Note 15 10 2 2" xfId="6397"/>
    <cellStyle name="Note 15 10 3" xfId="6398"/>
    <cellStyle name="Note 15 11" xfId="6399"/>
    <cellStyle name="Note 15 11 2" xfId="6400"/>
    <cellStyle name="Note 15 11 2 2" xfId="6401"/>
    <cellStyle name="Note 15 11 3" xfId="6402"/>
    <cellStyle name="Note 15 12" xfId="6403"/>
    <cellStyle name="Note 15 12 2" xfId="6404"/>
    <cellStyle name="Note 15 12 2 2" xfId="6405"/>
    <cellStyle name="Note 15 12 3" xfId="6406"/>
    <cellStyle name="Note 15 13" xfId="6407"/>
    <cellStyle name="Note 15 13 2" xfId="6408"/>
    <cellStyle name="Note 15 13 2 2" xfId="6409"/>
    <cellStyle name="Note 15 13 3" xfId="6410"/>
    <cellStyle name="Note 15 14" xfId="6411"/>
    <cellStyle name="Note 15 14 2" xfId="6412"/>
    <cellStyle name="Note 15 2" xfId="6413"/>
    <cellStyle name="Note 15 2 10" xfId="6414"/>
    <cellStyle name="Note 15 2 10 2" xfId="6415"/>
    <cellStyle name="Note 15 2 10 2 2" xfId="6416"/>
    <cellStyle name="Note 15 2 10 3" xfId="6417"/>
    <cellStyle name="Note 15 2 11" xfId="6418"/>
    <cellStyle name="Note 15 2 11 2" xfId="6419"/>
    <cellStyle name="Note 15 2 11 2 2" xfId="6420"/>
    <cellStyle name="Note 15 2 11 3" xfId="6421"/>
    <cellStyle name="Note 15 2 12" xfId="6422"/>
    <cellStyle name="Note 15 2 12 2" xfId="6423"/>
    <cellStyle name="Note 15 2 12 2 2" xfId="6424"/>
    <cellStyle name="Note 15 2 12 3" xfId="6425"/>
    <cellStyle name="Note 15 2 13" xfId="6426"/>
    <cellStyle name="Note 15 2 13 2" xfId="6427"/>
    <cellStyle name="Note 15 2 2" xfId="6428"/>
    <cellStyle name="Note 15 2 2 2" xfId="6429"/>
    <cellStyle name="Note 15 2 2 2 2" xfId="6430"/>
    <cellStyle name="Note 15 2 2 2 2 2" xfId="6431"/>
    <cellStyle name="Note 15 2 2 2 2 2 2" xfId="6432"/>
    <cellStyle name="Note 15 2 2 2 2 3" xfId="6433"/>
    <cellStyle name="Note 15 2 2 2 3" xfId="6434"/>
    <cellStyle name="Note 15 2 2 2 3 2" xfId="6435"/>
    <cellStyle name="Note 15 2 2 2 4" xfId="6436"/>
    <cellStyle name="Note 15 2 2 3" xfId="6437"/>
    <cellStyle name="Note 15 2 2 3 2" xfId="6438"/>
    <cellStyle name="Note 15 2 2 3 2 2" xfId="6439"/>
    <cellStyle name="Note 15 2 2 3 2 2 2" xfId="6440"/>
    <cellStyle name="Note 15 2 2 3 2 3" xfId="6441"/>
    <cellStyle name="Note 15 2 2 3 3" xfId="6442"/>
    <cellStyle name="Note 15 2 2 3 3 2" xfId="6443"/>
    <cellStyle name="Note 15 2 2 3 4" xfId="6444"/>
    <cellStyle name="Note 15 2 2 4" xfId="6445"/>
    <cellStyle name="Note 15 2 2 4 2" xfId="6446"/>
    <cellStyle name="Note 15 2 2 4 2 2" xfId="6447"/>
    <cellStyle name="Note 15 2 2 4 3" xfId="6448"/>
    <cellStyle name="Note 15 2 2 5" xfId="6449"/>
    <cellStyle name="Note 15 2 2 5 2" xfId="6450"/>
    <cellStyle name="Note 15 2 2 5 2 2" xfId="6451"/>
    <cellStyle name="Note 15 2 2 5 3" xfId="6452"/>
    <cellStyle name="Note 15 2 2 6" xfId="6453"/>
    <cellStyle name="Note 15 2 2 6 2" xfId="6454"/>
    <cellStyle name="Note 15 2 2 6 2 2" xfId="6455"/>
    <cellStyle name="Note 15 2 2 6 3" xfId="6456"/>
    <cellStyle name="Note 15 2 2 7" xfId="6457"/>
    <cellStyle name="Note 15 2 2 7 2" xfId="6458"/>
    <cellStyle name="Note 15 2 2 7 2 2" xfId="6459"/>
    <cellStyle name="Note 15 2 2 7 3" xfId="6460"/>
    <cellStyle name="Note 15 2 2 8" xfId="6461"/>
    <cellStyle name="Note 15 2 2 8 2" xfId="6462"/>
    <cellStyle name="Note 15 2 3" xfId="6463"/>
    <cellStyle name="Note 15 2 3 10" xfId="6464"/>
    <cellStyle name="Note 15 2 3 10 2" xfId="6465"/>
    <cellStyle name="Note 15 2 3 10 2 2" xfId="6466"/>
    <cellStyle name="Note 15 2 3 10 3" xfId="6467"/>
    <cellStyle name="Note 15 2 3 11" xfId="6468"/>
    <cellStyle name="Note 15 2 3 11 2" xfId="6469"/>
    <cellStyle name="Note 15 2 3 2" xfId="6470"/>
    <cellStyle name="Note 15 2 3 2 2" xfId="6471"/>
    <cellStyle name="Note 15 2 3 2 2 2" xfId="6472"/>
    <cellStyle name="Note 15 2 3 2 2 2 2" xfId="6473"/>
    <cellStyle name="Note 15 2 3 2 2 3" xfId="6474"/>
    <cellStyle name="Note 15 2 3 2 3" xfId="6475"/>
    <cellStyle name="Note 15 2 3 2 3 2" xfId="6476"/>
    <cellStyle name="Note 15 2 3 2 4" xfId="6477"/>
    <cellStyle name="Note 15 2 3 3" xfId="6478"/>
    <cellStyle name="Note 15 2 3 3 2" xfId="6479"/>
    <cellStyle name="Note 15 2 3 3 2 2" xfId="6480"/>
    <cellStyle name="Note 15 2 3 3 3" xfId="6481"/>
    <cellStyle name="Note 15 2 3 4" xfId="6482"/>
    <cellStyle name="Note 15 2 3 4 2" xfId="6483"/>
    <cellStyle name="Note 15 2 3 4 2 2" xfId="6484"/>
    <cellStyle name="Note 15 2 3 4 3" xfId="6485"/>
    <cellStyle name="Note 15 2 3 5" xfId="6486"/>
    <cellStyle name="Note 15 2 3 5 2" xfId="6487"/>
    <cellStyle name="Note 15 2 3 5 2 2" xfId="6488"/>
    <cellStyle name="Note 15 2 3 5 3" xfId="6489"/>
    <cellStyle name="Note 15 2 3 6" xfId="6490"/>
    <cellStyle name="Note 15 2 3 6 2" xfId="6491"/>
    <cellStyle name="Note 15 2 3 6 2 2" xfId="6492"/>
    <cellStyle name="Note 15 2 3 6 3" xfId="6493"/>
    <cellStyle name="Note 15 2 3 7" xfId="6494"/>
    <cellStyle name="Note 15 2 3 7 2" xfId="6495"/>
    <cellStyle name="Note 15 2 3 7 2 2" xfId="6496"/>
    <cellStyle name="Note 15 2 3 7 3" xfId="6497"/>
    <cellStyle name="Note 15 2 3 8" xfId="6498"/>
    <cellStyle name="Note 15 2 3 8 2" xfId="6499"/>
    <cellStyle name="Note 15 2 3 8 2 2" xfId="6500"/>
    <cellStyle name="Note 15 2 3 8 3" xfId="6501"/>
    <cellStyle name="Note 15 2 3 9" xfId="6502"/>
    <cellStyle name="Note 15 2 3 9 2" xfId="6503"/>
    <cellStyle name="Note 15 2 3 9 2 2" xfId="6504"/>
    <cellStyle name="Note 15 2 3 9 3" xfId="6505"/>
    <cellStyle name="Note 15 2 4" xfId="6506"/>
    <cellStyle name="Note 15 2 4 10" xfId="6507"/>
    <cellStyle name="Note 15 2 4 10 2" xfId="6508"/>
    <cellStyle name="Note 15 2 4 10 2 2" xfId="6509"/>
    <cellStyle name="Note 15 2 4 10 3" xfId="6510"/>
    <cellStyle name="Note 15 2 4 11" xfId="6511"/>
    <cellStyle name="Note 15 2 4 11 2" xfId="6512"/>
    <cellStyle name="Note 15 2 4 2" xfId="6513"/>
    <cellStyle name="Note 15 2 4 2 2" xfId="6514"/>
    <cellStyle name="Note 15 2 4 2 2 2" xfId="6515"/>
    <cellStyle name="Note 15 2 4 2 2 2 2" xfId="6516"/>
    <cellStyle name="Note 15 2 4 2 2 3" xfId="6517"/>
    <cellStyle name="Note 15 2 4 2 3" xfId="6518"/>
    <cellStyle name="Note 15 2 4 2 3 2" xfId="6519"/>
    <cellStyle name="Note 15 2 4 2 4" xfId="6520"/>
    <cellStyle name="Note 15 2 4 3" xfId="6521"/>
    <cellStyle name="Note 15 2 4 3 2" xfId="6522"/>
    <cellStyle name="Note 15 2 4 3 2 2" xfId="6523"/>
    <cellStyle name="Note 15 2 4 3 3" xfId="6524"/>
    <cellStyle name="Note 15 2 4 4" xfId="6525"/>
    <cellStyle name="Note 15 2 4 4 2" xfId="6526"/>
    <cellStyle name="Note 15 2 4 4 2 2" xfId="6527"/>
    <cellStyle name="Note 15 2 4 4 3" xfId="6528"/>
    <cellStyle name="Note 15 2 4 5" xfId="6529"/>
    <cellStyle name="Note 15 2 4 5 2" xfId="6530"/>
    <cellStyle name="Note 15 2 4 5 2 2" xfId="6531"/>
    <cellStyle name="Note 15 2 4 5 3" xfId="6532"/>
    <cellStyle name="Note 15 2 4 6" xfId="6533"/>
    <cellStyle name="Note 15 2 4 6 2" xfId="6534"/>
    <cellStyle name="Note 15 2 4 6 2 2" xfId="6535"/>
    <cellStyle name="Note 15 2 4 6 3" xfId="6536"/>
    <cellStyle name="Note 15 2 4 7" xfId="6537"/>
    <cellStyle name="Note 15 2 4 7 2" xfId="6538"/>
    <cellStyle name="Note 15 2 4 7 2 2" xfId="6539"/>
    <cellStyle name="Note 15 2 4 7 3" xfId="6540"/>
    <cellStyle name="Note 15 2 4 8" xfId="6541"/>
    <cellStyle name="Note 15 2 4 8 2" xfId="6542"/>
    <cellStyle name="Note 15 2 4 8 2 2" xfId="6543"/>
    <cellStyle name="Note 15 2 4 8 3" xfId="6544"/>
    <cellStyle name="Note 15 2 4 9" xfId="6545"/>
    <cellStyle name="Note 15 2 4 9 2" xfId="6546"/>
    <cellStyle name="Note 15 2 4 9 2 2" xfId="6547"/>
    <cellStyle name="Note 15 2 4 9 3" xfId="6548"/>
    <cellStyle name="Note 15 2 5" xfId="6549"/>
    <cellStyle name="Note 15 2 5 10" xfId="6550"/>
    <cellStyle name="Note 15 2 5 10 2" xfId="6551"/>
    <cellStyle name="Note 15 2 5 10 2 2" xfId="6552"/>
    <cellStyle name="Note 15 2 5 10 3" xfId="6553"/>
    <cellStyle name="Note 15 2 5 11" xfId="6554"/>
    <cellStyle name="Note 15 2 5 11 2" xfId="6555"/>
    <cellStyle name="Note 15 2 5 2" xfId="6556"/>
    <cellStyle name="Note 15 2 5 2 2" xfId="6557"/>
    <cellStyle name="Note 15 2 5 2 2 2" xfId="6558"/>
    <cellStyle name="Note 15 2 5 2 2 2 2" xfId="6559"/>
    <cellStyle name="Note 15 2 5 2 2 3" xfId="6560"/>
    <cellStyle name="Note 15 2 5 2 3" xfId="6561"/>
    <cellStyle name="Note 15 2 5 2 3 2" xfId="6562"/>
    <cellStyle name="Note 15 2 5 2 4" xfId="6563"/>
    <cellStyle name="Note 15 2 5 3" xfId="6564"/>
    <cellStyle name="Note 15 2 5 3 2" xfId="6565"/>
    <cellStyle name="Note 15 2 5 3 2 2" xfId="6566"/>
    <cellStyle name="Note 15 2 5 3 3" xfId="6567"/>
    <cellStyle name="Note 15 2 5 4" xfId="6568"/>
    <cellStyle name="Note 15 2 5 4 2" xfId="6569"/>
    <cellStyle name="Note 15 2 5 4 2 2" xfId="6570"/>
    <cellStyle name="Note 15 2 5 4 3" xfId="6571"/>
    <cellStyle name="Note 15 2 5 5" xfId="6572"/>
    <cellStyle name="Note 15 2 5 5 2" xfId="6573"/>
    <cellStyle name="Note 15 2 5 5 2 2" xfId="6574"/>
    <cellStyle name="Note 15 2 5 5 3" xfId="6575"/>
    <cellStyle name="Note 15 2 5 6" xfId="6576"/>
    <cellStyle name="Note 15 2 5 6 2" xfId="6577"/>
    <cellStyle name="Note 15 2 5 6 2 2" xfId="6578"/>
    <cellStyle name="Note 15 2 5 6 3" xfId="6579"/>
    <cellStyle name="Note 15 2 5 7" xfId="6580"/>
    <cellStyle name="Note 15 2 5 7 2" xfId="6581"/>
    <cellStyle name="Note 15 2 5 7 2 2" xfId="6582"/>
    <cellStyle name="Note 15 2 5 7 3" xfId="6583"/>
    <cellStyle name="Note 15 2 5 8" xfId="6584"/>
    <cellStyle name="Note 15 2 5 8 2" xfId="6585"/>
    <cellStyle name="Note 15 2 5 8 2 2" xfId="6586"/>
    <cellStyle name="Note 15 2 5 8 3" xfId="6587"/>
    <cellStyle name="Note 15 2 5 9" xfId="6588"/>
    <cellStyle name="Note 15 2 5 9 2" xfId="6589"/>
    <cellStyle name="Note 15 2 5 9 2 2" xfId="6590"/>
    <cellStyle name="Note 15 2 5 9 3" xfId="6591"/>
    <cellStyle name="Note 15 2 6" xfId="6592"/>
    <cellStyle name="Note 15 2 6 10" xfId="6593"/>
    <cellStyle name="Note 15 2 6 10 2" xfId="6594"/>
    <cellStyle name="Note 15 2 6 10 2 2" xfId="6595"/>
    <cellStyle name="Note 15 2 6 10 3" xfId="6596"/>
    <cellStyle name="Note 15 2 6 11" xfId="6597"/>
    <cellStyle name="Note 15 2 6 11 2" xfId="6598"/>
    <cellStyle name="Note 15 2 6 2" xfId="6599"/>
    <cellStyle name="Note 15 2 6 2 2" xfId="6600"/>
    <cellStyle name="Note 15 2 6 2 2 2" xfId="6601"/>
    <cellStyle name="Note 15 2 6 2 2 2 2" xfId="6602"/>
    <cellStyle name="Note 15 2 6 2 2 3" xfId="6603"/>
    <cellStyle name="Note 15 2 6 2 3" xfId="6604"/>
    <cellStyle name="Note 15 2 6 2 3 2" xfId="6605"/>
    <cellStyle name="Note 15 2 6 2 4" xfId="6606"/>
    <cellStyle name="Note 15 2 6 3" xfId="6607"/>
    <cellStyle name="Note 15 2 6 3 2" xfId="6608"/>
    <cellStyle name="Note 15 2 6 3 2 2" xfId="6609"/>
    <cellStyle name="Note 15 2 6 3 3" xfId="6610"/>
    <cellStyle name="Note 15 2 6 4" xfId="6611"/>
    <cellStyle name="Note 15 2 6 4 2" xfId="6612"/>
    <cellStyle name="Note 15 2 6 4 2 2" xfId="6613"/>
    <cellStyle name="Note 15 2 6 4 3" xfId="6614"/>
    <cellStyle name="Note 15 2 6 5" xfId="6615"/>
    <cellStyle name="Note 15 2 6 5 2" xfId="6616"/>
    <cellStyle name="Note 15 2 6 5 2 2" xfId="6617"/>
    <cellStyle name="Note 15 2 6 5 3" xfId="6618"/>
    <cellStyle name="Note 15 2 6 6" xfId="6619"/>
    <cellStyle name="Note 15 2 6 6 2" xfId="6620"/>
    <cellStyle name="Note 15 2 6 6 2 2" xfId="6621"/>
    <cellStyle name="Note 15 2 6 6 3" xfId="6622"/>
    <cellStyle name="Note 15 2 6 7" xfId="6623"/>
    <cellStyle name="Note 15 2 6 7 2" xfId="6624"/>
    <cellStyle name="Note 15 2 6 7 2 2" xfId="6625"/>
    <cellStyle name="Note 15 2 6 7 3" xfId="6626"/>
    <cellStyle name="Note 15 2 6 8" xfId="6627"/>
    <cellStyle name="Note 15 2 6 8 2" xfId="6628"/>
    <cellStyle name="Note 15 2 6 8 2 2" xfId="6629"/>
    <cellStyle name="Note 15 2 6 8 3" xfId="6630"/>
    <cellStyle name="Note 15 2 6 9" xfId="6631"/>
    <cellStyle name="Note 15 2 6 9 2" xfId="6632"/>
    <cellStyle name="Note 15 2 6 9 2 2" xfId="6633"/>
    <cellStyle name="Note 15 2 6 9 3" xfId="6634"/>
    <cellStyle name="Note 15 2 7" xfId="6635"/>
    <cellStyle name="Note 15 2 7 2" xfId="6636"/>
    <cellStyle name="Note 15 2 7 2 2" xfId="6637"/>
    <cellStyle name="Note 15 2 7 2 2 2" xfId="6638"/>
    <cellStyle name="Note 15 2 7 2 3" xfId="6639"/>
    <cellStyle name="Note 15 2 7 3" xfId="6640"/>
    <cellStyle name="Note 15 2 7 3 2" xfId="6641"/>
    <cellStyle name="Note 15 2 7 4" xfId="6642"/>
    <cellStyle name="Note 15 2 8" xfId="6643"/>
    <cellStyle name="Note 15 2 8 2" xfId="6644"/>
    <cellStyle name="Note 15 2 8 2 2" xfId="6645"/>
    <cellStyle name="Note 15 2 8 3" xfId="6646"/>
    <cellStyle name="Note 15 2 9" xfId="6647"/>
    <cellStyle name="Note 15 2 9 2" xfId="6648"/>
    <cellStyle name="Note 15 2 9 2 2" xfId="6649"/>
    <cellStyle name="Note 15 2 9 3" xfId="6650"/>
    <cellStyle name="Note 15 3" xfId="6651"/>
    <cellStyle name="Note 15 3 2" xfId="6652"/>
    <cellStyle name="Note 15 3 2 2" xfId="6653"/>
    <cellStyle name="Note 15 3 2 2 2" xfId="6654"/>
    <cellStyle name="Note 15 3 2 2 2 2" xfId="6655"/>
    <cellStyle name="Note 15 3 2 2 3" xfId="6656"/>
    <cellStyle name="Note 15 3 2 3" xfId="6657"/>
    <cellStyle name="Note 15 3 2 3 2" xfId="6658"/>
    <cellStyle name="Note 15 3 2 4" xfId="6659"/>
    <cellStyle name="Note 15 3 3" xfId="6660"/>
    <cellStyle name="Note 15 3 3 2" xfId="6661"/>
    <cellStyle name="Note 15 3 3 2 2" xfId="6662"/>
    <cellStyle name="Note 15 3 3 2 2 2" xfId="6663"/>
    <cellStyle name="Note 15 3 3 2 3" xfId="6664"/>
    <cellStyle name="Note 15 3 3 3" xfId="6665"/>
    <cellStyle name="Note 15 3 3 3 2" xfId="6666"/>
    <cellStyle name="Note 15 3 3 4" xfId="6667"/>
    <cellStyle name="Note 15 3 4" xfId="6668"/>
    <cellStyle name="Note 15 3 4 2" xfId="6669"/>
    <cellStyle name="Note 15 3 4 2 2" xfId="6670"/>
    <cellStyle name="Note 15 3 4 3" xfId="6671"/>
    <cellStyle name="Note 15 3 5" xfId="6672"/>
    <cellStyle name="Note 15 3 5 2" xfId="6673"/>
    <cellStyle name="Note 15 3 5 2 2" xfId="6674"/>
    <cellStyle name="Note 15 3 5 3" xfId="6675"/>
    <cellStyle name="Note 15 3 6" xfId="6676"/>
    <cellStyle name="Note 15 3 6 2" xfId="6677"/>
    <cellStyle name="Note 15 3 6 2 2" xfId="6678"/>
    <cellStyle name="Note 15 3 6 3" xfId="6679"/>
    <cellStyle name="Note 15 3 7" xfId="6680"/>
    <cellStyle name="Note 15 3 7 2" xfId="6681"/>
    <cellStyle name="Note 15 3 7 2 2" xfId="6682"/>
    <cellStyle name="Note 15 3 7 3" xfId="6683"/>
    <cellStyle name="Note 15 3 8" xfId="6684"/>
    <cellStyle name="Note 15 3 8 2" xfId="6685"/>
    <cellStyle name="Note 15 4" xfId="6686"/>
    <cellStyle name="Note 15 4 10" xfId="6687"/>
    <cellStyle name="Note 15 4 10 2" xfId="6688"/>
    <cellStyle name="Note 15 4 10 2 2" xfId="6689"/>
    <cellStyle name="Note 15 4 10 3" xfId="6690"/>
    <cellStyle name="Note 15 4 11" xfId="6691"/>
    <cellStyle name="Note 15 4 11 2" xfId="6692"/>
    <cellStyle name="Note 15 4 2" xfId="6693"/>
    <cellStyle name="Note 15 4 2 2" xfId="6694"/>
    <cellStyle name="Note 15 4 2 2 2" xfId="6695"/>
    <cellStyle name="Note 15 4 2 2 2 2" xfId="6696"/>
    <cellStyle name="Note 15 4 2 2 3" xfId="6697"/>
    <cellStyle name="Note 15 4 2 3" xfId="6698"/>
    <cellStyle name="Note 15 4 2 3 2" xfId="6699"/>
    <cellStyle name="Note 15 4 2 4" xfId="6700"/>
    <cellStyle name="Note 15 4 3" xfId="6701"/>
    <cellStyle name="Note 15 4 3 2" xfId="6702"/>
    <cellStyle name="Note 15 4 3 2 2" xfId="6703"/>
    <cellStyle name="Note 15 4 3 3" xfId="6704"/>
    <cellStyle name="Note 15 4 4" xfId="6705"/>
    <cellStyle name="Note 15 4 4 2" xfId="6706"/>
    <cellStyle name="Note 15 4 4 2 2" xfId="6707"/>
    <cellStyle name="Note 15 4 4 3" xfId="6708"/>
    <cellStyle name="Note 15 4 5" xfId="6709"/>
    <cellStyle name="Note 15 4 5 2" xfId="6710"/>
    <cellStyle name="Note 15 4 5 2 2" xfId="6711"/>
    <cellStyle name="Note 15 4 5 3" xfId="6712"/>
    <cellStyle name="Note 15 4 6" xfId="6713"/>
    <cellStyle name="Note 15 4 6 2" xfId="6714"/>
    <cellStyle name="Note 15 4 6 2 2" xfId="6715"/>
    <cellStyle name="Note 15 4 6 3" xfId="6716"/>
    <cellStyle name="Note 15 4 7" xfId="6717"/>
    <cellStyle name="Note 15 4 7 2" xfId="6718"/>
    <cellStyle name="Note 15 4 7 2 2" xfId="6719"/>
    <cellStyle name="Note 15 4 7 3" xfId="6720"/>
    <cellStyle name="Note 15 4 8" xfId="6721"/>
    <cellStyle name="Note 15 4 8 2" xfId="6722"/>
    <cellStyle name="Note 15 4 8 2 2" xfId="6723"/>
    <cellStyle name="Note 15 4 8 3" xfId="6724"/>
    <cellStyle name="Note 15 4 9" xfId="6725"/>
    <cellStyle name="Note 15 4 9 2" xfId="6726"/>
    <cellStyle name="Note 15 4 9 2 2" xfId="6727"/>
    <cellStyle name="Note 15 4 9 3" xfId="6728"/>
    <cellStyle name="Note 15 5" xfId="6729"/>
    <cellStyle name="Note 15 5 10" xfId="6730"/>
    <cellStyle name="Note 15 5 10 2" xfId="6731"/>
    <cellStyle name="Note 15 5 10 2 2" xfId="6732"/>
    <cellStyle name="Note 15 5 10 3" xfId="6733"/>
    <cellStyle name="Note 15 5 11" xfId="6734"/>
    <cellStyle name="Note 15 5 11 2" xfId="6735"/>
    <cellStyle name="Note 15 5 2" xfId="6736"/>
    <cellStyle name="Note 15 5 2 2" xfId="6737"/>
    <cellStyle name="Note 15 5 2 2 2" xfId="6738"/>
    <cellStyle name="Note 15 5 2 2 2 2" xfId="6739"/>
    <cellStyle name="Note 15 5 2 2 3" xfId="6740"/>
    <cellStyle name="Note 15 5 2 3" xfId="6741"/>
    <cellStyle name="Note 15 5 2 3 2" xfId="6742"/>
    <cellStyle name="Note 15 5 2 4" xfId="6743"/>
    <cellStyle name="Note 15 5 3" xfId="6744"/>
    <cellStyle name="Note 15 5 3 2" xfId="6745"/>
    <cellStyle name="Note 15 5 3 2 2" xfId="6746"/>
    <cellStyle name="Note 15 5 3 3" xfId="6747"/>
    <cellStyle name="Note 15 5 4" xfId="6748"/>
    <cellStyle name="Note 15 5 4 2" xfId="6749"/>
    <cellStyle name="Note 15 5 4 2 2" xfId="6750"/>
    <cellStyle name="Note 15 5 4 3" xfId="6751"/>
    <cellStyle name="Note 15 5 5" xfId="6752"/>
    <cellStyle name="Note 15 5 5 2" xfId="6753"/>
    <cellStyle name="Note 15 5 5 2 2" xfId="6754"/>
    <cellStyle name="Note 15 5 5 3" xfId="6755"/>
    <cellStyle name="Note 15 5 6" xfId="6756"/>
    <cellStyle name="Note 15 5 6 2" xfId="6757"/>
    <cellStyle name="Note 15 5 6 2 2" xfId="6758"/>
    <cellStyle name="Note 15 5 6 3" xfId="6759"/>
    <cellStyle name="Note 15 5 7" xfId="6760"/>
    <cellStyle name="Note 15 5 7 2" xfId="6761"/>
    <cellStyle name="Note 15 5 7 2 2" xfId="6762"/>
    <cellStyle name="Note 15 5 7 3" xfId="6763"/>
    <cellStyle name="Note 15 5 8" xfId="6764"/>
    <cellStyle name="Note 15 5 8 2" xfId="6765"/>
    <cellStyle name="Note 15 5 8 2 2" xfId="6766"/>
    <cellStyle name="Note 15 5 8 3" xfId="6767"/>
    <cellStyle name="Note 15 5 9" xfId="6768"/>
    <cellStyle name="Note 15 5 9 2" xfId="6769"/>
    <cellStyle name="Note 15 5 9 2 2" xfId="6770"/>
    <cellStyle name="Note 15 5 9 3" xfId="6771"/>
    <cellStyle name="Note 15 6" xfId="6772"/>
    <cellStyle name="Note 15 6 10" xfId="6773"/>
    <cellStyle name="Note 15 6 10 2" xfId="6774"/>
    <cellStyle name="Note 15 6 10 2 2" xfId="6775"/>
    <cellStyle name="Note 15 6 10 3" xfId="6776"/>
    <cellStyle name="Note 15 6 11" xfId="6777"/>
    <cellStyle name="Note 15 6 11 2" xfId="6778"/>
    <cellStyle name="Note 15 6 2" xfId="6779"/>
    <cellStyle name="Note 15 6 2 2" xfId="6780"/>
    <cellStyle name="Note 15 6 2 2 2" xfId="6781"/>
    <cellStyle name="Note 15 6 2 2 2 2" xfId="6782"/>
    <cellStyle name="Note 15 6 2 2 3" xfId="6783"/>
    <cellStyle name="Note 15 6 2 3" xfId="6784"/>
    <cellStyle name="Note 15 6 2 3 2" xfId="6785"/>
    <cellStyle name="Note 15 6 2 4" xfId="6786"/>
    <cellStyle name="Note 15 6 3" xfId="6787"/>
    <cellStyle name="Note 15 6 3 2" xfId="6788"/>
    <cellStyle name="Note 15 6 3 2 2" xfId="6789"/>
    <cellStyle name="Note 15 6 3 3" xfId="6790"/>
    <cellStyle name="Note 15 6 4" xfId="6791"/>
    <cellStyle name="Note 15 6 4 2" xfId="6792"/>
    <cellStyle name="Note 15 6 4 2 2" xfId="6793"/>
    <cellStyle name="Note 15 6 4 3" xfId="6794"/>
    <cellStyle name="Note 15 6 5" xfId="6795"/>
    <cellStyle name="Note 15 6 5 2" xfId="6796"/>
    <cellStyle name="Note 15 6 5 2 2" xfId="6797"/>
    <cellStyle name="Note 15 6 5 3" xfId="6798"/>
    <cellStyle name="Note 15 6 6" xfId="6799"/>
    <cellStyle name="Note 15 6 6 2" xfId="6800"/>
    <cellStyle name="Note 15 6 6 2 2" xfId="6801"/>
    <cellStyle name="Note 15 6 6 3" xfId="6802"/>
    <cellStyle name="Note 15 6 7" xfId="6803"/>
    <cellStyle name="Note 15 6 7 2" xfId="6804"/>
    <cellStyle name="Note 15 6 7 2 2" xfId="6805"/>
    <cellStyle name="Note 15 6 7 3" xfId="6806"/>
    <cellStyle name="Note 15 6 8" xfId="6807"/>
    <cellStyle name="Note 15 6 8 2" xfId="6808"/>
    <cellStyle name="Note 15 6 8 2 2" xfId="6809"/>
    <cellStyle name="Note 15 6 8 3" xfId="6810"/>
    <cellStyle name="Note 15 6 9" xfId="6811"/>
    <cellStyle name="Note 15 6 9 2" xfId="6812"/>
    <cellStyle name="Note 15 6 9 2 2" xfId="6813"/>
    <cellStyle name="Note 15 6 9 3" xfId="6814"/>
    <cellStyle name="Note 15 7" xfId="6815"/>
    <cellStyle name="Note 15 7 10" xfId="6816"/>
    <cellStyle name="Note 15 7 10 2" xfId="6817"/>
    <cellStyle name="Note 15 7 10 2 2" xfId="6818"/>
    <cellStyle name="Note 15 7 10 3" xfId="6819"/>
    <cellStyle name="Note 15 7 11" xfId="6820"/>
    <cellStyle name="Note 15 7 11 2" xfId="6821"/>
    <cellStyle name="Note 15 7 2" xfId="6822"/>
    <cellStyle name="Note 15 7 2 2" xfId="6823"/>
    <cellStyle name="Note 15 7 2 2 2" xfId="6824"/>
    <cellStyle name="Note 15 7 2 2 2 2" xfId="6825"/>
    <cellStyle name="Note 15 7 2 2 3" xfId="6826"/>
    <cellStyle name="Note 15 7 2 3" xfId="6827"/>
    <cellStyle name="Note 15 7 2 3 2" xfId="6828"/>
    <cellStyle name="Note 15 7 2 4" xfId="6829"/>
    <cellStyle name="Note 15 7 3" xfId="6830"/>
    <cellStyle name="Note 15 7 3 2" xfId="6831"/>
    <cellStyle name="Note 15 7 3 2 2" xfId="6832"/>
    <cellStyle name="Note 15 7 3 3" xfId="6833"/>
    <cellStyle name="Note 15 7 4" xfId="6834"/>
    <cellStyle name="Note 15 7 4 2" xfId="6835"/>
    <cellStyle name="Note 15 7 4 2 2" xfId="6836"/>
    <cellStyle name="Note 15 7 4 3" xfId="6837"/>
    <cellStyle name="Note 15 7 5" xfId="6838"/>
    <cellStyle name="Note 15 7 5 2" xfId="6839"/>
    <cellStyle name="Note 15 7 5 2 2" xfId="6840"/>
    <cellStyle name="Note 15 7 5 3" xfId="6841"/>
    <cellStyle name="Note 15 7 6" xfId="6842"/>
    <cellStyle name="Note 15 7 6 2" xfId="6843"/>
    <cellStyle name="Note 15 7 6 2 2" xfId="6844"/>
    <cellStyle name="Note 15 7 6 3" xfId="6845"/>
    <cellStyle name="Note 15 7 7" xfId="6846"/>
    <cellStyle name="Note 15 7 7 2" xfId="6847"/>
    <cellStyle name="Note 15 7 7 2 2" xfId="6848"/>
    <cellStyle name="Note 15 7 7 3" xfId="6849"/>
    <cellStyle name="Note 15 7 8" xfId="6850"/>
    <cellStyle name="Note 15 7 8 2" xfId="6851"/>
    <cellStyle name="Note 15 7 8 2 2" xfId="6852"/>
    <cellStyle name="Note 15 7 8 3" xfId="6853"/>
    <cellStyle name="Note 15 7 9" xfId="6854"/>
    <cellStyle name="Note 15 7 9 2" xfId="6855"/>
    <cellStyle name="Note 15 7 9 2 2" xfId="6856"/>
    <cellStyle name="Note 15 7 9 3" xfId="6857"/>
    <cellStyle name="Note 15 8" xfId="6858"/>
    <cellStyle name="Note 15 8 2" xfId="6859"/>
    <cellStyle name="Note 15 8 2 2" xfId="6860"/>
    <cellStyle name="Note 15 8 2 2 2" xfId="6861"/>
    <cellStyle name="Note 15 8 2 3" xfId="6862"/>
    <cellStyle name="Note 15 8 3" xfId="6863"/>
    <cellStyle name="Note 15 8 3 2" xfId="6864"/>
    <cellStyle name="Note 15 8 4" xfId="6865"/>
    <cellStyle name="Note 15 9" xfId="6866"/>
    <cellStyle name="Note 15 9 2" xfId="6867"/>
    <cellStyle name="Note 15 9 2 2" xfId="6868"/>
    <cellStyle name="Note 15 9 3" xfId="6869"/>
    <cellStyle name="Note 16" xfId="6870"/>
    <cellStyle name="Note 16 10" xfId="6871"/>
    <cellStyle name="Note 16 10 2" xfId="6872"/>
    <cellStyle name="Note 16 10 2 2" xfId="6873"/>
    <cellStyle name="Note 16 10 3" xfId="6874"/>
    <cellStyle name="Note 16 11" xfId="6875"/>
    <cellStyle name="Note 16 11 2" xfId="6876"/>
    <cellStyle name="Note 16 11 2 2" xfId="6877"/>
    <cellStyle name="Note 16 11 3" xfId="6878"/>
    <cellStyle name="Note 16 12" xfId="6879"/>
    <cellStyle name="Note 16 12 2" xfId="6880"/>
    <cellStyle name="Note 16 12 2 2" xfId="6881"/>
    <cellStyle name="Note 16 12 3" xfId="6882"/>
    <cellStyle name="Note 16 13" xfId="6883"/>
    <cellStyle name="Note 16 13 2" xfId="6884"/>
    <cellStyle name="Note 16 2" xfId="6885"/>
    <cellStyle name="Note 16 2 2" xfId="6886"/>
    <cellStyle name="Note 16 2 2 2" xfId="6887"/>
    <cellStyle name="Note 16 2 2 2 2" xfId="6888"/>
    <cellStyle name="Note 16 2 2 2 2 2" xfId="6889"/>
    <cellStyle name="Note 16 2 2 2 3" xfId="6890"/>
    <cellStyle name="Note 16 2 2 3" xfId="6891"/>
    <cellStyle name="Note 16 2 2 3 2" xfId="6892"/>
    <cellStyle name="Note 16 2 2 4" xfId="6893"/>
    <cellStyle name="Note 16 2 3" xfId="6894"/>
    <cellStyle name="Note 16 2 3 2" xfId="6895"/>
    <cellStyle name="Note 16 2 3 2 2" xfId="6896"/>
    <cellStyle name="Note 16 2 3 2 2 2" xfId="6897"/>
    <cellStyle name="Note 16 2 3 2 3" xfId="6898"/>
    <cellStyle name="Note 16 2 3 3" xfId="6899"/>
    <cellStyle name="Note 16 2 3 3 2" xfId="6900"/>
    <cellStyle name="Note 16 2 3 4" xfId="6901"/>
    <cellStyle name="Note 16 2 4" xfId="6902"/>
    <cellStyle name="Note 16 2 4 2" xfId="6903"/>
    <cellStyle name="Note 16 2 4 2 2" xfId="6904"/>
    <cellStyle name="Note 16 2 4 3" xfId="6905"/>
    <cellStyle name="Note 16 2 5" xfId="6906"/>
    <cellStyle name="Note 16 2 5 2" xfId="6907"/>
    <cellStyle name="Note 16 2 5 2 2" xfId="6908"/>
    <cellStyle name="Note 16 2 5 3" xfId="6909"/>
    <cellStyle name="Note 16 2 6" xfId="6910"/>
    <cellStyle name="Note 16 2 6 2" xfId="6911"/>
    <cellStyle name="Note 16 2 6 2 2" xfId="6912"/>
    <cellStyle name="Note 16 2 6 3" xfId="6913"/>
    <cellStyle name="Note 16 2 7" xfId="6914"/>
    <cellStyle name="Note 16 2 7 2" xfId="6915"/>
    <cellStyle name="Note 16 2 7 2 2" xfId="6916"/>
    <cellStyle name="Note 16 2 7 3" xfId="6917"/>
    <cellStyle name="Note 16 2 8" xfId="6918"/>
    <cellStyle name="Note 16 2 8 2" xfId="6919"/>
    <cellStyle name="Note 16 3" xfId="6920"/>
    <cellStyle name="Note 16 3 10" xfId="6921"/>
    <cellStyle name="Note 16 3 10 2" xfId="6922"/>
    <cellStyle name="Note 16 3 10 2 2" xfId="6923"/>
    <cellStyle name="Note 16 3 10 3" xfId="6924"/>
    <cellStyle name="Note 16 3 11" xfId="6925"/>
    <cellStyle name="Note 16 3 11 2" xfId="6926"/>
    <cellStyle name="Note 16 3 2" xfId="6927"/>
    <cellStyle name="Note 16 3 2 2" xfId="6928"/>
    <cellStyle name="Note 16 3 2 2 2" xfId="6929"/>
    <cellStyle name="Note 16 3 2 2 2 2" xfId="6930"/>
    <cellStyle name="Note 16 3 2 2 3" xfId="6931"/>
    <cellStyle name="Note 16 3 2 3" xfId="6932"/>
    <cellStyle name="Note 16 3 2 3 2" xfId="6933"/>
    <cellStyle name="Note 16 3 2 4" xfId="6934"/>
    <cellStyle name="Note 16 3 3" xfId="6935"/>
    <cellStyle name="Note 16 3 3 2" xfId="6936"/>
    <cellStyle name="Note 16 3 3 2 2" xfId="6937"/>
    <cellStyle name="Note 16 3 3 3" xfId="6938"/>
    <cellStyle name="Note 16 3 4" xfId="6939"/>
    <cellStyle name="Note 16 3 4 2" xfId="6940"/>
    <cellStyle name="Note 16 3 4 2 2" xfId="6941"/>
    <cellStyle name="Note 16 3 4 3" xfId="6942"/>
    <cellStyle name="Note 16 3 5" xfId="6943"/>
    <cellStyle name="Note 16 3 5 2" xfId="6944"/>
    <cellStyle name="Note 16 3 5 2 2" xfId="6945"/>
    <cellStyle name="Note 16 3 5 3" xfId="6946"/>
    <cellStyle name="Note 16 3 6" xfId="6947"/>
    <cellStyle name="Note 16 3 6 2" xfId="6948"/>
    <cellStyle name="Note 16 3 6 2 2" xfId="6949"/>
    <cellStyle name="Note 16 3 6 3" xfId="6950"/>
    <cellStyle name="Note 16 3 7" xfId="6951"/>
    <cellStyle name="Note 16 3 7 2" xfId="6952"/>
    <cellStyle name="Note 16 3 7 2 2" xfId="6953"/>
    <cellStyle name="Note 16 3 7 3" xfId="6954"/>
    <cellStyle name="Note 16 3 8" xfId="6955"/>
    <cellStyle name="Note 16 3 8 2" xfId="6956"/>
    <cellStyle name="Note 16 3 8 2 2" xfId="6957"/>
    <cellStyle name="Note 16 3 8 3" xfId="6958"/>
    <cellStyle name="Note 16 3 9" xfId="6959"/>
    <cellStyle name="Note 16 3 9 2" xfId="6960"/>
    <cellStyle name="Note 16 3 9 2 2" xfId="6961"/>
    <cellStyle name="Note 16 3 9 3" xfId="6962"/>
    <cellStyle name="Note 16 4" xfId="6963"/>
    <cellStyle name="Note 16 4 10" xfId="6964"/>
    <cellStyle name="Note 16 4 10 2" xfId="6965"/>
    <cellStyle name="Note 16 4 10 2 2" xfId="6966"/>
    <cellStyle name="Note 16 4 10 3" xfId="6967"/>
    <cellStyle name="Note 16 4 11" xfId="6968"/>
    <cellStyle name="Note 16 4 11 2" xfId="6969"/>
    <cellStyle name="Note 16 4 2" xfId="6970"/>
    <cellStyle name="Note 16 4 2 2" xfId="6971"/>
    <cellStyle name="Note 16 4 2 2 2" xfId="6972"/>
    <cellStyle name="Note 16 4 2 2 2 2" xfId="6973"/>
    <cellStyle name="Note 16 4 2 2 3" xfId="6974"/>
    <cellStyle name="Note 16 4 2 3" xfId="6975"/>
    <cellStyle name="Note 16 4 2 3 2" xfId="6976"/>
    <cellStyle name="Note 16 4 2 4" xfId="6977"/>
    <cellStyle name="Note 16 4 3" xfId="6978"/>
    <cellStyle name="Note 16 4 3 2" xfId="6979"/>
    <cellStyle name="Note 16 4 3 2 2" xfId="6980"/>
    <cellStyle name="Note 16 4 3 3" xfId="6981"/>
    <cellStyle name="Note 16 4 4" xfId="6982"/>
    <cellStyle name="Note 16 4 4 2" xfId="6983"/>
    <cellStyle name="Note 16 4 4 2 2" xfId="6984"/>
    <cellStyle name="Note 16 4 4 3" xfId="6985"/>
    <cellStyle name="Note 16 4 5" xfId="6986"/>
    <cellStyle name="Note 16 4 5 2" xfId="6987"/>
    <cellStyle name="Note 16 4 5 2 2" xfId="6988"/>
    <cellStyle name="Note 16 4 5 3" xfId="6989"/>
    <cellStyle name="Note 16 4 6" xfId="6990"/>
    <cellStyle name="Note 16 4 6 2" xfId="6991"/>
    <cellStyle name="Note 16 4 6 2 2" xfId="6992"/>
    <cellStyle name="Note 16 4 6 3" xfId="6993"/>
    <cellStyle name="Note 16 4 7" xfId="6994"/>
    <cellStyle name="Note 16 4 7 2" xfId="6995"/>
    <cellStyle name="Note 16 4 7 2 2" xfId="6996"/>
    <cellStyle name="Note 16 4 7 3" xfId="6997"/>
    <cellStyle name="Note 16 4 8" xfId="6998"/>
    <cellStyle name="Note 16 4 8 2" xfId="6999"/>
    <cellStyle name="Note 16 4 8 2 2" xfId="7000"/>
    <cellStyle name="Note 16 4 8 3" xfId="7001"/>
    <cellStyle name="Note 16 4 9" xfId="7002"/>
    <cellStyle name="Note 16 4 9 2" xfId="7003"/>
    <cellStyle name="Note 16 4 9 2 2" xfId="7004"/>
    <cellStyle name="Note 16 4 9 3" xfId="7005"/>
    <cellStyle name="Note 16 5" xfId="7006"/>
    <cellStyle name="Note 16 5 10" xfId="7007"/>
    <cellStyle name="Note 16 5 10 2" xfId="7008"/>
    <cellStyle name="Note 16 5 10 2 2" xfId="7009"/>
    <cellStyle name="Note 16 5 10 3" xfId="7010"/>
    <cellStyle name="Note 16 5 11" xfId="7011"/>
    <cellStyle name="Note 16 5 11 2" xfId="7012"/>
    <cellStyle name="Note 16 5 2" xfId="7013"/>
    <cellStyle name="Note 16 5 2 2" xfId="7014"/>
    <cellStyle name="Note 16 5 2 2 2" xfId="7015"/>
    <cellStyle name="Note 16 5 2 2 2 2" xfId="7016"/>
    <cellStyle name="Note 16 5 2 2 3" xfId="7017"/>
    <cellStyle name="Note 16 5 2 3" xfId="7018"/>
    <cellStyle name="Note 16 5 2 3 2" xfId="7019"/>
    <cellStyle name="Note 16 5 2 4" xfId="7020"/>
    <cellStyle name="Note 16 5 3" xfId="7021"/>
    <cellStyle name="Note 16 5 3 2" xfId="7022"/>
    <cellStyle name="Note 16 5 3 2 2" xfId="7023"/>
    <cellStyle name="Note 16 5 3 3" xfId="7024"/>
    <cellStyle name="Note 16 5 4" xfId="7025"/>
    <cellStyle name="Note 16 5 4 2" xfId="7026"/>
    <cellStyle name="Note 16 5 4 2 2" xfId="7027"/>
    <cellStyle name="Note 16 5 4 3" xfId="7028"/>
    <cellStyle name="Note 16 5 5" xfId="7029"/>
    <cellStyle name="Note 16 5 5 2" xfId="7030"/>
    <cellStyle name="Note 16 5 5 2 2" xfId="7031"/>
    <cellStyle name="Note 16 5 5 3" xfId="7032"/>
    <cellStyle name="Note 16 5 6" xfId="7033"/>
    <cellStyle name="Note 16 5 6 2" xfId="7034"/>
    <cellStyle name="Note 16 5 6 2 2" xfId="7035"/>
    <cellStyle name="Note 16 5 6 3" xfId="7036"/>
    <cellStyle name="Note 16 5 7" xfId="7037"/>
    <cellStyle name="Note 16 5 7 2" xfId="7038"/>
    <cellStyle name="Note 16 5 7 2 2" xfId="7039"/>
    <cellStyle name="Note 16 5 7 3" xfId="7040"/>
    <cellStyle name="Note 16 5 8" xfId="7041"/>
    <cellStyle name="Note 16 5 8 2" xfId="7042"/>
    <cellStyle name="Note 16 5 8 2 2" xfId="7043"/>
    <cellStyle name="Note 16 5 8 3" xfId="7044"/>
    <cellStyle name="Note 16 5 9" xfId="7045"/>
    <cellStyle name="Note 16 5 9 2" xfId="7046"/>
    <cellStyle name="Note 16 5 9 2 2" xfId="7047"/>
    <cellStyle name="Note 16 5 9 3" xfId="7048"/>
    <cellStyle name="Note 16 6" xfId="7049"/>
    <cellStyle name="Note 16 6 10" xfId="7050"/>
    <cellStyle name="Note 16 6 10 2" xfId="7051"/>
    <cellStyle name="Note 16 6 10 2 2" xfId="7052"/>
    <cellStyle name="Note 16 6 10 3" xfId="7053"/>
    <cellStyle name="Note 16 6 11" xfId="7054"/>
    <cellStyle name="Note 16 6 11 2" xfId="7055"/>
    <cellStyle name="Note 16 6 2" xfId="7056"/>
    <cellStyle name="Note 16 6 2 2" xfId="7057"/>
    <cellStyle name="Note 16 6 2 2 2" xfId="7058"/>
    <cellStyle name="Note 16 6 2 2 2 2" xfId="7059"/>
    <cellStyle name="Note 16 6 2 2 3" xfId="7060"/>
    <cellStyle name="Note 16 6 2 3" xfId="7061"/>
    <cellStyle name="Note 16 6 2 3 2" xfId="7062"/>
    <cellStyle name="Note 16 6 2 4" xfId="7063"/>
    <cellStyle name="Note 16 6 3" xfId="7064"/>
    <cellStyle name="Note 16 6 3 2" xfId="7065"/>
    <cellStyle name="Note 16 6 3 2 2" xfId="7066"/>
    <cellStyle name="Note 16 6 3 3" xfId="7067"/>
    <cellStyle name="Note 16 6 4" xfId="7068"/>
    <cellStyle name="Note 16 6 4 2" xfId="7069"/>
    <cellStyle name="Note 16 6 4 2 2" xfId="7070"/>
    <cellStyle name="Note 16 6 4 3" xfId="7071"/>
    <cellStyle name="Note 16 6 5" xfId="7072"/>
    <cellStyle name="Note 16 6 5 2" xfId="7073"/>
    <cellStyle name="Note 16 6 5 2 2" xfId="7074"/>
    <cellStyle name="Note 16 6 5 3" xfId="7075"/>
    <cellStyle name="Note 16 6 6" xfId="7076"/>
    <cellStyle name="Note 16 6 6 2" xfId="7077"/>
    <cellStyle name="Note 16 6 6 2 2" xfId="7078"/>
    <cellStyle name="Note 16 6 6 3" xfId="7079"/>
    <cellStyle name="Note 16 6 7" xfId="7080"/>
    <cellStyle name="Note 16 6 7 2" xfId="7081"/>
    <cellStyle name="Note 16 6 7 2 2" xfId="7082"/>
    <cellStyle name="Note 16 6 7 3" xfId="7083"/>
    <cellStyle name="Note 16 6 8" xfId="7084"/>
    <cellStyle name="Note 16 6 8 2" xfId="7085"/>
    <cellStyle name="Note 16 6 8 2 2" xfId="7086"/>
    <cellStyle name="Note 16 6 8 3" xfId="7087"/>
    <cellStyle name="Note 16 6 9" xfId="7088"/>
    <cellStyle name="Note 16 6 9 2" xfId="7089"/>
    <cellStyle name="Note 16 6 9 2 2" xfId="7090"/>
    <cellStyle name="Note 16 6 9 3" xfId="7091"/>
    <cellStyle name="Note 16 7" xfId="7092"/>
    <cellStyle name="Note 16 7 2" xfId="7093"/>
    <cellStyle name="Note 16 7 2 2" xfId="7094"/>
    <cellStyle name="Note 16 7 2 2 2" xfId="7095"/>
    <cellStyle name="Note 16 7 2 3" xfId="7096"/>
    <cellStyle name="Note 16 7 3" xfId="7097"/>
    <cellStyle name="Note 16 7 3 2" xfId="7098"/>
    <cellStyle name="Note 16 7 4" xfId="7099"/>
    <cellStyle name="Note 16 8" xfId="7100"/>
    <cellStyle name="Note 16 8 2" xfId="7101"/>
    <cellStyle name="Note 16 8 2 2" xfId="7102"/>
    <cellStyle name="Note 16 8 3" xfId="7103"/>
    <cellStyle name="Note 16 9" xfId="7104"/>
    <cellStyle name="Note 16 9 2" xfId="7105"/>
    <cellStyle name="Note 16 9 2 2" xfId="7106"/>
    <cellStyle name="Note 16 9 3" xfId="7107"/>
    <cellStyle name="Note 2" xfId="7108"/>
    <cellStyle name="Note 2 10" xfId="7109"/>
    <cellStyle name="Note 2 10 2" xfId="7110"/>
    <cellStyle name="Note 2 10 2 2" xfId="7111"/>
    <cellStyle name="Note 2 10 3" xfId="7112"/>
    <cellStyle name="Note 2 11" xfId="7113"/>
    <cellStyle name="Note 2 11 2" xfId="7114"/>
    <cellStyle name="Note 2 11 2 2" xfId="7115"/>
    <cellStyle name="Note 2 11 3" xfId="7116"/>
    <cellStyle name="Note 2 12" xfId="7117"/>
    <cellStyle name="Note 2 12 2" xfId="7118"/>
    <cellStyle name="Note 2 12 2 2" xfId="7119"/>
    <cellStyle name="Note 2 12 3" xfId="7120"/>
    <cellStyle name="Note 2 13" xfId="7121"/>
    <cellStyle name="Note 2 13 2" xfId="7122"/>
    <cellStyle name="Note 2 13 2 2" xfId="7123"/>
    <cellStyle name="Note 2 13 3" xfId="7124"/>
    <cellStyle name="Note 2 14" xfId="7125"/>
    <cellStyle name="Note 2 14 2" xfId="7126"/>
    <cellStyle name="Note 2 2" xfId="7127"/>
    <cellStyle name="Note 2 2 10" xfId="7128"/>
    <cellStyle name="Note 2 2 10 2" xfId="7129"/>
    <cellStyle name="Note 2 2 10 2 2" xfId="7130"/>
    <cellStyle name="Note 2 2 10 3" xfId="7131"/>
    <cellStyle name="Note 2 2 11" xfId="7132"/>
    <cellStyle name="Note 2 2 11 2" xfId="7133"/>
    <cellStyle name="Note 2 2 11 2 2" xfId="7134"/>
    <cellStyle name="Note 2 2 11 3" xfId="7135"/>
    <cellStyle name="Note 2 2 12" xfId="7136"/>
    <cellStyle name="Note 2 2 12 2" xfId="7137"/>
    <cellStyle name="Note 2 2 12 2 2" xfId="7138"/>
    <cellStyle name="Note 2 2 12 3" xfId="7139"/>
    <cellStyle name="Note 2 2 13" xfId="7140"/>
    <cellStyle name="Note 2 2 13 2" xfId="7141"/>
    <cellStyle name="Note 2 2 2" xfId="7142"/>
    <cellStyle name="Note 2 2 2 2" xfId="7143"/>
    <cellStyle name="Note 2 2 2 2 2" xfId="7144"/>
    <cellStyle name="Note 2 2 2 2 2 2" xfId="7145"/>
    <cellStyle name="Note 2 2 2 2 2 2 2" xfId="7146"/>
    <cellStyle name="Note 2 2 2 2 2 3" xfId="7147"/>
    <cellStyle name="Note 2 2 2 2 3" xfId="7148"/>
    <cellStyle name="Note 2 2 2 2 3 2" xfId="7149"/>
    <cellStyle name="Note 2 2 2 2 4" xfId="7150"/>
    <cellStyle name="Note 2 2 2 3" xfId="7151"/>
    <cellStyle name="Note 2 2 2 3 2" xfId="7152"/>
    <cellStyle name="Note 2 2 2 3 2 2" xfId="7153"/>
    <cellStyle name="Note 2 2 2 3 2 2 2" xfId="7154"/>
    <cellStyle name="Note 2 2 2 3 2 3" xfId="7155"/>
    <cellStyle name="Note 2 2 2 3 3" xfId="7156"/>
    <cellStyle name="Note 2 2 2 3 3 2" xfId="7157"/>
    <cellStyle name="Note 2 2 2 3 4" xfId="7158"/>
    <cellStyle name="Note 2 2 2 4" xfId="7159"/>
    <cellStyle name="Note 2 2 2 4 2" xfId="7160"/>
    <cellStyle name="Note 2 2 2 4 2 2" xfId="7161"/>
    <cellStyle name="Note 2 2 2 4 3" xfId="7162"/>
    <cellStyle name="Note 2 2 2 5" xfId="7163"/>
    <cellStyle name="Note 2 2 2 5 2" xfId="7164"/>
    <cellStyle name="Note 2 2 2 5 2 2" xfId="7165"/>
    <cellStyle name="Note 2 2 2 5 3" xfId="7166"/>
    <cellStyle name="Note 2 2 2 6" xfId="7167"/>
    <cellStyle name="Note 2 2 2 6 2" xfId="7168"/>
    <cellStyle name="Note 2 2 2 6 2 2" xfId="7169"/>
    <cellStyle name="Note 2 2 2 6 3" xfId="7170"/>
    <cellStyle name="Note 2 2 2 7" xfId="7171"/>
    <cellStyle name="Note 2 2 2 7 2" xfId="7172"/>
    <cellStyle name="Note 2 2 2 7 2 2" xfId="7173"/>
    <cellStyle name="Note 2 2 2 7 3" xfId="7174"/>
    <cellStyle name="Note 2 2 2 8" xfId="7175"/>
    <cellStyle name="Note 2 2 2 8 2" xfId="7176"/>
    <cellStyle name="Note 2 2 3" xfId="7177"/>
    <cellStyle name="Note 2 2 3 10" xfId="7178"/>
    <cellStyle name="Note 2 2 3 10 2" xfId="7179"/>
    <cellStyle name="Note 2 2 3 10 2 2" xfId="7180"/>
    <cellStyle name="Note 2 2 3 10 3" xfId="7181"/>
    <cellStyle name="Note 2 2 3 11" xfId="7182"/>
    <cellStyle name="Note 2 2 3 11 2" xfId="7183"/>
    <cellStyle name="Note 2 2 3 2" xfId="7184"/>
    <cellStyle name="Note 2 2 3 2 2" xfId="7185"/>
    <cellStyle name="Note 2 2 3 2 2 2" xfId="7186"/>
    <cellStyle name="Note 2 2 3 2 2 2 2" xfId="7187"/>
    <cellStyle name="Note 2 2 3 2 2 3" xfId="7188"/>
    <cellStyle name="Note 2 2 3 2 3" xfId="7189"/>
    <cellStyle name="Note 2 2 3 2 3 2" xfId="7190"/>
    <cellStyle name="Note 2 2 3 2 4" xfId="7191"/>
    <cellStyle name="Note 2 2 3 3" xfId="7192"/>
    <cellStyle name="Note 2 2 3 3 2" xfId="7193"/>
    <cellStyle name="Note 2 2 3 3 2 2" xfId="7194"/>
    <cellStyle name="Note 2 2 3 3 3" xfId="7195"/>
    <cellStyle name="Note 2 2 3 4" xfId="7196"/>
    <cellStyle name="Note 2 2 3 4 2" xfId="7197"/>
    <cellStyle name="Note 2 2 3 4 2 2" xfId="7198"/>
    <cellStyle name="Note 2 2 3 4 3" xfId="7199"/>
    <cellStyle name="Note 2 2 3 5" xfId="7200"/>
    <cellStyle name="Note 2 2 3 5 2" xfId="7201"/>
    <cellStyle name="Note 2 2 3 5 2 2" xfId="7202"/>
    <cellStyle name="Note 2 2 3 5 3" xfId="7203"/>
    <cellStyle name="Note 2 2 3 6" xfId="7204"/>
    <cellStyle name="Note 2 2 3 6 2" xfId="7205"/>
    <cellStyle name="Note 2 2 3 6 2 2" xfId="7206"/>
    <cellStyle name="Note 2 2 3 6 3" xfId="7207"/>
    <cellStyle name="Note 2 2 3 7" xfId="7208"/>
    <cellStyle name="Note 2 2 3 7 2" xfId="7209"/>
    <cellStyle name="Note 2 2 3 7 2 2" xfId="7210"/>
    <cellStyle name="Note 2 2 3 7 3" xfId="7211"/>
    <cellStyle name="Note 2 2 3 8" xfId="7212"/>
    <cellStyle name="Note 2 2 3 8 2" xfId="7213"/>
    <cellStyle name="Note 2 2 3 8 2 2" xfId="7214"/>
    <cellStyle name="Note 2 2 3 8 3" xfId="7215"/>
    <cellStyle name="Note 2 2 3 9" xfId="7216"/>
    <cellStyle name="Note 2 2 3 9 2" xfId="7217"/>
    <cellStyle name="Note 2 2 3 9 2 2" xfId="7218"/>
    <cellStyle name="Note 2 2 3 9 3" xfId="7219"/>
    <cellStyle name="Note 2 2 4" xfId="7220"/>
    <cellStyle name="Note 2 2 4 10" xfId="7221"/>
    <cellStyle name="Note 2 2 4 10 2" xfId="7222"/>
    <cellStyle name="Note 2 2 4 10 2 2" xfId="7223"/>
    <cellStyle name="Note 2 2 4 10 3" xfId="7224"/>
    <cellStyle name="Note 2 2 4 11" xfId="7225"/>
    <cellStyle name="Note 2 2 4 11 2" xfId="7226"/>
    <cellStyle name="Note 2 2 4 2" xfId="7227"/>
    <cellStyle name="Note 2 2 4 2 2" xfId="7228"/>
    <cellStyle name="Note 2 2 4 2 2 2" xfId="7229"/>
    <cellStyle name="Note 2 2 4 2 2 2 2" xfId="7230"/>
    <cellStyle name="Note 2 2 4 2 2 3" xfId="7231"/>
    <cellStyle name="Note 2 2 4 2 3" xfId="7232"/>
    <cellStyle name="Note 2 2 4 2 3 2" xfId="7233"/>
    <cellStyle name="Note 2 2 4 2 4" xfId="7234"/>
    <cellStyle name="Note 2 2 4 3" xfId="7235"/>
    <cellStyle name="Note 2 2 4 3 2" xfId="7236"/>
    <cellStyle name="Note 2 2 4 3 2 2" xfId="7237"/>
    <cellStyle name="Note 2 2 4 3 3" xfId="7238"/>
    <cellStyle name="Note 2 2 4 4" xfId="7239"/>
    <cellStyle name="Note 2 2 4 4 2" xfId="7240"/>
    <cellStyle name="Note 2 2 4 4 2 2" xfId="7241"/>
    <cellStyle name="Note 2 2 4 4 3" xfId="7242"/>
    <cellStyle name="Note 2 2 4 5" xfId="7243"/>
    <cellStyle name="Note 2 2 4 5 2" xfId="7244"/>
    <cellStyle name="Note 2 2 4 5 2 2" xfId="7245"/>
    <cellStyle name="Note 2 2 4 5 3" xfId="7246"/>
    <cellStyle name="Note 2 2 4 6" xfId="7247"/>
    <cellStyle name="Note 2 2 4 6 2" xfId="7248"/>
    <cellStyle name="Note 2 2 4 6 2 2" xfId="7249"/>
    <cellStyle name="Note 2 2 4 6 3" xfId="7250"/>
    <cellStyle name="Note 2 2 4 7" xfId="7251"/>
    <cellStyle name="Note 2 2 4 7 2" xfId="7252"/>
    <cellStyle name="Note 2 2 4 7 2 2" xfId="7253"/>
    <cellStyle name="Note 2 2 4 7 3" xfId="7254"/>
    <cellStyle name="Note 2 2 4 8" xfId="7255"/>
    <cellStyle name="Note 2 2 4 8 2" xfId="7256"/>
    <cellStyle name="Note 2 2 4 8 2 2" xfId="7257"/>
    <cellStyle name="Note 2 2 4 8 3" xfId="7258"/>
    <cellStyle name="Note 2 2 4 9" xfId="7259"/>
    <cellStyle name="Note 2 2 4 9 2" xfId="7260"/>
    <cellStyle name="Note 2 2 4 9 2 2" xfId="7261"/>
    <cellStyle name="Note 2 2 4 9 3" xfId="7262"/>
    <cellStyle name="Note 2 2 5" xfId="7263"/>
    <cellStyle name="Note 2 2 5 10" xfId="7264"/>
    <cellStyle name="Note 2 2 5 10 2" xfId="7265"/>
    <cellStyle name="Note 2 2 5 10 2 2" xfId="7266"/>
    <cellStyle name="Note 2 2 5 10 3" xfId="7267"/>
    <cellStyle name="Note 2 2 5 11" xfId="7268"/>
    <cellStyle name="Note 2 2 5 11 2" xfId="7269"/>
    <cellStyle name="Note 2 2 5 2" xfId="7270"/>
    <cellStyle name="Note 2 2 5 2 2" xfId="7271"/>
    <cellStyle name="Note 2 2 5 2 2 2" xfId="7272"/>
    <cellStyle name="Note 2 2 5 2 2 2 2" xfId="7273"/>
    <cellStyle name="Note 2 2 5 2 2 3" xfId="7274"/>
    <cellStyle name="Note 2 2 5 2 3" xfId="7275"/>
    <cellStyle name="Note 2 2 5 2 3 2" xfId="7276"/>
    <cellStyle name="Note 2 2 5 2 4" xfId="7277"/>
    <cellStyle name="Note 2 2 5 3" xfId="7278"/>
    <cellStyle name="Note 2 2 5 3 2" xfId="7279"/>
    <cellStyle name="Note 2 2 5 3 2 2" xfId="7280"/>
    <cellStyle name="Note 2 2 5 3 3" xfId="7281"/>
    <cellStyle name="Note 2 2 5 4" xfId="7282"/>
    <cellStyle name="Note 2 2 5 4 2" xfId="7283"/>
    <cellStyle name="Note 2 2 5 4 2 2" xfId="7284"/>
    <cellStyle name="Note 2 2 5 4 3" xfId="7285"/>
    <cellStyle name="Note 2 2 5 5" xfId="7286"/>
    <cellStyle name="Note 2 2 5 5 2" xfId="7287"/>
    <cellStyle name="Note 2 2 5 5 2 2" xfId="7288"/>
    <cellStyle name="Note 2 2 5 5 3" xfId="7289"/>
    <cellStyle name="Note 2 2 5 6" xfId="7290"/>
    <cellStyle name="Note 2 2 5 6 2" xfId="7291"/>
    <cellStyle name="Note 2 2 5 6 2 2" xfId="7292"/>
    <cellStyle name="Note 2 2 5 6 3" xfId="7293"/>
    <cellStyle name="Note 2 2 5 7" xfId="7294"/>
    <cellStyle name="Note 2 2 5 7 2" xfId="7295"/>
    <cellStyle name="Note 2 2 5 7 2 2" xfId="7296"/>
    <cellStyle name="Note 2 2 5 7 3" xfId="7297"/>
    <cellStyle name="Note 2 2 5 8" xfId="7298"/>
    <cellStyle name="Note 2 2 5 8 2" xfId="7299"/>
    <cellStyle name="Note 2 2 5 8 2 2" xfId="7300"/>
    <cellStyle name="Note 2 2 5 8 3" xfId="7301"/>
    <cellStyle name="Note 2 2 5 9" xfId="7302"/>
    <cellStyle name="Note 2 2 5 9 2" xfId="7303"/>
    <cellStyle name="Note 2 2 5 9 2 2" xfId="7304"/>
    <cellStyle name="Note 2 2 5 9 3" xfId="7305"/>
    <cellStyle name="Note 2 2 6" xfId="7306"/>
    <cellStyle name="Note 2 2 6 10" xfId="7307"/>
    <cellStyle name="Note 2 2 6 10 2" xfId="7308"/>
    <cellStyle name="Note 2 2 6 10 2 2" xfId="7309"/>
    <cellStyle name="Note 2 2 6 10 3" xfId="7310"/>
    <cellStyle name="Note 2 2 6 11" xfId="7311"/>
    <cellStyle name="Note 2 2 6 11 2" xfId="7312"/>
    <cellStyle name="Note 2 2 6 2" xfId="7313"/>
    <cellStyle name="Note 2 2 6 2 2" xfId="7314"/>
    <cellStyle name="Note 2 2 6 2 2 2" xfId="7315"/>
    <cellStyle name="Note 2 2 6 2 2 2 2" xfId="7316"/>
    <cellStyle name="Note 2 2 6 2 2 3" xfId="7317"/>
    <cellStyle name="Note 2 2 6 2 3" xfId="7318"/>
    <cellStyle name="Note 2 2 6 2 3 2" xfId="7319"/>
    <cellStyle name="Note 2 2 6 2 4" xfId="7320"/>
    <cellStyle name="Note 2 2 6 3" xfId="7321"/>
    <cellStyle name="Note 2 2 6 3 2" xfId="7322"/>
    <cellStyle name="Note 2 2 6 3 2 2" xfId="7323"/>
    <cellStyle name="Note 2 2 6 3 3" xfId="7324"/>
    <cellStyle name="Note 2 2 6 4" xfId="7325"/>
    <cellStyle name="Note 2 2 6 4 2" xfId="7326"/>
    <cellStyle name="Note 2 2 6 4 2 2" xfId="7327"/>
    <cellStyle name="Note 2 2 6 4 3" xfId="7328"/>
    <cellStyle name="Note 2 2 6 5" xfId="7329"/>
    <cellStyle name="Note 2 2 6 5 2" xfId="7330"/>
    <cellStyle name="Note 2 2 6 5 2 2" xfId="7331"/>
    <cellStyle name="Note 2 2 6 5 3" xfId="7332"/>
    <cellStyle name="Note 2 2 6 6" xfId="7333"/>
    <cellStyle name="Note 2 2 6 6 2" xfId="7334"/>
    <cellStyle name="Note 2 2 6 6 2 2" xfId="7335"/>
    <cellStyle name="Note 2 2 6 6 3" xfId="7336"/>
    <cellStyle name="Note 2 2 6 7" xfId="7337"/>
    <cellStyle name="Note 2 2 6 7 2" xfId="7338"/>
    <cellStyle name="Note 2 2 6 7 2 2" xfId="7339"/>
    <cellStyle name="Note 2 2 6 7 3" xfId="7340"/>
    <cellStyle name="Note 2 2 6 8" xfId="7341"/>
    <cellStyle name="Note 2 2 6 8 2" xfId="7342"/>
    <cellStyle name="Note 2 2 6 8 2 2" xfId="7343"/>
    <cellStyle name="Note 2 2 6 8 3" xfId="7344"/>
    <cellStyle name="Note 2 2 6 9" xfId="7345"/>
    <cellStyle name="Note 2 2 6 9 2" xfId="7346"/>
    <cellStyle name="Note 2 2 6 9 2 2" xfId="7347"/>
    <cellStyle name="Note 2 2 6 9 3" xfId="7348"/>
    <cellStyle name="Note 2 2 7" xfId="7349"/>
    <cellStyle name="Note 2 2 7 2" xfId="7350"/>
    <cellStyle name="Note 2 2 7 2 2" xfId="7351"/>
    <cellStyle name="Note 2 2 7 2 2 2" xfId="7352"/>
    <cellStyle name="Note 2 2 7 2 3" xfId="7353"/>
    <cellStyle name="Note 2 2 7 3" xfId="7354"/>
    <cellStyle name="Note 2 2 7 3 2" xfId="7355"/>
    <cellStyle name="Note 2 2 7 4" xfId="7356"/>
    <cellStyle name="Note 2 2 8" xfId="7357"/>
    <cellStyle name="Note 2 2 8 2" xfId="7358"/>
    <cellStyle name="Note 2 2 8 2 2" xfId="7359"/>
    <cellStyle name="Note 2 2 8 3" xfId="7360"/>
    <cellStyle name="Note 2 2 9" xfId="7361"/>
    <cellStyle name="Note 2 2 9 2" xfId="7362"/>
    <cellStyle name="Note 2 2 9 2 2" xfId="7363"/>
    <cellStyle name="Note 2 2 9 3" xfId="7364"/>
    <cellStyle name="Note 2 3" xfId="7365"/>
    <cellStyle name="Note 2 3 2" xfId="7366"/>
    <cellStyle name="Note 2 3 2 2" xfId="7367"/>
    <cellStyle name="Note 2 3 2 2 2" xfId="7368"/>
    <cellStyle name="Note 2 3 2 2 2 2" xfId="7369"/>
    <cellStyle name="Note 2 3 2 2 3" xfId="7370"/>
    <cellStyle name="Note 2 3 2 3" xfId="7371"/>
    <cellStyle name="Note 2 3 2 3 2" xfId="7372"/>
    <cellStyle name="Note 2 3 2 4" xfId="7373"/>
    <cellStyle name="Note 2 3 3" xfId="7374"/>
    <cellStyle name="Note 2 3 3 2" xfId="7375"/>
    <cellStyle name="Note 2 3 3 2 2" xfId="7376"/>
    <cellStyle name="Note 2 3 3 2 2 2" xfId="7377"/>
    <cellStyle name="Note 2 3 3 2 3" xfId="7378"/>
    <cellStyle name="Note 2 3 3 3" xfId="7379"/>
    <cellStyle name="Note 2 3 3 3 2" xfId="7380"/>
    <cellStyle name="Note 2 3 3 4" xfId="7381"/>
    <cellStyle name="Note 2 3 4" xfId="7382"/>
    <cellStyle name="Note 2 3 4 2" xfId="7383"/>
    <cellStyle name="Note 2 3 4 2 2" xfId="7384"/>
    <cellStyle name="Note 2 3 4 3" xfId="7385"/>
    <cellStyle name="Note 2 3 5" xfId="7386"/>
    <cellStyle name="Note 2 3 5 2" xfId="7387"/>
    <cellStyle name="Note 2 3 5 2 2" xfId="7388"/>
    <cellStyle name="Note 2 3 5 3" xfId="7389"/>
    <cellStyle name="Note 2 3 6" xfId="7390"/>
    <cellStyle name="Note 2 3 6 2" xfId="7391"/>
    <cellStyle name="Note 2 3 6 2 2" xfId="7392"/>
    <cellStyle name="Note 2 3 6 3" xfId="7393"/>
    <cellStyle name="Note 2 3 7" xfId="7394"/>
    <cellStyle name="Note 2 3 7 2" xfId="7395"/>
    <cellStyle name="Note 2 3 7 2 2" xfId="7396"/>
    <cellStyle name="Note 2 3 7 3" xfId="7397"/>
    <cellStyle name="Note 2 3 8" xfId="7398"/>
    <cellStyle name="Note 2 3 8 2" xfId="7399"/>
    <cellStyle name="Note 2 4" xfId="7400"/>
    <cellStyle name="Note 2 4 10" xfId="7401"/>
    <cellStyle name="Note 2 4 10 2" xfId="7402"/>
    <cellStyle name="Note 2 4 10 2 2" xfId="7403"/>
    <cellStyle name="Note 2 4 10 3" xfId="7404"/>
    <cellStyle name="Note 2 4 11" xfId="7405"/>
    <cellStyle name="Note 2 4 11 2" xfId="7406"/>
    <cellStyle name="Note 2 4 2" xfId="7407"/>
    <cellStyle name="Note 2 4 2 2" xfId="7408"/>
    <cellStyle name="Note 2 4 2 2 2" xfId="7409"/>
    <cellStyle name="Note 2 4 2 2 2 2" xfId="7410"/>
    <cellStyle name="Note 2 4 2 2 3" xfId="7411"/>
    <cellStyle name="Note 2 4 2 3" xfId="7412"/>
    <cellStyle name="Note 2 4 2 3 2" xfId="7413"/>
    <cellStyle name="Note 2 4 2 4" xfId="7414"/>
    <cellStyle name="Note 2 4 3" xfId="7415"/>
    <cellStyle name="Note 2 4 3 2" xfId="7416"/>
    <cellStyle name="Note 2 4 3 2 2" xfId="7417"/>
    <cellStyle name="Note 2 4 3 3" xfId="7418"/>
    <cellStyle name="Note 2 4 4" xfId="7419"/>
    <cellStyle name="Note 2 4 4 2" xfId="7420"/>
    <cellStyle name="Note 2 4 4 2 2" xfId="7421"/>
    <cellStyle name="Note 2 4 4 3" xfId="7422"/>
    <cellStyle name="Note 2 4 5" xfId="7423"/>
    <cellStyle name="Note 2 4 5 2" xfId="7424"/>
    <cellStyle name="Note 2 4 5 2 2" xfId="7425"/>
    <cellStyle name="Note 2 4 5 3" xfId="7426"/>
    <cellStyle name="Note 2 4 6" xfId="7427"/>
    <cellStyle name="Note 2 4 6 2" xfId="7428"/>
    <cellStyle name="Note 2 4 6 2 2" xfId="7429"/>
    <cellStyle name="Note 2 4 6 3" xfId="7430"/>
    <cellStyle name="Note 2 4 7" xfId="7431"/>
    <cellStyle name="Note 2 4 7 2" xfId="7432"/>
    <cellStyle name="Note 2 4 7 2 2" xfId="7433"/>
    <cellStyle name="Note 2 4 7 3" xfId="7434"/>
    <cellStyle name="Note 2 4 8" xfId="7435"/>
    <cellStyle name="Note 2 4 8 2" xfId="7436"/>
    <cellStyle name="Note 2 4 8 2 2" xfId="7437"/>
    <cellStyle name="Note 2 4 8 3" xfId="7438"/>
    <cellStyle name="Note 2 4 9" xfId="7439"/>
    <cellStyle name="Note 2 4 9 2" xfId="7440"/>
    <cellStyle name="Note 2 4 9 2 2" xfId="7441"/>
    <cellStyle name="Note 2 4 9 3" xfId="7442"/>
    <cellStyle name="Note 2 5" xfId="7443"/>
    <cellStyle name="Note 2 5 10" xfId="7444"/>
    <cellStyle name="Note 2 5 10 2" xfId="7445"/>
    <cellStyle name="Note 2 5 10 2 2" xfId="7446"/>
    <cellStyle name="Note 2 5 10 3" xfId="7447"/>
    <cellStyle name="Note 2 5 11" xfId="7448"/>
    <cellStyle name="Note 2 5 11 2" xfId="7449"/>
    <cellStyle name="Note 2 5 2" xfId="7450"/>
    <cellStyle name="Note 2 5 2 2" xfId="7451"/>
    <cellStyle name="Note 2 5 2 2 2" xfId="7452"/>
    <cellStyle name="Note 2 5 2 2 2 2" xfId="7453"/>
    <cellStyle name="Note 2 5 2 2 3" xfId="7454"/>
    <cellStyle name="Note 2 5 2 3" xfId="7455"/>
    <cellStyle name="Note 2 5 2 3 2" xfId="7456"/>
    <cellStyle name="Note 2 5 2 4" xfId="7457"/>
    <cellStyle name="Note 2 5 3" xfId="7458"/>
    <cellStyle name="Note 2 5 3 2" xfId="7459"/>
    <cellStyle name="Note 2 5 3 2 2" xfId="7460"/>
    <cellStyle name="Note 2 5 3 3" xfId="7461"/>
    <cellStyle name="Note 2 5 4" xfId="7462"/>
    <cellStyle name="Note 2 5 4 2" xfId="7463"/>
    <cellStyle name="Note 2 5 4 2 2" xfId="7464"/>
    <cellStyle name="Note 2 5 4 3" xfId="7465"/>
    <cellStyle name="Note 2 5 5" xfId="7466"/>
    <cellStyle name="Note 2 5 5 2" xfId="7467"/>
    <cellStyle name="Note 2 5 5 2 2" xfId="7468"/>
    <cellStyle name="Note 2 5 5 3" xfId="7469"/>
    <cellStyle name="Note 2 5 6" xfId="7470"/>
    <cellStyle name="Note 2 5 6 2" xfId="7471"/>
    <cellStyle name="Note 2 5 6 2 2" xfId="7472"/>
    <cellStyle name="Note 2 5 6 3" xfId="7473"/>
    <cellStyle name="Note 2 5 7" xfId="7474"/>
    <cellStyle name="Note 2 5 7 2" xfId="7475"/>
    <cellStyle name="Note 2 5 7 2 2" xfId="7476"/>
    <cellStyle name="Note 2 5 7 3" xfId="7477"/>
    <cellStyle name="Note 2 5 8" xfId="7478"/>
    <cellStyle name="Note 2 5 8 2" xfId="7479"/>
    <cellStyle name="Note 2 5 8 2 2" xfId="7480"/>
    <cellStyle name="Note 2 5 8 3" xfId="7481"/>
    <cellStyle name="Note 2 5 9" xfId="7482"/>
    <cellStyle name="Note 2 5 9 2" xfId="7483"/>
    <cellStyle name="Note 2 5 9 2 2" xfId="7484"/>
    <cellStyle name="Note 2 5 9 3" xfId="7485"/>
    <cellStyle name="Note 2 6" xfId="7486"/>
    <cellStyle name="Note 2 6 10" xfId="7487"/>
    <cellStyle name="Note 2 6 10 2" xfId="7488"/>
    <cellStyle name="Note 2 6 10 2 2" xfId="7489"/>
    <cellStyle name="Note 2 6 10 3" xfId="7490"/>
    <cellStyle name="Note 2 6 11" xfId="7491"/>
    <cellStyle name="Note 2 6 11 2" xfId="7492"/>
    <cellStyle name="Note 2 6 2" xfId="7493"/>
    <cellStyle name="Note 2 6 2 2" xfId="7494"/>
    <cellStyle name="Note 2 6 2 2 2" xfId="7495"/>
    <cellStyle name="Note 2 6 2 2 2 2" xfId="7496"/>
    <cellStyle name="Note 2 6 2 2 3" xfId="7497"/>
    <cellStyle name="Note 2 6 2 3" xfId="7498"/>
    <cellStyle name="Note 2 6 2 3 2" xfId="7499"/>
    <cellStyle name="Note 2 6 2 4" xfId="7500"/>
    <cellStyle name="Note 2 6 3" xfId="7501"/>
    <cellStyle name="Note 2 6 3 2" xfId="7502"/>
    <cellStyle name="Note 2 6 3 2 2" xfId="7503"/>
    <cellStyle name="Note 2 6 3 3" xfId="7504"/>
    <cellStyle name="Note 2 6 4" xfId="7505"/>
    <cellStyle name="Note 2 6 4 2" xfId="7506"/>
    <cellStyle name="Note 2 6 4 2 2" xfId="7507"/>
    <cellStyle name="Note 2 6 4 3" xfId="7508"/>
    <cellStyle name="Note 2 6 5" xfId="7509"/>
    <cellStyle name="Note 2 6 5 2" xfId="7510"/>
    <cellStyle name="Note 2 6 5 2 2" xfId="7511"/>
    <cellStyle name="Note 2 6 5 3" xfId="7512"/>
    <cellStyle name="Note 2 6 6" xfId="7513"/>
    <cellStyle name="Note 2 6 6 2" xfId="7514"/>
    <cellStyle name="Note 2 6 6 2 2" xfId="7515"/>
    <cellStyle name="Note 2 6 6 3" xfId="7516"/>
    <cellStyle name="Note 2 6 7" xfId="7517"/>
    <cellStyle name="Note 2 6 7 2" xfId="7518"/>
    <cellStyle name="Note 2 6 7 2 2" xfId="7519"/>
    <cellStyle name="Note 2 6 7 3" xfId="7520"/>
    <cellStyle name="Note 2 6 8" xfId="7521"/>
    <cellStyle name="Note 2 6 8 2" xfId="7522"/>
    <cellStyle name="Note 2 6 8 2 2" xfId="7523"/>
    <cellStyle name="Note 2 6 8 3" xfId="7524"/>
    <cellStyle name="Note 2 6 9" xfId="7525"/>
    <cellStyle name="Note 2 6 9 2" xfId="7526"/>
    <cellStyle name="Note 2 6 9 2 2" xfId="7527"/>
    <cellStyle name="Note 2 6 9 3" xfId="7528"/>
    <cellStyle name="Note 2 7" xfId="7529"/>
    <cellStyle name="Note 2 7 10" xfId="7530"/>
    <cellStyle name="Note 2 7 10 2" xfId="7531"/>
    <cellStyle name="Note 2 7 10 2 2" xfId="7532"/>
    <cellStyle name="Note 2 7 10 3" xfId="7533"/>
    <cellStyle name="Note 2 7 11" xfId="7534"/>
    <cellStyle name="Note 2 7 11 2" xfId="7535"/>
    <cellStyle name="Note 2 7 2" xfId="7536"/>
    <cellStyle name="Note 2 7 2 2" xfId="7537"/>
    <cellStyle name="Note 2 7 2 2 2" xfId="7538"/>
    <cellStyle name="Note 2 7 2 2 2 2" xfId="7539"/>
    <cellStyle name="Note 2 7 2 2 3" xfId="7540"/>
    <cellStyle name="Note 2 7 2 3" xfId="7541"/>
    <cellStyle name="Note 2 7 2 3 2" xfId="7542"/>
    <cellStyle name="Note 2 7 2 4" xfId="7543"/>
    <cellStyle name="Note 2 7 3" xfId="7544"/>
    <cellStyle name="Note 2 7 3 2" xfId="7545"/>
    <cellStyle name="Note 2 7 3 2 2" xfId="7546"/>
    <cellStyle name="Note 2 7 3 3" xfId="7547"/>
    <cellStyle name="Note 2 7 4" xfId="7548"/>
    <cellStyle name="Note 2 7 4 2" xfId="7549"/>
    <cellStyle name="Note 2 7 4 2 2" xfId="7550"/>
    <cellStyle name="Note 2 7 4 3" xfId="7551"/>
    <cellStyle name="Note 2 7 5" xfId="7552"/>
    <cellStyle name="Note 2 7 5 2" xfId="7553"/>
    <cellStyle name="Note 2 7 5 2 2" xfId="7554"/>
    <cellStyle name="Note 2 7 5 3" xfId="7555"/>
    <cellStyle name="Note 2 7 6" xfId="7556"/>
    <cellStyle name="Note 2 7 6 2" xfId="7557"/>
    <cellStyle name="Note 2 7 6 2 2" xfId="7558"/>
    <cellStyle name="Note 2 7 6 3" xfId="7559"/>
    <cellStyle name="Note 2 7 7" xfId="7560"/>
    <cellStyle name="Note 2 7 7 2" xfId="7561"/>
    <cellStyle name="Note 2 7 7 2 2" xfId="7562"/>
    <cellStyle name="Note 2 7 7 3" xfId="7563"/>
    <cellStyle name="Note 2 7 8" xfId="7564"/>
    <cellStyle name="Note 2 7 8 2" xfId="7565"/>
    <cellStyle name="Note 2 7 8 2 2" xfId="7566"/>
    <cellStyle name="Note 2 7 8 3" xfId="7567"/>
    <cellStyle name="Note 2 7 9" xfId="7568"/>
    <cellStyle name="Note 2 7 9 2" xfId="7569"/>
    <cellStyle name="Note 2 7 9 2 2" xfId="7570"/>
    <cellStyle name="Note 2 7 9 3" xfId="7571"/>
    <cellStyle name="Note 2 8" xfId="7572"/>
    <cellStyle name="Note 2 8 2" xfId="7573"/>
    <cellStyle name="Note 2 8 2 2" xfId="7574"/>
    <cellStyle name="Note 2 8 2 2 2" xfId="7575"/>
    <cellStyle name="Note 2 8 2 3" xfId="7576"/>
    <cellStyle name="Note 2 8 3" xfId="7577"/>
    <cellStyle name="Note 2 8 3 2" xfId="7578"/>
    <cellStyle name="Note 2 8 4" xfId="7579"/>
    <cellStyle name="Note 2 9" xfId="7580"/>
    <cellStyle name="Note 2 9 2" xfId="7581"/>
    <cellStyle name="Note 2 9 2 2" xfId="7582"/>
    <cellStyle name="Note 2 9 3" xfId="7583"/>
    <cellStyle name="Note 3" xfId="7584"/>
    <cellStyle name="Note 3 10" xfId="7585"/>
    <cellStyle name="Note 3 10 2" xfId="7586"/>
    <cellStyle name="Note 3 10 2 2" xfId="7587"/>
    <cellStyle name="Note 3 10 3" xfId="7588"/>
    <cellStyle name="Note 3 11" xfId="7589"/>
    <cellStyle name="Note 3 11 2" xfId="7590"/>
    <cellStyle name="Note 3 11 2 2" xfId="7591"/>
    <cellStyle name="Note 3 11 3" xfId="7592"/>
    <cellStyle name="Note 3 12" xfId="7593"/>
    <cellStyle name="Note 3 12 2" xfId="7594"/>
    <cellStyle name="Note 3 12 2 2" xfId="7595"/>
    <cellStyle name="Note 3 12 3" xfId="7596"/>
    <cellStyle name="Note 3 13" xfId="7597"/>
    <cellStyle name="Note 3 13 2" xfId="7598"/>
    <cellStyle name="Note 3 13 2 2" xfId="7599"/>
    <cellStyle name="Note 3 13 3" xfId="7600"/>
    <cellStyle name="Note 3 14" xfId="7601"/>
    <cellStyle name="Note 3 14 2" xfId="7602"/>
    <cellStyle name="Note 3 2" xfId="7603"/>
    <cellStyle name="Note 3 2 10" xfId="7604"/>
    <cellStyle name="Note 3 2 10 2" xfId="7605"/>
    <cellStyle name="Note 3 2 10 2 2" xfId="7606"/>
    <cellStyle name="Note 3 2 10 3" xfId="7607"/>
    <cellStyle name="Note 3 2 11" xfId="7608"/>
    <cellStyle name="Note 3 2 11 2" xfId="7609"/>
    <cellStyle name="Note 3 2 11 2 2" xfId="7610"/>
    <cellStyle name="Note 3 2 11 3" xfId="7611"/>
    <cellStyle name="Note 3 2 12" xfId="7612"/>
    <cellStyle name="Note 3 2 12 2" xfId="7613"/>
    <cellStyle name="Note 3 2 12 2 2" xfId="7614"/>
    <cellStyle name="Note 3 2 12 3" xfId="7615"/>
    <cellStyle name="Note 3 2 13" xfId="7616"/>
    <cellStyle name="Note 3 2 13 2" xfId="7617"/>
    <cellStyle name="Note 3 2 2" xfId="7618"/>
    <cellStyle name="Note 3 2 2 2" xfId="7619"/>
    <cellStyle name="Note 3 2 2 2 2" xfId="7620"/>
    <cellStyle name="Note 3 2 2 2 2 2" xfId="7621"/>
    <cellStyle name="Note 3 2 2 2 2 2 2" xfId="7622"/>
    <cellStyle name="Note 3 2 2 2 2 3" xfId="7623"/>
    <cellStyle name="Note 3 2 2 2 3" xfId="7624"/>
    <cellStyle name="Note 3 2 2 2 3 2" xfId="7625"/>
    <cellStyle name="Note 3 2 2 2 4" xfId="7626"/>
    <cellStyle name="Note 3 2 2 3" xfId="7627"/>
    <cellStyle name="Note 3 2 2 3 2" xfId="7628"/>
    <cellStyle name="Note 3 2 2 3 2 2" xfId="7629"/>
    <cellStyle name="Note 3 2 2 3 2 2 2" xfId="7630"/>
    <cellStyle name="Note 3 2 2 3 2 3" xfId="7631"/>
    <cellStyle name="Note 3 2 2 3 3" xfId="7632"/>
    <cellStyle name="Note 3 2 2 3 3 2" xfId="7633"/>
    <cellStyle name="Note 3 2 2 3 4" xfId="7634"/>
    <cellStyle name="Note 3 2 2 4" xfId="7635"/>
    <cellStyle name="Note 3 2 2 4 2" xfId="7636"/>
    <cellStyle name="Note 3 2 2 4 2 2" xfId="7637"/>
    <cellStyle name="Note 3 2 2 4 3" xfId="7638"/>
    <cellStyle name="Note 3 2 2 5" xfId="7639"/>
    <cellStyle name="Note 3 2 2 5 2" xfId="7640"/>
    <cellStyle name="Note 3 2 2 5 2 2" xfId="7641"/>
    <cellStyle name="Note 3 2 2 5 3" xfId="7642"/>
    <cellStyle name="Note 3 2 2 6" xfId="7643"/>
    <cellStyle name="Note 3 2 2 6 2" xfId="7644"/>
    <cellStyle name="Note 3 2 2 6 2 2" xfId="7645"/>
    <cellStyle name="Note 3 2 2 6 3" xfId="7646"/>
    <cellStyle name="Note 3 2 2 7" xfId="7647"/>
    <cellStyle name="Note 3 2 2 7 2" xfId="7648"/>
    <cellStyle name="Note 3 2 2 7 2 2" xfId="7649"/>
    <cellStyle name="Note 3 2 2 7 3" xfId="7650"/>
    <cellStyle name="Note 3 2 2 8" xfId="7651"/>
    <cellStyle name="Note 3 2 2 8 2" xfId="7652"/>
    <cellStyle name="Note 3 2 3" xfId="7653"/>
    <cellStyle name="Note 3 2 3 10" xfId="7654"/>
    <cellStyle name="Note 3 2 3 10 2" xfId="7655"/>
    <cellStyle name="Note 3 2 3 10 2 2" xfId="7656"/>
    <cellStyle name="Note 3 2 3 10 3" xfId="7657"/>
    <cellStyle name="Note 3 2 3 11" xfId="7658"/>
    <cellStyle name="Note 3 2 3 11 2" xfId="7659"/>
    <cellStyle name="Note 3 2 3 2" xfId="7660"/>
    <cellStyle name="Note 3 2 3 2 2" xfId="7661"/>
    <cellStyle name="Note 3 2 3 2 2 2" xfId="7662"/>
    <cellStyle name="Note 3 2 3 2 2 2 2" xfId="7663"/>
    <cellStyle name="Note 3 2 3 2 2 3" xfId="7664"/>
    <cellStyle name="Note 3 2 3 2 3" xfId="7665"/>
    <cellStyle name="Note 3 2 3 2 3 2" xfId="7666"/>
    <cellStyle name="Note 3 2 3 2 4" xfId="7667"/>
    <cellStyle name="Note 3 2 3 3" xfId="7668"/>
    <cellStyle name="Note 3 2 3 3 2" xfId="7669"/>
    <cellStyle name="Note 3 2 3 3 2 2" xfId="7670"/>
    <cellStyle name="Note 3 2 3 3 3" xfId="7671"/>
    <cellStyle name="Note 3 2 3 4" xfId="7672"/>
    <cellStyle name="Note 3 2 3 4 2" xfId="7673"/>
    <cellStyle name="Note 3 2 3 4 2 2" xfId="7674"/>
    <cellStyle name="Note 3 2 3 4 3" xfId="7675"/>
    <cellStyle name="Note 3 2 3 5" xfId="7676"/>
    <cellStyle name="Note 3 2 3 5 2" xfId="7677"/>
    <cellStyle name="Note 3 2 3 5 2 2" xfId="7678"/>
    <cellStyle name="Note 3 2 3 5 3" xfId="7679"/>
    <cellStyle name="Note 3 2 3 6" xfId="7680"/>
    <cellStyle name="Note 3 2 3 6 2" xfId="7681"/>
    <cellStyle name="Note 3 2 3 6 2 2" xfId="7682"/>
    <cellStyle name="Note 3 2 3 6 3" xfId="7683"/>
    <cellStyle name="Note 3 2 3 7" xfId="7684"/>
    <cellStyle name="Note 3 2 3 7 2" xfId="7685"/>
    <cellStyle name="Note 3 2 3 7 2 2" xfId="7686"/>
    <cellStyle name="Note 3 2 3 7 3" xfId="7687"/>
    <cellStyle name="Note 3 2 3 8" xfId="7688"/>
    <cellStyle name="Note 3 2 3 8 2" xfId="7689"/>
    <cellStyle name="Note 3 2 3 8 2 2" xfId="7690"/>
    <cellStyle name="Note 3 2 3 8 3" xfId="7691"/>
    <cellStyle name="Note 3 2 3 9" xfId="7692"/>
    <cellStyle name="Note 3 2 3 9 2" xfId="7693"/>
    <cellStyle name="Note 3 2 3 9 2 2" xfId="7694"/>
    <cellStyle name="Note 3 2 3 9 3" xfId="7695"/>
    <cellStyle name="Note 3 2 4" xfId="7696"/>
    <cellStyle name="Note 3 2 4 10" xfId="7697"/>
    <cellStyle name="Note 3 2 4 10 2" xfId="7698"/>
    <cellStyle name="Note 3 2 4 10 2 2" xfId="7699"/>
    <cellStyle name="Note 3 2 4 10 3" xfId="7700"/>
    <cellStyle name="Note 3 2 4 11" xfId="7701"/>
    <cellStyle name="Note 3 2 4 11 2" xfId="7702"/>
    <cellStyle name="Note 3 2 4 2" xfId="7703"/>
    <cellStyle name="Note 3 2 4 2 2" xfId="7704"/>
    <cellStyle name="Note 3 2 4 2 2 2" xfId="7705"/>
    <cellStyle name="Note 3 2 4 2 2 2 2" xfId="7706"/>
    <cellStyle name="Note 3 2 4 2 2 3" xfId="7707"/>
    <cellStyle name="Note 3 2 4 2 3" xfId="7708"/>
    <cellStyle name="Note 3 2 4 2 3 2" xfId="7709"/>
    <cellStyle name="Note 3 2 4 2 4" xfId="7710"/>
    <cellStyle name="Note 3 2 4 3" xfId="7711"/>
    <cellStyle name="Note 3 2 4 3 2" xfId="7712"/>
    <cellStyle name="Note 3 2 4 3 2 2" xfId="7713"/>
    <cellStyle name="Note 3 2 4 3 3" xfId="7714"/>
    <cellStyle name="Note 3 2 4 4" xfId="7715"/>
    <cellStyle name="Note 3 2 4 4 2" xfId="7716"/>
    <cellStyle name="Note 3 2 4 4 2 2" xfId="7717"/>
    <cellStyle name="Note 3 2 4 4 3" xfId="7718"/>
    <cellStyle name="Note 3 2 4 5" xfId="7719"/>
    <cellStyle name="Note 3 2 4 5 2" xfId="7720"/>
    <cellStyle name="Note 3 2 4 5 2 2" xfId="7721"/>
    <cellStyle name="Note 3 2 4 5 3" xfId="7722"/>
    <cellStyle name="Note 3 2 4 6" xfId="7723"/>
    <cellStyle name="Note 3 2 4 6 2" xfId="7724"/>
    <cellStyle name="Note 3 2 4 6 2 2" xfId="7725"/>
    <cellStyle name="Note 3 2 4 6 3" xfId="7726"/>
    <cellStyle name="Note 3 2 4 7" xfId="7727"/>
    <cellStyle name="Note 3 2 4 7 2" xfId="7728"/>
    <cellStyle name="Note 3 2 4 7 2 2" xfId="7729"/>
    <cellStyle name="Note 3 2 4 7 3" xfId="7730"/>
    <cellStyle name="Note 3 2 4 8" xfId="7731"/>
    <cellStyle name="Note 3 2 4 8 2" xfId="7732"/>
    <cellStyle name="Note 3 2 4 8 2 2" xfId="7733"/>
    <cellStyle name="Note 3 2 4 8 3" xfId="7734"/>
    <cellStyle name="Note 3 2 4 9" xfId="7735"/>
    <cellStyle name="Note 3 2 4 9 2" xfId="7736"/>
    <cellStyle name="Note 3 2 4 9 2 2" xfId="7737"/>
    <cellStyle name="Note 3 2 4 9 3" xfId="7738"/>
    <cellStyle name="Note 3 2 5" xfId="7739"/>
    <cellStyle name="Note 3 2 5 10" xfId="7740"/>
    <cellStyle name="Note 3 2 5 10 2" xfId="7741"/>
    <cellStyle name="Note 3 2 5 10 2 2" xfId="7742"/>
    <cellStyle name="Note 3 2 5 10 3" xfId="7743"/>
    <cellStyle name="Note 3 2 5 11" xfId="7744"/>
    <cellStyle name="Note 3 2 5 11 2" xfId="7745"/>
    <cellStyle name="Note 3 2 5 2" xfId="7746"/>
    <cellStyle name="Note 3 2 5 2 2" xfId="7747"/>
    <cellStyle name="Note 3 2 5 2 2 2" xfId="7748"/>
    <cellStyle name="Note 3 2 5 2 2 2 2" xfId="7749"/>
    <cellStyle name="Note 3 2 5 2 2 3" xfId="7750"/>
    <cellStyle name="Note 3 2 5 2 3" xfId="7751"/>
    <cellStyle name="Note 3 2 5 2 3 2" xfId="7752"/>
    <cellStyle name="Note 3 2 5 2 4" xfId="7753"/>
    <cellStyle name="Note 3 2 5 3" xfId="7754"/>
    <cellStyle name="Note 3 2 5 3 2" xfId="7755"/>
    <cellStyle name="Note 3 2 5 3 2 2" xfId="7756"/>
    <cellStyle name="Note 3 2 5 3 3" xfId="7757"/>
    <cellStyle name="Note 3 2 5 4" xfId="7758"/>
    <cellStyle name="Note 3 2 5 4 2" xfId="7759"/>
    <cellStyle name="Note 3 2 5 4 2 2" xfId="7760"/>
    <cellStyle name="Note 3 2 5 4 3" xfId="7761"/>
    <cellStyle name="Note 3 2 5 5" xfId="7762"/>
    <cellStyle name="Note 3 2 5 5 2" xfId="7763"/>
    <cellStyle name="Note 3 2 5 5 2 2" xfId="7764"/>
    <cellStyle name="Note 3 2 5 5 3" xfId="7765"/>
    <cellStyle name="Note 3 2 5 6" xfId="7766"/>
    <cellStyle name="Note 3 2 5 6 2" xfId="7767"/>
    <cellStyle name="Note 3 2 5 6 2 2" xfId="7768"/>
    <cellStyle name="Note 3 2 5 6 3" xfId="7769"/>
    <cellStyle name="Note 3 2 5 7" xfId="7770"/>
    <cellStyle name="Note 3 2 5 7 2" xfId="7771"/>
    <cellStyle name="Note 3 2 5 7 2 2" xfId="7772"/>
    <cellStyle name="Note 3 2 5 7 3" xfId="7773"/>
    <cellStyle name="Note 3 2 5 8" xfId="7774"/>
    <cellStyle name="Note 3 2 5 8 2" xfId="7775"/>
    <cellStyle name="Note 3 2 5 8 2 2" xfId="7776"/>
    <cellStyle name="Note 3 2 5 8 3" xfId="7777"/>
    <cellStyle name="Note 3 2 5 9" xfId="7778"/>
    <cellStyle name="Note 3 2 5 9 2" xfId="7779"/>
    <cellStyle name="Note 3 2 5 9 2 2" xfId="7780"/>
    <cellStyle name="Note 3 2 5 9 3" xfId="7781"/>
    <cellStyle name="Note 3 2 6" xfId="7782"/>
    <cellStyle name="Note 3 2 6 10" xfId="7783"/>
    <cellStyle name="Note 3 2 6 10 2" xfId="7784"/>
    <cellStyle name="Note 3 2 6 10 2 2" xfId="7785"/>
    <cellStyle name="Note 3 2 6 10 3" xfId="7786"/>
    <cellStyle name="Note 3 2 6 11" xfId="7787"/>
    <cellStyle name="Note 3 2 6 11 2" xfId="7788"/>
    <cellStyle name="Note 3 2 6 2" xfId="7789"/>
    <cellStyle name="Note 3 2 6 2 2" xfId="7790"/>
    <cellStyle name="Note 3 2 6 2 2 2" xfId="7791"/>
    <cellStyle name="Note 3 2 6 2 2 2 2" xfId="7792"/>
    <cellStyle name="Note 3 2 6 2 2 3" xfId="7793"/>
    <cellStyle name="Note 3 2 6 2 3" xfId="7794"/>
    <cellStyle name="Note 3 2 6 2 3 2" xfId="7795"/>
    <cellStyle name="Note 3 2 6 2 4" xfId="7796"/>
    <cellStyle name="Note 3 2 6 3" xfId="7797"/>
    <cellStyle name="Note 3 2 6 3 2" xfId="7798"/>
    <cellStyle name="Note 3 2 6 3 2 2" xfId="7799"/>
    <cellStyle name="Note 3 2 6 3 3" xfId="7800"/>
    <cellStyle name="Note 3 2 6 4" xfId="7801"/>
    <cellStyle name="Note 3 2 6 4 2" xfId="7802"/>
    <cellStyle name="Note 3 2 6 4 2 2" xfId="7803"/>
    <cellStyle name="Note 3 2 6 4 3" xfId="7804"/>
    <cellStyle name="Note 3 2 6 5" xfId="7805"/>
    <cellStyle name="Note 3 2 6 5 2" xfId="7806"/>
    <cellStyle name="Note 3 2 6 5 2 2" xfId="7807"/>
    <cellStyle name="Note 3 2 6 5 3" xfId="7808"/>
    <cellStyle name="Note 3 2 6 6" xfId="7809"/>
    <cellStyle name="Note 3 2 6 6 2" xfId="7810"/>
    <cellStyle name="Note 3 2 6 6 2 2" xfId="7811"/>
    <cellStyle name="Note 3 2 6 6 3" xfId="7812"/>
    <cellStyle name="Note 3 2 6 7" xfId="7813"/>
    <cellStyle name="Note 3 2 6 7 2" xfId="7814"/>
    <cellStyle name="Note 3 2 6 7 2 2" xfId="7815"/>
    <cellStyle name="Note 3 2 6 7 3" xfId="7816"/>
    <cellStyle name="Note 3 2 6 8" xfId="7817"/>
    <cellStyle name="Note 3 2 6 8 2" xfId="7818"/>
    <cellStyle name="Note 3 2 6 8 2 2" xfId="7819"/>
    <cellStyle name="Note 3 2 6 8 3" xfId="7820"/>
    <cellStyle name="Note 3 2 6 9" xfId="7821"/>
    <cellStyle name="Note 3 2 6 9 2" xfId="7822"/>
    <cellStyle name="Note 3 2 6 9 2 2" xfId="7823"/>
    <cellStyle name="Note 3 2 6 9 3" xfId="7824"/>
    <cellStyle name="Note 3 2 7" xfId="7825"/>
    <cellStyle name="Note 3 2 7 2" xfId="7826"/>
    <cellStyle name="Note 3 2 7 2 2" xfId="7827"/>
    <cellStyle name="Note 3 2 7 2 2 2" xfId="7828"/>
    <cellStyle name="Note 3 2 7 2 3" xfId="7829"/>
    <cellStyle name="Note 3 2 7 3" xfId="7830"/>
    <cellStyle name="Note 3 2 7 3 2" xfId="7831"/>
    <cellStyle name="Note 3 2 7 4" xfId="7832"/>
    <cellStyle name="Note 3 2 8" xfId="7833"/>
    <cellStyle name="Note 3 2 8 2" xfId="7834"/>
    <cellStyle name="Note 3 2 8 2 2" xfId="7835"/>
    <cellStyle name="Note 3 2 8 3" xfId="7836"/>
    <cellStyle name="Note 3 2 9" xfId="7837"/>
    <cellStyle name="Note 3 2 9 2" xfId="7838"/>
    <cellStyle name="Note 3 2 9 2 2" xfId="7839"/>
    <cellStyle name="Note 3 2 9 3" xfId="7840"/>
    <cellStyle name="Note 3 3" xfId="7841"/>
    <cellStyle name="Note 3 3 2" xfId="7842"/>
    <cellStyle name="Note 3 3 2 2" xfId="7843"/>
    <cellStyle name="Note 3 3 2 2 2" xfId="7844"/>
    <cellStyle name="Note 3 3 2 2 2 2" xfId="7845"/>
    <cellStyle name="Note 3 3 2 2 3" xfId="7846"/>
    <cellStyle name="Note 3 3 2 3" xfId="7847"/>
    <cellStyle name="Note 3 3 2 3 2" xfId="7848"/>
    <cellStyle name="Note 3 3 2 4" xfId="7849"/>
    <cellStyle name="Note 3 3 3" xfId="7850"/>
    <cellStyle name="Note 3 3 3 2" xfId="7851"/>
    <cellStyle name="Note 3 3 3 2 2" xfId="7852"/>
    <cellStyle name="Note 3 3 3 2 2 2" xfId="7853"/>
    <cellStyle name="Note 3 3 3 2 3" xfId="7854"/>
    <cellStyle name="Note 3 3 3 3" xfId="7855"/>
    <cellStyle name="Note 3 3 3 3 2" xfId="7856"/>
    <cellStyle name="Note 3 3 3 4" xfId="7857"/>
    <cellStyle name="Note 3 3 4" xfId="7858"/>
    <cellStyle name="Note 3 3 4 2" xfId="7859"/>
    <cellStyle name="Note 3 3 4 2 2" xfId="7860"/>
    <cellStyle name="Note 3 3 4 3" xfId="7861"/>
    <cellStyle name="Note 3 3 5" xfId="7862"/>
    <cellStyle name="Note 3 3 5 2" xfId="7863"/>
    <cellStyle name="Note 3 3 5 2 2" xfId="7864"/>
    <cellStyle name="Note 3 3 5 3" xfId="7865"/>
    <cellStyle name="Note 3 3 6" xfId="7866"/>
    <cellStyle name="Note 3 3 6 2" xfId="7867"/>
    <cellStyle name="Note 3 3 6 2 2" xfId="7868"/>
    <cellStyle name="Note 3 3 6 3" xfId="7869"/>
    <cellStyle name="Note 3 3 7" xfId="7870"/>
    <cellStyle name="Note 3 3 7 2" xfId="7871"/>
    <cellStyle name="Note 3 3 7 2 2" xfId="7872"/>
    <cellStyle name="Note 3 3 7 3" xfId="7873"/>
    <cellStyle name="Note 3 3 8" xfId="7874"/>
    <cellStyle name="Note 3 3 8 2" xfId="7875"/>
    <cellStyle name="Note 3 4" xfId="7876"/>
    <cellStyle name="Note 3 4 10" xfId="7877"/>
    <cellStyle name="Note 3 4 10 2" xfId="7878"/>
    <cellStyle name="Note 3 4 10 2 2" xfId="7879"/>
    <cellStyle name="Note 3 4 10 3" xfId="7880"/>
    <cellStyle name="Note 3 4 11" xfId="7881"/>
    <cellStyle name="Note 3 4 11 2" xfId="7882"/>
    <cellStyle name="Note 3 4 2" xfId="7883"/>
    <cellStyle name="Note 3 4 2 2" xfId="7884"/>
    <cellStyle name="Note 3 4 2 2 2" xfId="7885"/>
    <cellStyle name="Note 3 4 2 2 2 2" xfId="7886"/>
    <cellStyle name="Note 3 4 2 2 3" xfId="7887"/>
    <cellStyle name="Note 3 4 2 3" xfId="7888"/>
    <cellStyle name="Note 3 4 2 3 2" xfId="7889"/>
    <cellStyle name="Note 3 4 2 4" xfId="7890"/>
    <cellStyle name="Note 3 4 3" xfId="7891"/>
    <cellStyle name="Note 3 4 3 2" xfId="7892"/>
    <cellStyle name="Note 3 4 3 2 2" xfId="7893"/>
    <cellStyle name="Note 3 4 3 3" xfId="7894"/>
    <cellStyle name="Note 3 4 4" xfId="7895"/>
    <cellStyle name="Note 3 4 4 2" xfId="7896"/>
    <cellStyle name="Note 3 4 4 2 2" xfId="7897"/>
    <cellStyle name="Note 3 4 4 3" xfId="7898"/>
    <cellStyle name="Note 3 4 5" xfId="7899"/>
    <cellStyle name="Note 3 4 5 2" xfId="7900"/>
    <cellStyle name="Note 3 4 5 2 2" xfId="7901"/>
    <cellStyle name="Note 3 4 5 3" xfId="7902"/>
    <cellStyle name="Note 3 4 6" xfId="7903"/>
    <cellStyle name="Note 3 4 6 2" xfId="7904"/>
    <cellStyle name="Note 3 4 6 2 2" xfId="7905"/>
    <cellStyle name="Note 3 4 6 3" xfId="7906"/>
    <cellStyle name="Note 3 4 7" xfId="7907"/>
    <cellStyle name="Note 3 4 7 2" xfId="7908"/>
    <cellStyle name="Note 3 4 7 2 2" xfId="7909"/>
    <cellStyle name="Note 3 4 7 3" xfId="7910"/>
    <cellStyle name="Note 3 4 8" xfId="7911"/>
    <cellStyle name="Note 3 4 8 2" xfId="7912"/>
    <cellStyle name="Note 3 4 8 2 2" xfId="7913"/>
    <cellStyle name="Note 3 4 8 3" xfId="7914"/>
    <cellStyle name="Note 3 4 9" xfId="7915"/>
    <cellStyle name="Note 3 4 9 2" xfId="7916"/>
    <cellStyle name="Note 3 4 9 2 2" xfId="7917"/>
    <cellStyle name="Note 3 4 9 3" xfId="7918"/>
    <cellStyle name="Note 3 5" xfId="7919"/>
    <cellStyle name="Note 3 5 10" xfId="7920"/>
    <cellStyle name="Note 3 5 10 2" xfId="7921"/>
    <cellStyle name="Note 3 5 10 2 2" xfId="7922"/>
    <cellStyle name="Note 3 5 10 3" xfId="7923"/>
    <cellStyle name="Note 3 5 11" xfId="7924"/>
    <cellStyle name="Note 3 5 11 2" xfId="7925"/>
    <cellStyle name="Note 3 5 2" xfId="7926"/>
    <cellStyle name="Note 3 5 2 2" xfId="7927"/>
    <cellStyle name="Note 3 5 2 2 2" xfId="7928"/>
    <cellStyle name="Note 3 5 2 2 2 2" xfId="7929"/>
    <cellStyle name="Note 3 5 2 2 3" xfId="7930"/>
    <cellStyle name="Note 3 5 2 3" xfId="7931"/>
    <cellStyle name="Note 3 5 2 3 2" xfId="7932"/>
    <cellStyle name="Note 3 5 2 4" xfId="7933"/>
    <cellStyle name="Note 3 5 3" xfId="7934"/>
    <cellStyle name="Note 3 5 3 2" xfId="7935"/>
    <cellStyle name="Note 3 5 3 2 2" xfId="7936"/>
    <cellStyle name="Note 3 5 3 3" xfId="7937"/>
    <cellStyle name="Note 3 5 4" xfId="7938"/>
    <cellStyle name="Note 3 5 4 2" xfId="7939"/>
    <cellStyle name="Note 3 5 4 2 2" xfId="7940"/>
    <cellStyle name="Note 3 5 4 3" xfId="7941"/>
    <cellStyle name="Note 3 5 5" xfId="7942"/>
    <cellStyle name="Note 3 5 5 2" xfId="7943"/>
    <cellStyle name="Note 3 5 5 2 2" xfId="7944"/>
    <cellStyle name="Note 3 5 5 3" xfId="7945"/>
    <cellStyle name="Note 3 5 6" xfId="7946"/>
    <cellStyle name="Note 3 5 6 2" xfId="7947"/>
    <cellStyle name="Note 3 5 6 2 2" xfId="7948"/>
    <cellStyle name="Note 3 5 6 3" xfId="7949"/>
    <cellStyle name="Note 3 5 7" xfId="7950"/>
    <cellStyle name="Note 3 5 7 2" xfId="7951"/>
    <cellStyle name="Note 3 5 7 2 2" xfId="7952"/>
    <cellStyle name="Note 3 5 7 3" xfId="7953"/>
    <cellStyle name="Note 3 5 8" xfId="7954"/>
    <cellStyle name="Note 3 5 8 2" xfId="7955"/>
    <cellStyle name="Note 3 5 8 2 2" xfId="7956"/>
    <cellStyle name="Note 3 5 8 3" xfId="7957"/>
    <cellStyle name="Note 3 5 9" xfId="7958"/>
    <cellStyle name="Note 3 5 9 2" xfId="7959"/>
    <cellStyle name="Note 3 5 9 2 2" xfId="7960"/>
    <cellStyle name="Note 3 5 9 3" xfId="7961"/>
    <cellStyle name="Note 3 6" xfId="7962"/>
    <cellStyle name="Note 3 6 10" xfId="7963"/>
    <cellStyle name="Note 3 6 10 2" xfId="7964"/>
    <cellStyle name="Note 3 6 10 2 2" xfId="7965"/>
    <cellStyle name="Note 3 6 10 3" xfId="7966"/>
    <cellStyle name="Note 3 6 11" xfId="7967"/>
    <cellStyle name="Note 3 6 11 2" xfId="7968"/>
    <cellStyle name="Note 3 6 2" xfId="7969"/>
    <cellStyle name="Note 3 6 2 2" xfId="7970"/>
    <cellStyle name="Note 3 6 2 2 2" xfId="7971"/>
    <cellStyle name="Note 3 6 2 2 2 2" xfId="7972"/>
    <cellStyle name="Note 3 6 2 2 3" xfId="7973"/>
    <cellStyle name="Note 3 6 2 3" xfId="7974"/>
    <cellStyle name="Note 3 6 2 3 2" xfId="7975"/>
    <cellStyle name="Note 3 6 2 4" xfId="7976"/>
    <cellStyle name="Note 3 6 3" xfId="7977"/>
    <cellStyle name="Note 3 6 3 2" xfId="7978"/>
    <cellStyle name="Note 3 6 3 2 2" xfId="7979"/>
    <cellStyle name="Note 3 6 3 3" xfId="7980"/>
    <cellStyle name="Note 3 6 4" xfId="7981"/>
    <cellStyle name="Note 3 6 4 2" xfId="7982"/>
    <cellStyle name="Note 3 6 4 2 2" xfId="7983"/>
    <cellStyle name="Note 3 6 4 3" xfId="7984"/>
    <cellStyle name="Note 3 6 5" xfId="7985"/>
    <cellStyle name="Note 3 6 5 2" xfId="7986"/>
    <cellStyle name="Note 3 6 5 2 2" xfId="7987"/>
    <cellStyle name="Note 3 6 5 3" xfId="7988"/>
    <cellStyle name="Note 3 6 6" xfId="7989"/>
    <cellStyle name="Note 3 6 6 2" xfId="7990"/>
    <cellStyle name="Note 3 6 6 2 2" xfId="7991"/>
    <cellStyle name="Note 3 6 6 3" xfId="7992"/>
    <cellStyle name="Note 3 6 7" xfId="7993"/>
    <cellStyle name="Note 3 6 7 2" xfId="7994"/>
    <cellStyle name="Note 3 6 7 2 2" xfId="7995"/>
    <cellStyle name="Note 3 6 7 3" xfId="7996"/>
    <cellStyle name="Note 3 6 8" xfId="7997"/>
    <cellStyle name="Note 3 6 8 2" xfId="7998"/>
    <cellStyle name="Note 3 6 8 2 2" xfId="7999"/>
    <cellStyle name="Note 3 6 8 3" xfId="8000"/>
    <cellStyle name="Note 3 6 9" xfId="8001"/>
    <cellStyle name="Note 3 6 9 2" xfId="8002"/>
    <cellStyle name="Note 3 6 9 2 2" xfId="8003"/>
    <cellStyle name="Note 3 6 9 3" xfId="8004"/>
    <cellStyle name="Note 3 7" xfId="8005"/>
    <cellStyle name="Note 3 7 10" xfId="8006"/>
    <cellStyle name="Note 3 7 10 2" xfId="8007"/>
    <cellStyle name="Note 3 7 10 2 2" xfId="8008"/>
    <cellStyle name="Note 3 7 10 3" xfId="8009"/>
    <cellStyle name="Note 3 7 11" xfId="8010"/>
    <cellStyle name="Note 3 7 11 2" xfId="8011"/>
    <cellStyle name="Note 3 7 2" xfId="8012"/>
    <cellStyle name="Note 3 7 2 2" xfId="8013"/>
    <cellStyle name="Note 3 7 2 2 2" xfId="8014"/>
    <cellStyle name="Note 3 7 2 2 2 2" xfId="8015"/>
    <cellStyle name="Note 3 7 2 2 3" xfId="8016"/>
    <cellStyle name="Note 3 7 2 3" xfId="8017"/>
    <cellStyle name="Note 3 7 2 3 2" xfId="8018"/>
    <cellStyle name="Note 3 7 2 4" xfId="8019"/>
    <cellStyle name="Note 3 7 3" xfId="8020"/>
    <cellStyle name="Note 3 7 3 2" xfId="8021"/>
    <cellStyle name="Note 3 7 3 2 2" xfId="8022"/>
    <cellStyle name="Note 3 7 3 3" xfId="8023"/>
    <cellStyle name="Note 3 7 4" xfId="8024"/>
    <cellStyle name="Note 3 7 4 2" xfId="8025"/>
    <cellStyle name="Note 3 7 4 2 2" xfId="8026"/>
    <cellStyle name="Note 3 7 4 3" xfId="8027"/>
    <cellStyle name="Note 3 7 5" xfId="8028"/>
    <cellStyle name="Note 3 7 5 2" xfId="8029"/>
    <cellStyle name="Note 3 7 5 2 2" xfId="8030"/>
    <cellStyle name="Note 3 7 5 3" xfId="8031"/>
    <cellStyle name="Note 3 7 6" xfId="8032"/>
    <cellStyle name="Note 3 7 6 2" xfId="8033"/>
    <cellStyle name="Note 3 7 6 2 2" xfId="8034"/>
    <cellStyle name="Note 3 7 6 3" xfId="8035"/>
    <cellStyle name="Note 3 7 7" xfId="8036"/>
    <cellStyle name="Note 3 7 7 2" xfId="8037"/>
    <cellStyle name="Note 3 7 7 2 2" xfId="8038"/>
    <cellStyle name="Note 3 7 7 3" xfId="8039"/>
    <cellStyle name="Note 3 7 8" xfId="8040"/>
    <cellStyle name="Note 3 7 8 2" xfId="8041"/>
    <cellStyle name="Note 3 7 8 2 2" xfId="8042"/>
    <cellStyle name="Note 3 7 8 3" xfId="8043"/>
    <cellStyle name="Note 3 7 9" xfId="8044"/>
    <cellStyle name="Note 3 7 9 2" xfId="8045"/>
    <cellStyle name="Note 3 7 9 2 2" xfId="8046"/>
    <cellStyle name="Note 3 7 9 3" xfId="8047"/>
    <cellStyle name="Note 3 8" xfId="8048"/>
    <cellStyle name="Note 3 8 2" xfId="8049"/>
    <cellStyle name="Note 3 8 2 2" xfId="8050"/>
    <cellStyle name="Note 3 8 2 2 2" xfId="8051"/>
    <cellStyle name="Note 3 8 2 3" xfId="8052"/>
    <cellStyle name="Note 3 8 3" xfId="8053"/>
    <cellStyle name="Note 3 8 3 2" xfId="8054"/>
    <cellStyle name="Note 3 8 4" xfId="8055"/>
    <cellStyle name="Note 3 9" xfId="8056"/>
    <cellStyle name="Note 3 9 2" xfId="8057"/>
    <cellStyle name="Note 3 9 2 2" xfId="8058"/>
    <cellStyle name="Note 3 9 3" xfId="8059"/>
    <cellStyle name="Note 4" xfId="8060"/>
    <cellStyle name="Note 4 10" xfId="8061"/>
    <cellStyle name="Note 4 10 2" xfId="8062"/>
    <cellStyle name="Note 4 10 2 2" xfId="8063"/>
    <cellStyle name="Note 4 10 3" xfId="8064"/>
    <cellStyle name="Note 4 11" xfId="8065"/>
    <cellStyle name="Note 4 11 2" xfId="8066"/>
    <cellStyle name="Note 4 11 2 2" xfId="8067"/>
    <cellStyle name="Note 4 11 3" xfId="8068"/>
    <cellStyle name="Note 4 12" xfId="8069"/>
    <cellStyle name="Note 4 12 2" xfId="8070"/>
    <cellStyle name="Note 4 12 2 2" xfId="8071"/>
    <cellStyle name="Note 4 12 3" xfId="8072"/>
    <cellStyle name="Note 4 13" xfId="8073"/>
    <cellStyle name="Note 4 13 2" xfId="8074"/>
    <cellStyle name="Note 4 13 2 2" xfId="8075"/>
    <cellStyle name="Note 4 13 3" xfId="8076"/>
    <cellStyle name="Note 4 14" xfId="8077"/>
    <cellStyle name="Note 4 14 2" xfId="8078"/>
    <cellStyle name="Note 4 2" xfId="8079"/>
    <cellStyle name="Note 4 2 10" xfId="8080"/>
    <cellStyle name="Note 4 2 10 2" xfId="8081"/>
    <cellStyle name="Note 4 2 10 2 2" xfId="8082"/>
    <cellStyle name="Note 4 2 10 3" xfId="8083"/>
    <cellStyle name="Note 4 2 11" xfId="8084"/>
    <cellStyle name="Note 4 2 11 2" xfId="8085"/>
    <cellStyle name="Note 4 2 11 2 2" xfId="8086"/>
    <cellStyle name="Note 4 2 11 3" xfId="8087"/>
    <cellStyle name="Note 4 2 12" xfId="8088"/>
    <cellStyle name="Note 4 2 12 2" xfId="8089"/>
    <cellStyle name="Note 4 2 12 2 2" xfId="8090"/>
    <cellStyle name="Note 4 2 12 3" xfId="8091"/>
    <cellStyle name="Note 4 2 13" xfId="8092"/>
    <cellStyle name="Note 4 2 13 2" xfId="8093"/>
    <cellStyle name="Note 4 2 2" xfId="8094"/>
    <cellStyle name="Note 4 2 2 2" xfId="8095"/>
    <cellStyle name="Note 4 2 2 2 2" xfId="8096"/>
    <cellStyle name="Note 4 2 2 2 2 2" xfId="8097"/>
    <cellStyle name="Note 4 2 2 2 2 2 2" xfId="8098"/>
    <cellStyle name="Note 4 2 2 2 2 3" xfId="8099"/>
    <cellStyle name="Note 4 2 2 2 3" xfId="8100"/>
    <cellStyle name="Note 4 2 2 2 3 2" xfId="8101"/>
    <cellStyle name="Note 4 2 2 2 4" xfId="8102"/>
    <cellStyle name="Note 4 2 2 3" xfId="8103"/>
    <cellStyle name="Note 4 2 2 3 2" xfId="8104"/>
    <cellStyle name="Note 4 2 2 3 2 2" xfId="8105"/>
    <cellStyle name="Note 4 2 2 3 2 2 2" xfId="8106"/>
    <cellStyle name="Note 4 2 2 3 2 3" xfId="8107"/>
    <cellStyle name="Note 4 2 2 3 3" xfId="8108"/>
    <cellStyle name="Note 4 2 2 3 3 2" xfId="8109"/>
    <cellStyle name="Note 4 2 2 3 4" xfId="8110"/>
    <cellStyle name="Note 4 2 2 4" xfId="8111"/>
    <cellStyle name="Note 4 2 2 4 2" xfId="8112"/>
    <cellStyle name="Note 4 2 2 4 2 2" xfId="8113"/>
    <cellStyle name="Note 4 2 2 4 3" xfId="8114"/>
    <cellStyle name="Note 4 2 2 5" xfId="8115"/>
    <cellStyle name="Note 4 2 2 5 2" xfId="8116"/>
    <cellStyle name="Note 4 2 2 5 2 2" xfId="8117"/>
    <cellStyle name="Note 4 2 2 5 3" xfId="8118"/>
    <cellStyle name="Note 4 2 2 6" xfId="8119"/>
    <cellStyle name="Note 4 2 2 6 2" xfId="8120"/>
    <cellStyle name="Note 4 2 2 6 2 2" xfId="8121"/>
    <cellStyle name="Note 4 2 2 6 3" xfId="8122"/>
    <cellStyle name="Note 4 2 2 7" xfId="8123"/>
    <cellStyle name="Note 4 2 2 7 2" xfId="8124"/>
    <cellStyle name="Note 4 2 2 7 2 2" xfId="8125"/>
    <cellStyle name="Note 4 2 2 7 3" xfId="8126"/>
    <cellStyle name="Note 4 2 2 8" xfId="8127"/>
    <cellStyle name="Note 4 2 2 8 2" xfId="8128"/>
    <cellStyle name="Note 4 2 3" xfId="8129"/>
    <cellStyle name="Note 4 2 3 10" xfId="8130"/>
    <cellStyle name="Note 4 2 3 10 2" xfId="8131"/>
    <cellStyle name="Note 4 2 3 10 2 2" xfId="8132"/>
    <cellStyle name="Note 4 2 3 10 3" xfId="8133"/>
    <cellStyle name="Note 4 2 3 11" xfId="8134"/>
    <cellStyle name="Note 4 2 3 11 2" xfId="8135"/>
    <cellStyle name="Note 4 2 3 2" xfId="8136"/>
    <cellStyle name="Note 4 2 3 2 2" xfId="8137"/>
    <cellStyle name="Note 4 2 3 2 2 2" xfId="8138"/>
    <cellStyle name="Note 4 2 3 2 2 2 2" xfId="8139"/>
    <cellStyle name="Note 4 2 3 2 2 3" xfId="8140"/>
    <cellStyle name="Note 4 2 3 2 3" xfId="8141"/>
    <cellStyle name="Note 4 2 3 2 3 2" xfId="8142"/>
    <cellStyle name="Note 4 2 3 2 4" xfId="8143"/>
    <cellStyle name="Note 4 2 3 3" xfId="8144"/>
    <cellStyle name="Note 4 2 3 3 2" xfId="8145"/>
    <cellStyle name="Note 4 2 3 3 2 2" xfId="8146"/>
    <cellStyle name="Note 4 2 3 3 3" xfId="8147"/>
    <cellStyle name="Note 4 2 3 4" xfId="8148"/>
    <cellStyle name="Note 4 2 3 4 2" xfId="8149"/>
    <cellStyle name="Note 4 2 3 4 2 2" xfId="8150"/>
    <cellStyle name="Note 4 2 3 4 3" xfId="8151"/>
    <cellStyle name="Note 4 2 3 5" xfId="8152"/>
    <cellStyle name="Note 4 2 3 5 2" xfId="8153"/>
    <cellStyle name="Note 4 2 3 5 2 2" xfId="8154"/>
    <cellStyle name="Note 4 2 3 5 3" xfId="8155"/>
    <cellStyle name="Note 4 2 3 6" xfId="8156"/>
    <cellStyle name="Note 4 2 3 6 2" xfId="8157"/>
    <cellStyle name="Note 4 2 3 6 2 2" xfId="8158"/>
    <cellStyle name="Note 4 2 3 6 3" xfId="8159"/>
    <cellStyle name="Note 4 2 3 7" xfId="8160"/>
    <cellStyle name="Note 4 2 3 7 2" xfId="8161"/>
    <cellStyle name="Note 4 2 3 7 2 2" xfId="8162"/>
    <cellStyle name="Note 4 2 3 7 3" xfId="8163"/>
    <cellStyle name="Note 4 2 3 8" xfId="8164"/>
    <cellStyle name="Note 4 2 3 8 2" xfId="8165"/>
    <cellStyle name="Note 4 2 3 8 2 2" xfId="8166"/>
    <cellStyle name="Note 4 2 3 8 3" xfId="8167"/>
    <cellStyle name="Note 4 2 3 9" xfId="8168"/>
    <cellStyle name="Note 4 2 3 9 2" xfId="8169"/>
    <cellStyle name="Note 4 2 3 9 2 2" xfId="8170"/>
    <cellStyle name="Note 4 2 3 9 3" xfId="8171"/>
    <cellStyle name="Note 4 2 4" xfId="8172"/>
    <cellStyle name="Note 4 2 4 10" xfId="8173"/>
    <cellStyle name="Note 4 2 4 10 2" xfId="8174"/>
    <cellStyle name="Note 4 2 4 10 2 2" xfId="8175"/>
    <cellStyle name="Note 4 2 4 10 3" xfId="8176"/>
    <cellStyle name="Note 4 2 4 11" xfId="8177"/>
    <cellStyle name="Note 4 2 4 11 2" xfId="8178"/>
    <cellStyle name="Note 4 2 4 2" xfId="8179"/>
    <cellStyle name="Note 4 2 4 2 2" xfId="8180"/>
    <cellStyle name="Note 4 2 4 2 2 2" xfId="8181"/>
    <cellStyle name="Note 4 2 4 2 2 2 2" xfId="8182"/>
    <cellStyle name="Note 4 2 4 2 2 3" xfId="8183"/>
    <cellStyle name="Note 4 2 4 2 3" xfId="8184"/>
    <cellStyle name="Note 4 2 4 2 3 2" xfId="8185"/>
    <cellStyle name="Note 4 2 4 2 4" xfId="8186"/>
    <cellStyle name="Note 4 2 4 3" xfId="8187"/>
    <cellStyle name="Note 4 2 4 3 2" xfId="8188"/>
    <cellStyle name="Note 4 2 4 3 2 2" xfId="8189"/>
    <cellStyle name="Note 4 2 4 3 3" xfId="8190"/>
    <cellStyle name="Note 4 2 4 4" xfId="8191"/>
    <cellStyle name="Note 4 2 4 4 2" xfId="8192"/>
    <cellStyle name="Note 4 2 4 4 2 2" xfId="8193"/>
    <cellStyle name="Note 4 2 4 4 3" xfId="8194"/>
    <cellStyle name="Note 4 2 4 5" xfId="8195"/>
    <cellStyle name="Note 4 2 4 5 2" xfId="8196"/>
    <cellStyle name="Note 4 2 4 5 2 2" xfId="8197"/>
    <cellStyle name="Note 4 2 4 5 3" xfId="8198"/>
    <cellStyle name="Note 4 2 4 6" xfId="8199"/>
    <cellStyle name="Note 4 2 4 6 2" xfId="8200"/>
    <cellStyle name="Note 4 2 4 6 2 2" xfId="8201"/>
    <cellStyle name="Note 4 2 4 6 3" xfId="8202"/>
    <cellStyle name="Note 4 2 4 7" xfId="8203"/>
    <cellStyle name="Note 4 2 4 7 2" xfId="8204"/>
    <cellStyle name="Note 4 2 4 7 2 2" xfId="8205"/>
    <cellStyle name="Note 4 2 4 7 3" xfId="8206"/>
    <cellStyle name="Note 4 2 4 8" xfId="8207"/>
    <cellStyle name="Note 4 2 4 8 2" xfId="8208"/>
    <cellStyle name="Note 4 2 4 8 2 2" xfId="8209"/>
    <cellStyle name="Note 4 2 4 8 3" xfId="8210"/>
    <cellStyle name="Note 4 2 4 9" xfId="8211"/>
    <cellStyle name="Note 4 2 4 9 2" xfId="8212"/>
    <cellStyle name="Note 4 2 4 9 2 2" xfId="8213"/>
    <cellStyle name="Note 4 2 4 9 3" xfId="8214"/>
    <cellStyle name="Note 4 2 5" xfId="8215"/>
    <cellStyle name="Note 4 2 5 10" xfId="8216"/>
    <cellStyle name="Note 4 2 5 10 2" xfId="8217"/>
    <cellStyle name="Note 4 2 5 10 2 2" xfId="8218"/>
    <cellStyle name="Note 4 2 5 10 3" xfId="8219"/>
    <cellStyle name="Note 4 2 5 11" xfId="8220"/>
    <cellStyle name="Note 4 2 5 11 2" xfId="8221"/>
    <cellStyle name="Note 4 2 5 2" xfId="8222"/>
    <cellStyle name="Note 4 2 5 2 2" xfId="8223"/>
    <cellStyle name="Note 4 2 5 2 2 2" xfId="8224"/>
    <cellStyle name="Note 4 2 5 2 2 2 2" xfId="8225"/>
    <cellStyle name="Note 4 2 5 2 2 3" xfId="8226"/>
    <cellStyle name="Note 4 2 5 2 3" xfId="8227"/>
    <cellStyle name="Note 4 2 5 2 3 2" xfId="8228"/>
    <cellStyle name="Note 4 2 5 2 4" xfId="8229"/>
    <cellStyle name="Note 4 2 5 3" xfId="8230"/>
    <cellStyle name="Note 4 2 5 3 2" xfId="8231"/>
    <cellStyle name="Note 4 2 5 3 2 2" xfId="8232"/>
    <cellStyle name="Note 4 2 5 3 3" xfId="8233"/>
    <cellStyle name="Note 4 2 5 4" xfId="8234"/>
    <cellStyle name="Note 4 2 5 4 2" xfId="8235"/>
    <cellStyle name="Note 4 2 5 4 2 2" xfId="8236"/>
    <cellStyle name="Note 4 2 5 4 3" xfId="8237"/>
    <cellStyle name="Note 4 2 5 5" xfId="8238"/>
    <cellStyle name="Note 4 2 5 5 2" xfId="8239"/>
    <cellStyle name="Note 4 2 5 5 2 2" xfId="8240"/>
    <cellStyle name="Note 4 2 5 5 3" xfId="8241"/>
    <cellStyle name="Note 4 2 5 6" xfId="8242"/>
    <cellStyle name="Note 4 2 5 6 2" xfId="8243"/>
    <cellStyle name="Note 4 2 5 6 2 2" xfId="8244"/>
    <cellStyle name="Note 4 2 5 6 3" xfId="8245"/>
    <cellStyle name="Note 4 2 5 7" xfId="8246"/>
    <cellStyle name="Note 4 2 5 7 2" xfId="8247"/>
    <cellStyle name="Note 4 2 5 7 2 2" xfId="8248"/>
    <cellStyle name="Note 4 2 5 7 3" xfId="8249"/>
    <cellStyle name="Note 4 2 5 8" xfId="8250"/>
    <cellStyle name="Note 4 2 5 8 2" xfId="8251"/>
    <cellStyle name="Note 4 2 5 8 2 2" xfId="8252"/>
    <cellStyle name="Note 4 2 5 8 3" xfId="8253"/>
    <cellStyle name="Note 4 2 5 9" xfId="8254"/>
    <cellStyle name="Note 4 2 5 9 2" xfId="8255"/>
    <cellStyle name="Note 4 2 5 9 2 2" xfId="8256"/>
    <cellStyle name="Note 4 2 5 9 3" xfId="8257"/>
    <cellStyle name="Note 4 2 6" xfId="8258"/>
    <cellStyle name="Note 4 2 6 10" xfId="8259"/>
    <cellStyle name="Note 4 2 6 10 2" xfId="8260"/>
    <cellStyle name="Note 4 2 6 10 2 2" xfId="8261"/>
    <cellStyle name="Note 4 2 6 10 3" xfId="8262"/>
    <cellStyle name="Note 4 2 6 11" xfId="8263"/>
    <cellStyle name="Note 4 2 6 11 2" xfId="8264"/>
    <cellStyle name="Note 4 2 6 2" xfId="8265"/>
    <cellStyle name="Note 4 2 6 2 2" xfId="8266"/>
    <cellStyle name="Note 4 2 6 2 2 2" xfId="8267"/>
    <cellStyle name="Note 4 2 6 2 2 2 2" xfId="8268"/>
    <cellStyle name="Note 4 2 6 2 2 3" xfId="8269"/>
    <cellStyle name="Note 4 2 6 2 3" xfId="8270"/>
    <cellStyle name="Note 4 2 6 2 3 2" xfId="8271"/>
    <cellStyle name="Note 4 2 6 2 4" xfId="8272"/>
    <cellStyle name="Note 4 2 6 3" xfId="8273"/>
    <cellStyle name="Note 4 2 6 3 2" xfId="8274"/>
    <cellStyle name="Note 4 2 6 3 2 2" xfId="8275"/>
    <cellStyle name="Note 4 2 6 3 3" xfId="8276"/>
    <cellStyle name="Note 4 2 6 4" xfId="8277"/>
    <cellStyle name="Note 4 2 6 4 2" xfId="8278"/>
    <cellStyle name="Note 4 2 6 4 2 2" xfId="8279"/>
    <cellStyle name="Note 4 2 6 4 3" xfId="8280"/>
    <cellStyle name="Note 4 2 6 5" xfId="8281"/>
    <cellStyle name="Note 4 2 6 5 2" xfId="8282"/>
    <cellStyle name="Note 4 2 6 5 2 2" xfId="8283"/>
    <cellStyle name="Note 4 2 6 5 3" xfId="8284"/>
    <cellStyle name="Note 4 2 6 6" xfId="8285"/>
    <cellStyle name="Note 4 2 6 6 2" xfId="8286"/>
    <cellStyle name="Note 4 2 6 6 2 2" xfId="8287"/>
    <cellStyle name="Note 4 2 6 6 3" xfId="8288"/>
    <cellStyle name="Note 4 2 6 7" xfId="8289"/>
    <cellStyle name="Note 4 2 6 7 2" xfId="8290"/>
    <cellStyle name="Note 4 2 6 7 2 2" xfId="8291"/>
    <cellStyle name="Note 4 2 6 7 3" xfId="8292"/>
    <cellStyle name="Note 4 2 6 8" xfId="8293"/>
    <cellStyle name="Note 4 2 6 8 2" xfId="8294"/>
    <cellStyle name="Note 4 2 6 8 2 2" xfId="8295"/>
    <cellStyle name="Note 4 2 6 8 3" xfId="8296"/>
    <cellStyle name="Note 4 2 6 9" xfId="8297"/>
    <cellStyle name="Note 4 2 6 9 2" xfId="8298"/>
    <cellStyle name="Note 4 2 6 9 2 2" xfId="8299"/>
    <cellStyle name="Note 4 2 6 9 3" xfId="8300"/>
    <cellStyle name="Note 4 2 7" xfId="8301"/>
    <cellStyle name="Note 4 2 7 2" xfId="8302"/>
    <cellStyle name="Note 4 2 7 2 2" xfId="8303"/>
    <cellStyle name="Note 4 2 7 2 2 2" xfId="8304"/>
    <cellStyle name="Note 4 2 7 2 3" xfId="8305"/>
    <cellStyle name="Note 4 2 7 3" xfId="8306"/>
    <cellStyle name="Note 4 2 7 3 2" xfId="8307"/>
    <cellStyle name="Note 4 2 7 4" xfId="8308"/>
    <cellStyle name="Note 4 2 8" xfId="8309"/>
    <cellStyle name="Note 4 2 8 2" xfId="8310"/>
    <cellStyle name="Note 4 2 8 2 2" xfId="8311"/>
    <cellStyle name="Note 4 2 8 3" xfId="8312"/>
    <cellStyle name="Note 4 2 9" xfId="8313"/>
    <cellStyle name="Note 4 2 9 2" xfId="8314"/>
    <cellStyle name="Note 4 2 9 2 2" xfId="8315"/>
    <cellStyle name="Note 4 2 9 3" xfId="8316"/>
    <cellStyle name="Note 4 3" xfId="8317"/>
    <cellStyle name="Note 4 3 2" xfId="8318"/>
    <cellStyle name="Note 4 3 2 2" xfId="8319"/>
    <cellStyle name="Note 4 3 2 2 2" xfId="8320"/>
    <cellStyle name="Note 4 3 2 2 2 2" xfId="8321"/>
    <cellStyle name="Note 4 3 2 2 3" xfId="8322"/>
    <cellStyle name="Note 4 3 2 3" xfId="8323"/>
    <cellStyle name="Note 4 3 2 3 2" xfId="8324"/>
    <cellStyle name="Note 4 3 2 4" xfId="8325"/>
    <cellStyle name="Note 4 3 3" xfId="8326"/>
    <cellStyle name="Note 4 3 3 2" xfId="8327"/>
    <cellStyle name="Note 4 3 3 2 2" xfId="8328"/>
    <cellStyle name="Note 4 3 3 2 2 2" xfId="8329"/>
    <cellStyle name="Note 4 3 3 2 3" xfId="8330"/>
    <cellStyle name="Note 4 3 3 3" xfId="8331"/>
    <cellStyle name="Note 4 3 3 3 2" xfId="8332"/>
    <cellStyle name="Note 4 3 3 4" xfId="8333"/>
    <cellStyle name="Note 4 3 4" xfId="8334"/>
    <cellStyle name="Note 4 3 4 2" xfId="8335"/>
    <cellStyle name="Note 4 3 4 2 2" xfId="8336"/>
    <cellStyle name="Note 4 3 4 3" xfId="8337"/>
    <cellStyle name="Note 4 3 5" xfId="8338"/>
    <cellStyle name="Note 4 3 5 2" xfId="8339"/>
    <cellStyle name="Note 4 3 5 2 2" xfId="8340"/>
    <cellStyle name="Note 4 3 5 3" xfId="8341"/>
    <cellStyle name="Note 4 3 6" xfId="8342"/>
    <cellStyle name="Note 4 3 6 2" xfId="8343"/>
    <cellStyle name="Note 4 3 6 2 2" xfId="8344"/>
    <cellStyle name="Note 4 3 6 3" xfId="8345"/>
    <cellStyle name="Note 4 3 7" xfId="8346"/>
    <cellStyle name="Note 4 3 7 2" xfId="8347"/>
    <cellStyle name="Note 4 3 7 2 2" xfId="8348"/>
    <cellStyle name="Note 4 3 7 3" xfId="8349"/>
    <cellStyle name="Note 4 3 8" xfId="8350"/>
    <cellStyle name="Note 4 3 8 2" xfId="8351"/>
    <cellStyle name="Note 4 4" xfId="8352"/>
    <cellStyle name="Note 4 4 10" xfId="8353"/>
    <cellStyle name="Note 4 4 10 2" xfId="8354"/>
    <cellStyle name="Note 4 4 10 2 2" xfId="8355"/>
    <cellStyle name="Note 4 4 10 3" xfId="8356"/>
    <cellStyle name="Note 4 4 11" xfId="8357"/>
    <cellStyle name="Note 4 4 11 2" xfId="8358"/>
    <cellStyle name="Note 4 4 2" xfId="8359"/>
    <cellStyle name="Note 4 4 2 2" xfId="8360"/>
    <cellStyle name="Note 4 4 2 2 2" xfId="8361"/>
    <cellStyle name="Note 4 4 2 2 2 2" xfId="8362"/>
    <cellStyle name="Note 4 4 2 2 3" xfId="8363"/>
    <cellStyle name="Note 4 4 2 3" xfId="8364"/>
    <cellStyle name="Note 4 4 2 3 2" xfId="8365"/>
    <cellStyle name="Note 4 4 2 4" xfId="8366"/>
    <cellStyle name="Note 4 4 3" xfId="8367"/>
    <cellStyle name="Note 4 4 3 2" xfId="8368"/>
    <cellStyle name="Note 4 4 3 2 2" xfId="8369"/>
    <cellStyle name="Note 4 4 3 3" xfId="8370"/>
    <cellStyle name="Note 4 4 4" xfId="8371"/>
    <cellStyle name="Note 4 4 4 2" xfId="8372"/>
    <cellStyle name="Note 4 4 4 2 2" xfId="8373"/>
    <cellStyle name="Note 4 4 4 3" xfId="8374"/>
    <cellStyle name="Note 4 4 5" xfId="8375"/>
    <cellStyle name="Note 4 4 5 2" xfId="8376"/>
    <cellStyle name="Note 4 4 5 2 2" xfId="8377"/>
    <cellStyle name="Note 4 4 5 3" xfId="8378"/>
    <cellStyle name="Note 4 4 6" xfId="8379"/>
    <cellStyle name="Note 4 4 6 2" xfId="8380"/>
    <cellStyle name="Note 4 4 6 2 2" xfId="8381"/>
    <cellStyle name="Note 4 4 6 3" xfId="8382"/>
    <cellStyle name="Note 4 4 7" xfId="8383"/>
    <cellStyle name="Note 4 4 7 2" xfId="8384"/>
    <cellStyle name="Note 4 4 7 2 2" xfId="8385"/>
    <cellStyle name="Note 4 4 7 3" xfId="8386"/>
    <cellStyle name="Note 4 4 8" xfId="8387"/>
    <cellStyle name="Note 4 4 8 2" xfId="8388"/>
    <cellStyle name="Note 4 4 8 2 2" xfId="8389"/>
    <cellStyle name="Note 4 4 8 3" xfId="8390"/>
    <cellStyle name="Note 4 4 9" xfId="8391"/>
    <cellStyle name="Note 4 4 9 2" xfId="8392"/>
    <cellStyle name="Note 4 4 9 2 2" xfId="8393"/>
    <cellStyle name="Note 4 4 9 3" xfId="8394"/>
    <cellStyle name="Note 4 5" xfId="8395"/>
    <cellStyle name="Note 4 5 10" xfId="8396"/>
    <cellStyle name="Note 4 5 10 2" xfId="8397"/>
    <cellStyle name="Note 4 5 10 2 2" xfId="8398"/>
    <cellStyle name="Note 4 5 10 3" xfId="8399"/>
    <cellStyle name="Note 4 5 11" xfId="8400"/>
    <cellStyle name="Note 4 5 11 2" xfId="8401"/>
    <cellStyle name="Note 4 5 2" xfId="8402"/>
    <cellStyle name="Note 4 5 2 2" xfId="8403"/>
    <cellStyle name="Note 4 5 2 2 2" xfId="8404"/>
    <cellStyle name="Note 4 5 2 2 2 2" xfId="8405"/>
    <cellStyle name="Note 4 5 2 2 3" xfId="8406"/>
    <cellStyle name="Note 4 5 2 3" xfId="8407"/>
    <cellStyle name="Note 4 5 2 3 2" xfId="8408"/>
    <cellStyle name="Note 4 5 2 4" xfId="8409"/>
    <cellStyle name="Note 4 5 3" xfId="8410"/>
    <cellStyle name="Note 4 5 3 2" xfId="8411"/>
    <cellStyle name="Note 4 5 3 2 2" xfId="8412"/>
    <cellStyle name="Note 4 5 3 3" xfId="8413"/>
    <cellStyle name="Note 4 5 4" xfId="8414"/>
    <cellStyle name="Note 4 5 4 2" xfId="8415"/>
    <cellStyle name="Note 4 5 4 2 2" xfId="8416"/>
    <cellStyle name="Note 4 5 4 3" xfId="8417"/>
    <cellStyle name="Note 4 5 5" xfId="8418"/>
    <cellStyle name="Note 4 5 5 2" xfId="8419"/>
    <cellStyle name="Note 4 5 5 2 2" xfId="8420"/>
    <cellStyle name="Note 4 5 5 3" xfId="8421"/>
    <cellStyle name="Note 4 5 6" xfId="8422"/>
    <cellStyle name="Note 4 5 6 2" xfId="8423"/>
    <cellStyle name="Note 4 5 6 2 2" xfId="8424"/>
    <cellStyle name="Note 4 5 6 3" xfId="8425"/>
    <cellStyle name="Note 4 5 7" xfId="8426"/>
    <cellStyle name="Note 4 5 7 2" xfId="8427"/>
    <cellStyle name="Note 4 5 7 2 2" xfId="8428"/>
    <cellStyle name="Note 4 5 7 3" xfId="8429"/>
    <cellStyle name="Note 4 5 8" xfId="8430"/>
    <cellStyle name="Note 4 5 8 2" xfId="8431"/>
    <cellStyle name="Note 4 5 8 2 2" xfId="8432"/>
    <cellStyle name="Note 4 5 8 3" xfId="8433"/>
    <cellStyle name="Note 4 5 9" xfId="8434"/>
    <cellStyle name="Note 4 5 9 2" xfId="8435"/>
    <cellStyle name="Note 4 5 9 2 2" xfId="8436"/>
    <cellStyle name="Note 4 5 9 3" xfId="8437"/>
    <cellStyle name="Note 4 6" xfId="8438"/>
    <cellStyle name="Note 4 6 10" xfId="8439"/>
    <cellStyle name="Note 4 6 10 2" xfId="8440"/>
    <cellStyle name="Note 4 6 10 2 2" xfId="8441"/>
    <cellStyle name="Note 4 6 10 3" xfId="8442"/>
    <cellStyle name="Note 4 6 11" xfId="8443"/>
    <cellStyle name="Note 4 6 11 2" xfId="8444"/>
    <cellStyle name="Note 4 6 2" xfId="8445"/>
    <cellStyle name="Note 4 6 2 2" xfId="8446"/>
    <cellStyle name="Note 4 6 2 2 2" xfId="8447"/>
    <cellStyle name="Note 4 6 2 2 2 2" xfId="8448"/>
    <cellStyle name="Note 4 6 2 2 3" xfId="8449"/>
    <cellStyle name="Note 4 6 2 3" xfId="8450"/>
    <cellStyle name="Note 4 6 2 3 2" xfId="8451"/>
    <cellStyle name="Note 4 6 2 4" xfId="8452"/>
    <cellStyle name="Note 4 6 3" xfId="8453"/>
    <cellStyle name="Note 4 6 3 2" xfId="8454"/>
    <cellStyle name="Note 4 6 3 2 2" xfId="8455"/>
    <cellStyle name="Note 4 6 3 3" xfId="8456"/>
    <cellStyle name="Note 4 6 4" xfId="8457"/>
    <cellStyle name="Note 4 6 4 2" xfId="8458"/>
    <cellStyle name="Note 4 6 4 2 2" xfId="8459"/>
    <cellStyle name="Note 4 6 4 3" xfId="8460"/>
    <cellStyle name="Note 4 6 5" xfId="8461"/>
    <cellStyle name="Note 4 6 5 2" xfId="8462"/>
    <cellStyle name="Note 4 6 5 2 2" xfId="8463"/>
    <cellStyle name="Note 4 6 5 3" xfId="8464"/>
    <cellStyle name="Note 4 6 6" xfId="8465"/>
    <cellStyle name="Note 4 6 6 2" xfId="8466"/>
    <cellStyle name="Note 4 6 6 2 2" xfId="8467"/>
    <cellStyle name="Note 4 6 6 3" xfId="8468"/>
    <cellStyle name="Note 4 6 7" xfId="8469"/>
    <cellStyle name="Note 4 6 7 2" xfId="8470"/>
    <cellStyle name="Note 4 6 7 2 2" xfId="8471"/>
    <cellStyle name="Note 4 6 7 3" xfId="8472"/>
    <cellStyle name="Note 4 6 8" xfId="8473"/>
    <cellStyle name="Note 4 6 8 2" xfId="8474"/>
    <cellStyle name="Note 4 6 8 2 2" xfId="8475"/>
    <cellStyle name="Note 4 6 8 3" xfId="8476"/>
    <cellStyle name="Note 4 6 9" xfId="8477"/>
    <cellStyle name="Note 4 6 9 2" xfId="8478"/>
    <cellStyle name="Note 4 6 9 2 2" xfId="8479"/>
    <cellStyle name="Note 4 6 9 3" xfId="8480"/>
    <cellStyle name="Note 4 7" xfId="8481"/>
    <cellStyle name="Note 4 7 10" xfId="8482"/>
    <cellStyle name="Note 4 7 10 2" xfId="8483"/>
    <cellStyle name="Note 4 7 10 2 2" xfId="8484"/>
    <cellStyle name="Note 4 7 10 3" xfId="8485"/>
    <cellStyle name="Note 4 7 11" xfId="8486"/>
    <cellStyle name="Note 4 7 11 2" xfId="8487"/>
    <cellStyle name="Note 4 7 2" xfId="8488"/>
    <cellStyle name="Note 4 7 2 2" xfId="8489"/>
    <cellStyle name="Note 4 7 2 2 2" xfId="8490"/>
    <cellStyle name="Note 4 7 2 2 2 2" xfId="8491"/>
    <cellStyle name="Note 4 7 2 2 3" xfId="8492"/>
    <cellStyle name="Note 4 7 2 3" xfId="8493"/>
    <cellStyle name="Note 4 7 2 3 2" xfId="8494"/>
    <cellStyle name="Note 4 7 2 4" xfId="8495"/>
    <cellStyle name="Note 4 7 3" xfId="8496"/>
    <cellStyle name="Note 4 7 3 2" xfId="8497"/>
    <cellStyle name="Note 4 7 3 2 2" xfId="8498"/>
    <cellStyle name="Note 4 7 3 3" xfId="8499"/>
    <cellStyle name="Note 4 7 4" xfId="8500"/>
    <cellStyle name="Note 4 7 4 2" xfId="8501"/>
    <cellStyle name="Note 4 7 4 2 2" xfId="8502"/>
    <cellStyle name="Note 4 7 4 3" xfId="8503"/>
    <cellStyle name="Note 4 7 5" xfId="8504"/>
    <cellStyle name="Note 4 7 5 2" xfId="8505"/>
    <cellStyle name="Note 4 7 5 2 2" xfId="8506"/>
    <cellStyle name="Note 4 7 5 3" xfId="8507"/>
    <cellStyle name="Note 4 7 6" xfId="8508"/>
    <cellStyle name="Note 4 7 6 2" xfId="8509"/>
    <cellStyle name="Note 4 7 6 2 2" xfId="8510"/>
    <cellStyle name="Note 4 7 6 3" xfId="8511"/>
    <cellStyle name="Note 4 7 7" xfId="8512"/>
    <cellStyle name="Note 4 7 7 2" xfId="8513"/>
    <cellStyle name="Note 4 7 7 2 2" xfId="8514"/>
    <cellStyle name="Note 4 7 7 3" xfId="8515"/>
    <cellStyle name="Note 4 7 8" xfId="8516"/>
    <cellStyle name="Note 4 7 8 2" xfId="8517"/>
    <cellStyle name="Note 4 7 8 2 2" xfId="8518"/>
    <cellStyle name="Note 4 7 8 3" xfId="8519"/>
    <cellStyle name="Note 4 7 9" xfId="8520"/>
    <cellStyle name="Note 4 7 9 2" xfId="8521"/>
    <cellStyle name="Note 4 7 9 2 2" xfId="8522"/>
    <cellStyle name="Note 4 7 9 3" xfId="8523"/>
    <cellStyle name="Note 4 8" xfId="8524"/>
    <cellStyle name="Note 4 8 2" xfId="8525"/>
    <cellStyle name="Note 4 8 2 2" xfId="8526"/>
    <cellStyle name="Note 4 8 2 2 2" xfId="8527"/>
    <cellStyle name="Note 4 8 2 3" xfId="8528"/>
    <cellStyle name="Note 4 8 3" xfId="8529"/>
    <cellStyle name="Note 4 8 3 2" xfId="8530"/>
    <cellStyle name="Note 4 8 4" xfId="8531"/>
    <cellStyle name="Note 4 9" xfId="8532"/>
    <cellStyle name="Note 4 9 2" xfId="8533"/>
    <cellStyle name="Note 4 9 2 2" xfId="8534"/>
    <cellStyle name="Note 4 9 3" xfId="8535"/>
    <cellStyle name="Note 5" xfId="8536"/>
    <cellStyle name="Note 5 10" xfId="8537"/>
    <cellStyle name="Note 5 10 2" xfId="8538"/>
    <cellStyle name="Note 5 10 2 2" xfId="8539"/>
    <cellStyle name="Note 5 10 2 2 2" xfId="8540"/>
    <cellStyle name="Note 5 10 2 3" xfId="8541"/>
    <cellStyle name="Note 5 10 3" xfId="8542"/>
    <cellStyle name="Note 5 10 3 2" xfId="8543"/>
    <cellStyle name="Note 5 10 4" xfId="8544"/>
    <cellStyle name="Note 5 11" xfId="8545"/>
    <cellStyle name="Note 5 11 2" xfId="8546"/>
    <cellStyle name="Note 5 11 2 2" xfId="8547"/>
    <cellStyle name="Note 5 11 3" xfId="8548"/>
    <cellStyle name="Note 5 12" xfId="8549"/>
    <cellStyle name="Note 5 12 2" xfId="8550"/>
    <cellStyle name="Note 5 12 2 2" xfId="8551"/>
    <cellStyle name="Note 5 12 3" xfId="8552"/>
    <cellStyle name="Note 5 13" xfId="8553"/>
    <cellStyle name="Note 5 13 2" xfId="8554"/>
    <cellStyle name="Note 5 13 2 2" xfId="8555"/>
    <cellStyle name="Note 5 13 3" xfId="8556"/>
    <cellStyle name="Note 5 14" xfId="8557"/>
    <cellStyle name="Note 5 14 2" xfId="8558"/>
    <cellStyle name="Note 5 14 2 2" xfId="8559"/>
    <cellStyle name="Note 5 14 3" xfId="8560"/>
    <cellStyle name="Note 5 15" xfId="8561"/>
    <cellStyle name="Note 5 15 2" xfId="8562"/>
    <cellStyle name="Note 5 15 2 2" xfId="8563"/>
    <cellStyle name="Note 5 15 3" xfId="8564"/>
    <cellStyle name="Note 5 16" xfId="8565"/>
    <cellStyle name="Note 5 16 2" xfId="8566"/>
    <cellStyle name="Note 5 2" xfId="8567"/>
    <cellStyle name="Note 5 2 10" xfId="8568"/>
    <cellStyle name="Note 5 2 10 2" xfId="8569"/>
    <cellStyle name="Note 5 2 10 2 2" xfId="8570"/>
    <cellStyle name="Note 5 2 10 3" xfId="8571"/>
    <cellStyle name="Note 5 2 11" xfId="8572"/>
    <cellStyle name="Note 5 2 11 2" xfId="8573"/>
    <cellStyle name="Note 5 2 11 2 2" xfId="8574"/>
    <cellStyle name="Note 5 2 11 3" xfId="8575"/>
    <cellStyle name="Note 5 2 12" xfId="8576"/>
    <cellStyle name="Note 5 2 12 2" xfId="8577"/>
    <cellStyle name="Note 5 2 12 2 2" xfId="8578"/>
    <cellStyle name="Note 5 2 12 3" xfId="8579"/>
    <cellStyle name="Note 5 2 13" xfId="8580"/>
    <cellStyle name="Note 5 2 13 2" xfId="8581"/>
    <cellStyle name="Note 5 2 13 2 2" xfId="8582"/>
    <cellStyle name="Note 5 2 13 3" xfId="8583"/>
    <cellStyle name="Note 5 2 14" xfId="8584"/>
    <cellStyle name="Note 5 2 14 2" xfId="8585"/>
    <cellStyle name="Note 5 2 2" xfId="8586"/>
    <cellStyle name="Note 5 2 2 10" xfId="8587"/>
    <cellStyle name="Note 5 2 2 10 2" xfId="8588"/>
    <cellStyle name="Note 5 2 2 10 2 2" xfId="8589"/>
    <cellStyle name="Note 5 2 2 10 3" xfId="8590"/>
    <cellStyle name="Note 5 2 2 11" xfId="8591"/>
    <cellStyle name="Note 5 2 2 11 2" xfId="8592"/>
    <cellStyle name="Note 5 2 2 11 2 2" xfId="8593"/>
    <cellStyle name="Note 5 2 2 11 3" xfId="8594"/>
    <cellStyle name="Note 5 2 2 12" xfId="8595"/>
    <cellStyle name="Note 5 2 2 12 2" xfId="8596"/>
    <cellStyle name="Note 5 2 2 12 2 2" xfId="8597"/>
    <cellStyle name="Note 5 2 2 12 3" xfId="8598"/>
    <cellStyle name="Note 5 2 2 13" xfId="8599"/>
    <cellStyle name="Note 5 2 2 13 2" xfId="8600"/>
    <cellStyle name="Note 5 2 2 2" xfId="8601"/>
    <cellStyle name="Note 5 2 2 2 2" xfId="8602"/>
    <cellStyle name="Note 5 2 2 2 2 2" xfId="8603"/>
    <cellStyle name="Note 5 2 2 2 2 2 2" xfId="8604"/>
    <cellStyle name="Note 5 2 2 2 2 2 2 2" xfId="8605"/>
    <cellStyle name="Note 5 2 2 2 2 2 3" xfId="8606"/>
    <cellStyle name="Note 5 2 2 2 2 3" xfId="8607"/>
    <cellStyle name="Note 5 2 2 2 2 3 2" xfId="8608"/>
    <cellStyle name="Note 5 2 2 2 2 4" xfId="8609"/>
    <cellStyle name="Note 5 2 2 2 3" xfId="8610"/>
    <cellStyle name="Note 5 2 2 2 3 2" xfId="8611"/>
    <cellStyle name="Note 5 2 2 2 3 2 2" xfId="8612"/>
    <cellStyle name="Note 5 2 2 2 3 2 2 2" xfId="8613"/>
    <cellStyle name="Note 5 2 2 2 3 2 3" xfId="8614"/>
    <cellStyle name="Note 5 2 2 2 3 3" xfId="8615"/>
    <cellStyle name="Note 5 2 2 2 3 3 2" xfId="8616"/>
    <cellStyle name="Note 5 2 2 2 3 4" xfId="8617"/>
    <cellStyle name="Note 5 2 2 2 4" xfId="8618"/>
    <cellStyle name="Note 5 2 2 2 4 2" xfId="8619"/>
    <cellStyle name="Note 5 2 2 2 4 2 2" xfId="8620"/>
    <cellStyle name="Note 5 2 2 2 4 3" xfId="8621"/>
    <cellStyle name="Note 5 2 2 2 5" xfId="8622"/>
    <cellStyle name="Note 5 2 2 2 5 2" xfId="8623"/>
    <cellStyle name="Note 5 2 2 2 5 2 2" xfId="8624"/>
    <cellStyle name="Note 5 2 2 2 5 3" xfId="8625"/>
    <cellStyle name="Note 5 2 2 2 6" xfId="8626"/>
    <cellStyle name="Note 5 2 2 2 6 2" xfId="8627"/>
    <cellStyle name="Note 5 2 2 2 6 2 2" xfId="8628"/>
    <cellStyle name="Note 5 2 2 2 6 3" xfId="8629"/>
    <cellStyle name="Note 5 2 2 2 7" xfId="8630"/>
    <cellStyle name="Note 5 2 2 2 7 2" xfId="8631"/>
    <cellStyle name="Note 5 2 2 2 7 2 2" xfId="8632"/>
    <cellStyle name="Note 5 2 2 2 7 3" xfId="8633"/>
    <cellStyle name="Note 5 2 2 2 8" xfId="8634"/>
    <cellStyle name="Note 5 2 2 2 8 2" xfId="8635"/>
    <cellStyle name="Note 5 2 2 3" xfId="8636"/>
    <cellStyle name="Note 5 2 2 3 10" xfId="8637"/>
    <cellStyle name="Note 5 2 2 3 10 2" xfId="8638"/>
    <cellStyle name="Note 5 2 2 3 10 2 2" xfId="8639"/>
    <cellStyle name="Note 5 2 2 3 10 3" xfId="8640"/>
    <cellStyle name="Note 5 2 2 3 11" xfId="8641"/>
    <cellStyle name="Note 5 2 2 3 11 2" xfId="8642"/>
    <cellStyle name="Note 5 2 2 3 2" xfId="8643"/>
    <cellStyle name="Note 5 2 2 3 2 2" xfId="8644"/>
    <cellStyle name="Note 5 2 2 3 2 2 2" xfId="8645"/>
    <cellStyle name="Note 5 2 2 3 2 2 2 2" xfId="8646"/>
    <cellStyle name="Note 5 2 2 3 2 2 3" xfId="8647"/>
    <cellStyle name="Note 5 2 2 3 2 3" xfId="8648"/>
    <cellStyle name="Note 5 2 2 3 2 3 2" xfId="8649"/>
    <cellStyle name="Note 5 2 2 3 2 4" xfId="8650"/>
    <cellStyle name="Note 5 2 2 3 3" xfId="8651"/>
    <cellStyle name="Note 5 2 2 3 3 2" xfId="8652"/>
    <cellStyle name="Note 5 2 2 3 3 2 2" xfId="8653"/>
    <cellStyle name="Note 5 2 2 3 3 3" xfId="8654"/>
    <cellStyle name="Note 5 2 2 3 4" xfId="8655"/>
    <cellStyle name="Note 5 2 2 3 4 2" xfId="8656"/>
    <cellStyle name="Note 5 2 2 3 4 2 2" xfId="8657"/>
    <cellStyle name="Note 5 2 2 3 4 3" xfId="8658"/>
    <cellStyle name="Note 5 2 2 3 5" xfId="8659"/>
    <cellStyle name="Note 5 2 2 3 5 2" xfId="8660"/>
    <cellStyle name="Note 5 2 2 3 5 2 2" xfId="8661"/>
    <cellStyle name="Note 5 2 2 3 5 3" xfId="8662"/>
    <cellStyle name="Note 5 2 2 3 6" xfId="8663"/>
    <cellStyle name="Note 5 2 2 3 6 2" xfId="8664"/>
    <cellStyle name="Note 5 2 2 3 6 2 2" xfId="8665"/>
    <cellStyle name="Note 5 2 2 3 6 3" xfId="8666"/>
    <cellStyle name="Note 5 2 2 3 7" xfId="8667"/>
    <cellStyle name="Note 5 2 2 3 7 2" xfId="8668"/>
    <cellStyle name="Note 5 2 2 3 7 2 2" xfId="8669"/>
    <cellStyle name="Note 5 2 2 3 7 3" xfId="8670"/>
    <cellStyle name="Note 5 2 2 3 8" xfId="8671"/>
    <cellStyle name="Note 5 2 2 3 8 2" xfId="8672"/>
    <cellStyle name="Note 5 2 2 3 8 2 2" xfId="8673"/>
    <cellStyle name="Note 5 2 2 3 8 3" xfId="8674"/>
    <cellStyle name="Note 5 2 2 3 9" xfId="8675"/>
    <cellStyle name="Note 5 2 2 3 9 2" xfId="8676"/>
    <cellStyle name="Note 5 2 2 3 9 2 2" xfId="8677"/>
    <cellStyle name="Note 5 2 2 3 9 3" xfId="8678"/>
    <cellStyle name="Note 5 2 2 4" xfId="8679"/>
    <cellStyle name="Note 5 2 2 4 10" xfId="8680"/>
    <cellStyle name="Note 5 2 2 4 10 2" xfId="8681"/>
    <cellStyle name="Note 5 2 2 4 10 2 2" xfId="8682"/>
    <cellStyle name="Note 5 2 2 4 10 3" xfId="8683"/>
    <cellStyle name="Note 5 2 2 4 11" xfId="8684"/>
    <cellStyle name="Note 5 2 2 4 11 2" xfId="8685"/>
    <cellStyle name="Note 5 2 2 4 2" xfId="8686"/>
    <cellStyle name="Note 5 2 2 4 2 2" xfId="8687"/>
    <cellStyle name="Note 5 2 2 4 2 2 2" xfId="8688"/>
    <cellStyle name="Note 5 2 2 4 2 2 2 2" xfId="8689"/>
    <cellStyle name="Note 5 2 2 4 2 2 3" xfId="8690"/>
    <cellStyle name="Note 5 2 2 4 2 3" xfId="8691"/>
    <cellStyle name="Note 5 2 2 4 2 3 2" xfId="8692"/>
    <cellStyle name="Note 5 2 2 4 2 4" xfId="8693"/>
    <cellStyle name="Note 5 2 2 4 3" xfId="8694"/>
    <cellStyle name="Note 5 2 2 4 3 2" xfId="8695"/>
    <cellStyle name="Note 5 2 2 4 3 2 2" xfId="8696"/>
    <cellStyle name="Note 5 2 2 4 3 3" xfId="8697"/>
    <cellStyle name="Note 5 2 2 4 4" xfId="8698"/>
    <cellStyle name="Note 5 2 2 4 4 2" xfId="8699"/>
    <cellStyle name="Note 5 2 2 4 4 2 2" xfId="8700"/>
    <cellStyle name="Note 5 2 2 4 4 3" xfId="8701"/>
    <cellStyle name="Note 5 2 2 4 5" xfId="8702"/>
    <cellStyle name="Note 5 2 2 4 5 2" xfId="8703"/>
    <cellStyle name="Note 5 2 2 4 5 2 2" xfId="8704"/>
    <cellStyle name="Note 5 2 2 4 5 3" xfId="8705"/>
    <cellStyle name="Note 5 2 2 4 6" xfId="8706"/>
    <cellStyle name="Note 5 2 2 4 6 2" xfId="8707"/>
    <cellStyle name="Note 5 2 2 4 6 2 2" xfId="8708"/>
    <cellStyle name="Note 5 2 2 4 6 3" xfId="8709"/>
    <cellStyle name="Note 5 2 2 4 7" xfId="8710"/>
    <cellStyle name="Note 5 2 2 4 7 2" xfId="8711"/>
    <cellStyle name="Note 5 2 2 4 7 2 2" xfId="8712"/>
    <cellStyle name="Note 5 2 2 4 7 3" xfId="8713"/>
    <cellStyle name="Note 5 2 2 4 8" xfId="8714"/>
    <cellStyle name="Note 5 2 2 4 8 2" xfId="8715"/>
    <cellStyle name="Note 5 2 2 4 8 2 2" xfId="8716"/>
    <cellStyle name="Note 5 2 2 4 8 3" xfId="8717"/>
    <cellStyle name="Note 5 2 2 4 9" xfId="8718"/>
    <cellStyle name="Note 5 2 2 4 9 2" xfId="8719"/>
    <cellStyle name="Note 5 2 2 4 9 2 2" xfId="8720"/>
    <cellStyle name="Note 5 2 2 4 9 3" xfId="8721"/>
    <cellStyle name="Note 5 2 2 5" xfId="8722"/>
    <cellStyle name="Note 5 2 2 5 10" xfId="8723"/>
    <cellStyle name="Note 5 2 2 5 10 2" xfId="8724"/>
    <cellStyle name="Note 5 2 2 5 10 2 2" xfId="8725"/>
    <cellStyle name="Note 5 2 2 5 10 3" xfId="8726"/>
    <cellStyle name="Note 5 2 2 5 11" xfId="8727"/>
    <cellStyle name="Note 5 2 2 5 11 2" xfId="8728"/>
    <cellStyle name="Note 5 2 2 5 2" xfId="8729"/>
    <cellStyle name="Note 5 2 2 5 2 2" xfId="8730"/>
    <cellStyle name="Note 5 2 2 5 2 2 2" xfId="8731"/>
    <cellStyle name="Note 5 2 2 5 2 2 2 2" xfId="8732"/>
    <cellStyle name="Note 5 2 2 5 2 2 3" xfId="8733"/>
    <cellStyle name="Note 5 2 2 5 2 3" xfId="8734"/>
    <cellStyle name="Note 5 2 2 5 2 3 2" xfId="8735"/>
    <cellStyle name="Note 5 2 2 5 2 4" xfId="8736"/>
    <cellStyle name="Note 5 2 2 5 3" xfId="8737"/>
    <cellStyle name="Note 5 2 2 5 3 2" xfId="8738"/>
    <cellStyle name="Note 5 2 2 5 3 2 2" xfId="8739"/>
    <cellStyle name="Note 5 2 2 5 3 3" xfId="8740"/>
    <cellStyle name="Note 5 2 2 5 4" xfId="8741"/>
    <cellStyle name="Note 5 2 2 5 4 2" xfId="8742"/>
    <cellStyle name="Note 5 2 2 5 4 2 2" xfId="8743"/>
    <cellStyle name="Note 5 2 2 5 4 3" xfId="8744"/>
    <cellStyle name="Note 5 2 2 5 5" xfId="8745"/>
    <cellStyle name="Note 5 2 2 5 5 2" xfId="8746"/>
    <cellStyle name="Note 5 2 2 5 5 2 2" xfId="8747"/>
    <cellStyle name="Note 5 2 2 5 5 3" xfId="8748"/>
    <cellStyle name="Note 5 2 2 5 6" xfId="8749"/>
    <cellStyle name="Note 5 2 2 5 6 2" xfId="8750"/>
    <cellStyle name="Note 5 2 2 5 6 2 2" xfId="8751"/>
    <cellStyle name="Note 5 2 2 5 6 3" xfId="8752"/>
    <cellStyle name="Note 5 2 2 5 7" xfId="8753"/>
    <cellStyle name="Note 5 2 2 5 7 2" xfId="8754"/>
    <cellStyle name="Note 5 2 2 5 7 2 2" xfId="8755"/>
    <cellStyle name="Note 5 2 2 5 7 3" xfId="8756"/>
    <cellStyle name="Note 5 2 2 5 8" xfId="8757"/>
    <cellStyle name="Note 5 2 2 5 8 2" xfId="8758"/>
    <cellStyle name="Note 5 2 2 5 8 2 2" xfId="8759"/>
    <cellStyle name="Note 5 2 2 5 8 3" xfId="8760"/>
    <cellStyle name="Note 5 2 2 5 9" xfId="8761"/>
    <cellStyle name="Note 5 2 2 5 9 2" xfId="8762"/>
    <cellStyle name="Note 5 2 2 5 9 2 2" xfId="8763"/>
    <cellStyle name="Note 5 2 2 5 9 3" xfId="8764"/>
    <cellStyle name="Note 5 2 2 6" xfId="8765"/>
    <cellStyle name="Note 5 2 2 6 10" xfId="8766"/>
    <cellStyle name="Note 5 2 2 6 10 2" xfId="8767"/>
    <cellStyle name="Note 5 2 2 6 10 2 2" xfId="8768"/>
    <cellStyle name="Note 5 2 2 6 10 3" xfId="8769"/>
    <cellStyle name="Note 5 2 2 6 11" xfId="8770"/>
    <cellStyle name="Note 5 2 2 6 11 2" xfId="8771"/>
    <cellStyle name="Note 5 2 2 6 2" xfId="8772"/>
    <cellStyle name="Note 5 2 2 6 2 2" xfId="8773"/>
    <cellStyle name="Note 5 2 2 6 2 2 2" xfId="8774"/>
    <cellStyle name="Note 5 2 2 6 2 2 2 2" xfId="8775"/>
    <cellStyle name="Note 5 2 2 6 2 2 3" xfId="8776"/>
    <cellStyle name="Note 5 2 2 6 2 3" xfId="8777"/>
    <cellStyle name="Note 5 2 2 6 2 3 2" xfId="8778"/>
    <cellStyle name="Note 5 2 2 6 2 4" xfId="8779"/>
    <cellStyle name="Note 5 2 2 6 3" xfId="8780"/>
    <cellStyle name="Note 5 2 2 6 3 2" xfId="8781"/>
    <cellStyle name="Note 5 2 2 6 3 2 2" xfId="8782"/>
    <cellStyle name="Note 5 2 2 6 3 3" xfId="8783"/>
    <cellStyle name="Note 5 2 2 6 4" xfId="8784"/>
    <cellStyle name="Note 5 2 2 6 4 2" xfId="8785"/>
    <cellStyle name="Note 5 2 2 6 4 2 2" xfId="8786"/>
    <cellStyle name="Note 5 2 2 6 4 3" xfId="8787"/>
    <cellStyle name="Note 5 2 2 6 5" xfId="8788"/>
    <cellStyle name="Note 5 2 2 6 5 2" xfId="8789"/>
    <cellStyle name="Note 5 2 2 6 5 2 2" xfId="8790"/>
    <cellStyle name="Note 5 2 2 6 5 3" xfId="8791"/>
    <cellStyle name="Note 5 2 2 6 6" xfId="8792"/>
    <cellStyle name="Note 5 2 2 6 6 2" xfId="8793"/>
    <cellStyle name="Note 5 2 2 6 6 2 2" xfId="8794"/>
    <cellStyle name="Note 5 2 2 6 6 3" xfId="8795"/>
    <cellStyle name="Note 5 2 2 6 7" xfId="8796"/>
    <cellStyle name="Note 5 2 2 6 7 2" xfId="8797"/>
    <cellStyle name="Note 5 2 2 6 7 2 2" xfId="8798"/>
    <cellStyle name="Note 5 2 2 6 7 3" xfId="8799"/>
    <cellStyle name="Note 5 2 2 6 8" xfId="8800"/>
    <cellStyle name="Note 5 2 2 6 8 2" xfId="8801"/>
    <cellStyle name="Note 5 2 2 6 8 2 2" xfId="8802"/>
    <cellStyle name="Note 5 2 2 6 8 3" xfId="8803"/>
    <cellStyle name="Note 5 2 2 6 9" xfId="8804"/>
    <cellStyle name="Note 5 2 2 6 9 2" xfId="8805"/>
    <cellStyle name="Note 5 2 2 6 9 2 2" xfId="8806"/>
    <cellStyle name="Note 5 2 2 6 9 3" xfId="8807"/>
    <cellStyle name="Note 5 2 2 7" xfId="8808"/>
    <cellStyle name="Note 5 2 2 7 2" xfId="8809"/>
    <cellStyle name="Note 5 2 2 7 2 2" xfId="8810"/>
    <cellStyle name="Note 5 2 2 7 2 2 2" xfId="8811"/>
    <cellStyle name="Note 5 2 2 7 2 3" xfId="8812"/>
    <cellStyle name="Note 5 2 2 7 3" xfId="8813"/>
    <cellStyle name="Note 5 2 2 7 3 2" xfId="8814"/>
    <cellStyle name="Note 5 2 2 7 4" xfId="8815"/>
    <cellStyle name="Note 5 2 2 8" xfId="8816"/>
    <cellStyle name="Note 5 2 2 8 2" xfId="8817"/>
    <cellStyle name="Note 5 2 2 8 2 2" xfId="8818"/>
    <cellStyle name="Note 5 2 2 8 3" xfId="8819"/>
    <cellStyle name="Note 5 2 2 9" xfId="8820"/>
    <cellStyle name="Note 5 2 2 9 2" xfId="8821"/>
    <cellStyle name="Note 5 2 2 9 2 2" xfId="8822"/>
    <cellStyle name="Note 5 2 2 9 3" xfId="8823"/>
    <cellStyle name="Note 5 2 3" xfId="8824"/>
    <cellStyle name="Note 5 2 3 2" xfId="8825"/>
    <cellStyle name="Note 5 2 3 2 2" xfId="8826"/>
    <cellStyle name="Note 5 2 3 2 2 2" xfId="8827"/>
    <cellStyle name="Note 5 2 3 2 2 2 2" xfId="8828"/>
    <cellStyle name="Note 5 2 3 2 2 3" xfId="8829"/>
    <cellStyle name="Note 5 2 3 2 3" xfId="8830"/>
    <cellStyle name="Note 5 2 3 2 3 2" xfId="8831"/>
    <cellStyle name="Note 5 2 3 2 4" xfId="8832"/>
    <cellStyle name="Note 5 2 3 3" xfId="8833"/>
    <cellStyle name="Note 5 2 3 3 2" xfId="8834"/>
    <cellStyle name="Note 5 2 3 3 2 2" xfId="8835"/>
    <cellStyle name="Note 5 2 3 3 2 2 2" xfId="8836"/>
    <cellStyle name="Note 5 2 3 3 2 3" xfId="8837"/>
    <cellStyle name="Note 5 2 3 3 3" xfId="8838"/>
    <cellStyle name="Note 5 2 3 3 3 2" xfId="8839"/>
    <cellStyle name="Note 5 2 3 3 4" xfId="8840"/>
    <cellStyle name="Note 5 2 3 4" xfId="8841"/>
    <cellStyle name="Note 5 2 3 4 2" xfId="8842"/>
    <cellStyle name="Note 5 2 3 4 2 2" xfId="8843"/>
    <cellStyle name="Note 5 2 3 4 3" xfId="8844"/>
    <cellStyle name="Note 5 2 3 5" xfId="8845"/>
    <cellStyle name="Note 5 2 3 5 2" xfId="8846"/>
    <cellStyle name="Note 5 2 3 5 2 2" xfId="8847"/>
    <cellStyle name="Note 5 2 3 5 3" xfId="8848"/>
    <cellStyle name="Note 5 2 3 6" xfId="8849"/>
    <cellStyle name="Note 5 2 3 6 2" xfId="8850"/>
    <cellStyle name="Note 5 2 3 6 2 2" xfId="8851"/>
    <cellStyle name="Note 5 2 3 6 3" xfId="8852"/>
    <cellStyle name="Note 5 2 3 7" xfId="8853"/>
    <cellStyle name="Note 5 2 3 7 2" xfId="8854"/>
    <cellStyle name="Note 5 2 3 7 2 2" xfId="8855"/>
    <cellStyle name="Note 5 2 3 7 3" xfId="8856"/>
    <cellStyle name="Note 5 2 3 8" xfId="8857"/>
    <cellStyle name="Note 5 2 3 8 2" xfId="8858"/>
    <cellStyle name="Note 5 2 4" xfId="8859"/>
    <cellStyle name="Note 5 2 4 10" xfId="8860"/>
    <cellStyle name="Note 5 2 4 10 2" xfId="8861"/>
    <cellStyle name="Note 5 2 4 10 2 2" xfId="8862"/>
    <cellStyle name="Note 5 2 4 10 3" xfId="8863"/>
    <cellStyle name="Note 5 2 4 11" xfId="8864"/>
    <cellStyle name="Note 5 2 4 11 2" xfId="8865"/>
    <cellStyle name="Note 5 2 4 2" xfId="8866"/>
    <cellStyle name="Note 5 2 4 2 2" xfId="8867"/>
    <cellStyle name="Note 5 2 4 2 2 2" xfId="8868"/>
    <cellStyle name="Note 5 2 4 2 2 2 2" xfId="8869"/>
    <cellStyle name="Note 5 2 4 2 2 3" xfId="8870"/>
    <cellStyle name="Note 5 2 4 2 3" xfId="8871"/>
    <cellStyle name="Note 5 2 4 2 3 2" xfId="8872"/>
    <cellStyle name="Note 5 2 4 2 4" xfId="8873"/>
    <cellStyle name="Note 5 2 4 3" xfId="8874"/>
    <cellStyle name="Note 5 2 4 3 2" xfId="8875"/>
    <cellStyle name="Note 5 2 4 3 2 2" xfId="8876"/>
    <cellStyle name="Note 5 2 4 3 3" xfId="8877"/>
    <cellStyle name="Note 5 2 4 4" xfId="8878"/>
    <cellStyle name="Note 5 2 4 4 2" xfId="8879"/>
    <cellStyle name="Note 5 2 4 4 2 2" xfId="8880"/>
    <cellStyle name="Note 5 2 4 4 3" xfId="8881"/>
    <cellStyle name="Note 5 2 4 5" xfId="8882"/>
    <cellStyle name="Note 5 2 4 5 2" xfId="8883"/>
    <cellStyle name="Note 5 2 4 5 2 2" xfId="8884"/>
    <cellStyle name="Note 5 2 4 5 3" xfId="8885"/>
    <cellStyle name="Note 5 2 4 6" xfId="8886"/>
    <cellStyle name="Note 5 2 4 6 2" xfId="8887"/>
    <cellStyle name="Note 5 2 4 6 2 2" xfId="8888"/>
    <cellStyle name="Note 5 2 4 6 3" xfId="8889"/>
    <cellStyle name="Note 5 2 4 7" xfId="8890"/>
    <cellStyle name="Note 5 2 4 7 2" xfId="8891"/>
    <cellStyle name="Note 5 2 4 7 2 2" xfId="8892"/>
    <cellStyle name="Note 5 2 4 7 3" xfId="8893"/>
    <cellStyle name="Note 5 2 4 8" xfId="8894"/>
    <cellStyle name="Note 5 2 4 8 2" xfId="8895"/>
    <cellStyle name="Note 5 2 4 8 2 2" xfId="8896"/>
    <cellStyle name="Note 5 2 4 8 3" xfId="8897"/>
    <cellStyle name="Note 5 2 4 9" xfId="8898"/>
    <cellStyle name="Note 5 2 4 9 2" xfId="8899"/>
    <cellStyle name="Note 5 2 4 9 2 2" xfId="8900"/>
    <cellStyle name="Note 5 2 4 9 3" xfId="8901"/>
    <cellStyle name="Note 5 2 5" xfId="8902"/>
    <cellStyle name="Note 5 2 5 10" xfId="8903"/>
    <cellStyle name="Note 5 2 5 10 2" xfId="8904"/>
    <cellStyle name="Note 5 2 5 10 2 2" xfId="8905"/>
    <cellStyle name="Note 5 2 5 10 3" xfId="8906"/>
    <cellStyle name="Note 5 2 5 11" xfId="8907"/>
    <cellStyle name="Note 5 2 5 11 2" xfId="8908"/>
    <cellStyle name="Note 5 2 5 2" xfId="8909"/>
    <cellStyle name="Note 5 2 5 2 2" xfId="8910"/>
    <cellStyle name="Note 5 2 5 2 2 2" xfId="8911"/>
    <cellStyle name="Note 5 2 5 2 2 2 2" xfId="8912"/>
    <cellStyle name="Note 5 2 5 2 2 3" xfId="8913"/>
    <cellStyle name="Note 5 2 5 2 3" xfId="8914"/>
    <cellStyle name="Note 5 2 5 2 3 2" xfId="8915"/>
    <cellStyle name="Note 5 2 5 2 4" xfId="8916"/>
    <cellStyle name="Note 5 2 5 3" xfId="8917"/>
    <cellStyle name="Note 5 2 5 3 2" xfId="8918"/>
    <cellStyle name="Note 5 2 5 3 2 2" xfId="8919"/>
    <cellStyle name="Note 5 2 5 3 3" xfId="8920"/>
    <cellStyle name="Note 5 2 5 4" xfId="8921"/>
    <cellStyle name="Note 5 2 5 4 2" xfId="8922"/>
    <cellStyle name="Note 5 2 5 4 2 2" xfId="8923"/>
    <cellStyle name="Note 5 2 5 4 3" xfId="8924"/>
    <cellStyle name="Note 5 2 5 5" xfId="8925"/>
    <cellStyle name="Note 5 2 5 5 2" xfId="8926"/>
    <cellStyle name="Note 5 2 5 5 2 2" xfId="8927"/>
    <cellStyle name="Note 5 2 5 5 3" xfId="8928"/>
    <cellStyle name="Note 5 2 5 6" xfId="8929"/>
    <cellStyle name="Note 5 2 5 6 2" xfId="8930"/>
    <cellStyle name="Note 5 2 5 6 2 2" xfId="8931"/>
    <cellStyle name="Note 5 2 5 6 3" xfId="8932"/>
    <cellStyle name="Note 5 2 5 7" xfId="8933"/>
    <cellStyle name="Note 5 2 5 7 2" xfId="8934"/>
    <cellStyle name="Note 5 2 5 7 2 2" xfId="8935"/>
    <cellStyle name="Note 5 2 5 7 3" xfId="8936"/>
    <cellStyle name="Note 5 2 5 8" xfId="8937"/>
    <cellStyle name="Note 5 2 5 8 2" xfId="8938"/>
    <cellStyle name="Note 5 2 5 8 2 2" xfId="8939"/>
    <cellStyle name="Note 5 2 5 8 3" xfId="8940"/>
    <cellStyle name="Note 5 2 5 9" xfId="8941"/>
    <cellStyle name="Note 5 2 5 9 2" xfId="8942"/>
    <cellStyle name="Note 5 2 5 9 2 2" xfId="8943"/>
    <cellStyle name="Note 5 2 5 9 3" xfId="8944"/>
    <cellStyle name="Note 5 2 6" xfId="8945"/>
    <cellStyle name="Note 5 2 6 10" xfId="8946"/>
    <cellStyle name="Note 5 2 6 10 2" xfId="8947"/>
    <cellStyle name="Note 5 2 6 10 2 2" xfId="8948"/>
    <cellStyle name="Note 5 2 6 10 3" xfId="8949"/>
    <cellStyle name="Note 5 2 6 11" xfId="8950"/>
    <cellStyle name="Note 5 2 6 11 2" xfId="8951"/>
    <cellStyle name="Note 5 2 6 2" xfId="8952"/>
    <cellStyle name="Note 5 2 6 2 2" xfId="8953"/>
    <cellStyle name="Note 5 2 6 2 2 2" xfId="8954"/>
    <cellStyle name="Note 5 2 6 2 2 2 2" xfId="8955"/>
    <cellStyle name="Note 5 2 6 2 2 3" xfId="8956"/>
    <cellStyle name="Note 5 2 6 2 3" xfId="8957"/>
    <cellStyle name="Note 5 2 6 2 3 2" xfId="8958"/>
    <cellStyle name="Note 5 2 6 2 4" xfId="8959"/>
    <cellStyle name="Note 5 2 6 3" xfId="8960"/>
    <cellStyle name="Note 5 2 6 3 2" xfId="8961"/>
    <cellStyle name="Note 5 2 6 3 2 2" xfId="8962"/>
    <cellStyle name="Note 5 2 6 3 3" xfId="8963"/>
    <cellStyle name="Note 5 2 6 4" xfId="8964"/>
    <cellStyle name="Note 5 2 6 4 2" xfId="8965"/>
    <cellStyle name="Note 5 2 6 4 2 2" xfId="8966"/>
    <cellStyle name="Note 5 2 6 4 3" xfId="8967"/>
    <cellStyle name="Note 5 2 6 5" xfId="8968"/>
    <cellStyle name="Note 5 2 6 5 2" xfId="8969"/>
    <cellStyle name="Note 5 2 6 5 2 2" xfId="8970"/>
    <cellStyle name="Note 5 2 6 5 3" xfId="8971"/>
    <cellStyle name="Note 5 2 6 6" xfId="8972"/>
    <cellStyle name="Note 5 2 6 6 2" xfId="8973"/>
    <cellStyle name="Note 5 2 6 6 2 2" xfId="8974"/>
    <cellStyle name="Note 5 2 6 6 3" xfId="8975"/>
    <cellStyle name="Note 5 2 6 7" xfId="8976"/>
    <cellStyle name="Note 5 2 6 7 2" xfId="8977"/>
    <cellStyle name="Note 5 2 6 7 2 2" xfId="8978"/>
    <cellStyle name="Note 5 2 6 7 3" xfId="8979"/>
    <cellStyle name="Note 5 2 6 8" xfId="8980"/>
    <cellStyle name="Note 5 2 6 8 2" xfId="8981"/>
    <cellStyle name="Note 5 2 6 8 2 2" xfId="8982"/>
    <cellStyle name="Note 5 2 6 8 3" xfId="8983"/>
    <cellStyle name="Note 5 2 6 9" xfId="8984"/>
    <cellStyle name="Note 5 2 6 9 2" xfId="8985"/>
    <cellStyle name="Note 5 2 6 9 2 2" xfId="8986"/>
    <cellStyle name="Note 5 2 6 9 3" xfId="8987"/>
    <cellStyle name="Note 5 2 7" xfId="8988"/>
    <cellStyle name="Note 5 2 7 10" xfId="8989"/>
    <cellStyle name="Note 5 2 7 10 2" xfId="8990"/>
    <cellStyle name="Note 5 2 7 10 2 2" xfId="8991"/>
    <cellStyle name="Note 5 2 7 10 3" xfId="8992"/>
    <cellStyle name="Note 5 2 7 11" xfId="8993"/>
    <cellStyle name="Note 5 2 7 11 2" xfId="8994"/>
    <cellStyle name="Note 5 2 7 2" xfId="8995"/>
    <cellStyle name="Note 5 2 7 2 2" xfId="8996"/>
    <cellStyle name="Note 5 2 7 2 2 2" xfId="8997"/>
    <cellStyle name="Note 5 2 7 2 2 2 2" xfId="8998"/>
    <cellStyle name="Note 5 2 7 2 2 3" xfId="8999"/>
    <cellStyle name="Note 5 2 7 2 3" xfId="9000"/>
    <cellStyle name="Note 5 2 7 2 3 2" xfId="9001"/>
    <cellStyle name="Note 5 2 7 2 4" xfId="9002"/>
    <cellStyle name="Note 5 2 7 3" xfId="9003"/>
    <cellStyle name="Note 5 2 7 3 2" xfId="9004"/>
    <cellStyle name="Note 5 2 7 3 2 2" xfId="9005"/>
    <cellStyle name="Note 5 2 7 3 3" xfId="9006"/>
    <cellStyle name="Note 5 2 7 4" xfId="9007"/>
    <cellStyle name="Note 5 2 7 4 2" xfId="9008"/>
    <cellStyle name="Note 5 2 7 4 2 2" xfId="9009"/>
    <cellStyle name="Note 5 2 7 4 3" xfId="9010"/>
    <cellStyle name="Note 5 2 7 5" xfId="9011"/>
    <cellStyle name="Note 5 2 7 5 2" xfId="9012"/>
    <cellStyle name="Note 5 2 7 5 2 2" xfId="9013"/>
    <cellStyle name="Note 5 2 7 5 3" xfId="9014"/>
    <cellStyle name="Note 5 2 7 6" xfId="9015"/>
    <cellStyle name="Note 5 2 7 6 2" xfId="9016"/>
    <cellStyle name="Note 5 2 7 6 2 2" xfId="9017"/>
    <cellStyle name="Note 5 2 7 6 3" xfId="9018"/>
    <cellStyle name="Note 5 2 7 7" xfId="9019"/>
    <cellStyle name="Note 5 2 7 7 2" xfId="9020"/>
    <cellStyle name="Note 5 2 7 7 2 2" xfId="9021"/>
    <cellStyle name="Note 5 2 7 7 3" xfId="9022"/>
    <cellStyle name="Note 5 2 7 8" xfId="9023"/>
    <cellStyle name="Note 5 2 7 8 2" xfId="9024"/>
    <cellStyle name="Note 5 2 7 8 2 2" xfId="9025"/>
    <cellStyle name="Note 5 2 7 8 3" xfId="9026"/>
    <cellStyle name="Note 5 2 7 9" xfId="9027"/>
    <cellStyle name="Note 5 2 7 9 2" xfId="9028"/>
    <cellStyle name="Note 5 2 7 9 2 2" xfId="9029"/>
    <cellStyle name="Note 5 2 7 9 3" xfId="9030"/>
    <cellStyle name="Note 5 2 8" xfId="9031"/>
    <cellStyle name="Note 5 2 8 2" xfId="9032"/>
    <cellStyle name="Note 5 2 8 2 2" xfId="9033"/>
    <cellStyle name="Note 5 2 8 2 2 2" xfId="9034"/>
    <cellStyle name="Note 5 2 8 2 3" xfId="9035"/>
    <cellStyle name="Note 5 2 8 3" xfId="9036"/>
    <cellStyle name="Note 5 2 8 3 2" xfId="9037"/>
    <cellStyle name="Note 5 2 8 4" xfId="9038"/>
    <cellStyle name="Note 5 2 9" xfId="9039"/>
    <cellStyle name="Note 5 2 9 2" xfId="9040"/>
    <cellStyle name="Note 5 2 9 2 2" xfId="9041"/>
    <cellStyle name="Note 5 2 9 3" xfId="9042"/>
    <cellStyle name="Note 5 3" xfId="9043"/>
    <cellStyle name="Note 5 3 10" xfId="9044"/>
    <cellStyle name="Note 5 3 10 2" xfId="9045"/>
    <cellStyle name="Note 5 3 10 2 2" xfId="9046"/>
    <cellStyle name="Note 5 3 10 3" xfId="9047"/>
    <cellStyle name="Note 5 3 11" xfId="9048"/>
    <cellStyle name="Note 5 3 11 2" xfId="9049"/>
    <cellStyle name="Note 5 3 11 2 2" xfId="9050"/>
    <cellStyle name="Note 5 3 11 3" xfId="9051"/>
    <cellStyle name="Note 5 3 12" xfId="9052"/>
    <cellStyle name="Note 5 3 12 2" xfId="9053"/>
    <cellStyle name="Note 5 3 12 2 2" xfId="9054"/>
    <cellStyle name="Note 5 3 12 3" xfId="9055"/>
    <cellStyle name="Note 5 3 13" xfId="9056"/>
    <cellStyle name="Note 5 3 13 2" xfId="9057"/>
    <cellStyle name="Note 5 3 13 2 2" xfId="9058"/>
    <cellStyle name="Note 5 3 13 3" xfId="9059"/>
    <cellStyle name="Note 5 3 14" xfId="9060"/>
    <cellStyle name="Note 5 3 14 2" xfId="9061"/>
    <cellStyle name="Note 5 3 2" xfId="9062"/>
    <cellStyle name="Note 5 3 2 10" xfId="9063"/>
    <cellStyle name="Note 5 3 2 10 2" xfId="9064"/>
    <cellStyle name="Note 5 3 2 10 2 2" xfId="9065"/>
    <cellStyle name="Note 5 3 2 10 3" xfId="9066"/>
    <cellStyle name="Note 5 3 2 11" xfId="9067"/>
    <cellStyle name="Note 5 3 2 11 2" xfId="9068"/>
    <cellStyle name="Note 5 3 2 11 2 2" xfId="9069"/>
    <cellStyle name="Note 5 3 2 11 3" xfId="9070"/>
    <cellStyle name="Note 5 3 2 12" xfId="9071"/>
    <cellStyle name="Note 5 3 2 12 2" xfId="9072"/>
    <cellStyle name="Note 5 3 2 12 2 2" xfId="9073"/>
    <cellStyle name="Note 5 3 2 12 3" xfId="9074"/>
    <cellStyle name="Note 5 3 2 13" xfId="9075"/>
    <cellStyle name="Note 5 3 2 13 2" xfId="9076"/>
    <cellStyle name="Note 5 3 2 2" xfId="9077"/>
    <cellStyle name="Note 5 3 2 2 2" xfId="9078"/>
    <cellStyle name="Note 5 3 2 2 2 2" xfId="9079"/>
    <cellStyle name="Note 5 3 2 2 2 2 2" xfId="9080"/>
    <cellStyle name="Note 5 3 2 2 2 2 2 2" xfId="9081"/>
    <cellStyle name="Note 5 3 2 2 2 2 3" xfId="9082"/>
    <cellStyle name="Note 5 3 2 2 2 3" xfId="9083"/>
    <cellStyle name="Note 5 3 2 2 2 3 2" xfId="9084"/>
    <cellStyle name="Note 5 3 2 2 2 4" xfId="9085"/>
    <cellStyle name="Note 5 3 2 2 3" xfId="9086"/>
    <cellStyle name="Note 5 3 2 2 3 2" xfId="9087"/>
    <cellStyle name="Note 5 3 2 2 3 2 2" xfId="9088"/>
    <cellStyle name="Note 5 3 2 2 3 2 2 2" xfId="9089"/>
    <cellStyle name="Note 5 3 2 2 3 2 3" xfId="9090"/>
    <cellStyle name="Note 5 3 2 2 3 3" xfId="9091"/>
    <cellStyle name="Note 5 3 2 2 3 3 2" xfId="9092"/>
    <cellStyle name="Note 5 3 2 2 3 4" xfId="9093"/>
    <cellStyle name="Note 5 3 2 2 4" xfId="9094"/>
    <cellStyle name="Note 5 3 2 2 4 2" xfId="9095"/>
    <cellStyle name="Note 5 3 2 2 4 2 2" xfId="9096"/>
    <cellStyle name="Note 5 3 2 2 4 3" xfId="9097"/>
    <cellStyle name="Note 5 3 2 2 5" xfId="9098"/>
    <cellStyle name="Note 5 3 2 2 5 2" xfId="9099"/>
    <cellStyle name="Note 5 3 2 2 5 2 2" xfId="9100"/>
    <cellStyle name="Note 5 3 2 2 5 3" xfId="9101"/>
    <cellStyle name="Note 5 3 2 2 6" xfId="9102"/>
    <cellStyle name="Note 5 3 2 2 6 2" xfId="9103"/>
    <cellStyle name="Note 5 3 2 2 6 2 2" xfId="9104"/>
    <cellStyle name="Note 5 3 2 2 6 3" xfId="9105"/>
    <cellStyle name="Note 5 3 2 2 7" xfId="9106"/>
    <cellStyle name="Note 5 3 2 2 7 2" xfId="9107"/>
    <cellStyle name="Note 5 3 2 2 7 2 2" xfId="9108"/>
    <cellStyle name="Note 5 3 2 2 7 3" xfId="9109"/>
    <cellStyle name="Note 5 3 2 2 8" xfId="9110"/>
    <cellStyle name="Note 5 3 2 2 8 2" xfId="9111"/>
    <cellStyle name="Note 5 3 2 3" xfId="9112"/>
    <cellStyle name="Note 5 3 2 3 10" xfId="9113"/>
    <cellStyle name="Note 5 3 2 3 10 2" xfId="9114"/>
    <cellStyle name="Note 5 3 2 3 10 2 2" xfId="9115"/>
    <cellStyle name="Note 5 3 2 3 10 3" xfId="9116"/>
    <cellStyle name="Note 5 3 2 3 11" xfId="9117"/>
    <cellStyle name="Note 5 3 2 3 11 2" xfId="9118"/>
    <cellStyle name="Note 5 3 2 3 2" xfId="9119"/>
    <cellStyle name="Note 5 3 2 3 2 2" xfId="9120"/>
    <cellStyle name="Note 5 3 2 3 2 2 2" xfId="9121"/>
    <cellStyle name="Note 5 3 2 3 2 2 2 2" xfId="9122"/>
    <cellStyle name="Note 5 3 2 3 2 2 3" xfId="9123"/>
    <cellStyle name="Note 5 3 2 3 2 3" xfId="9124"/>
    <cellStyle name="Note 5 3 2 3 2 3 2" xfId="9125"/>
    <cellStyle name="Note 5 3 2 3 2 4" xfId="9126"/>
    <cellStyle name="Note 5 3 2 3 3" xfId="9127"/>
    <cellStyle name="Note 5 3 2 3 3 2" xfId="9128"/>
    <cellStyle name="Note 5 3 2 3 3 2 2" xfId="9129"/>
    <cellStyle name="Note 5 3 2 3 3 3" xfId="9130"/>
    <cellStyle name="Note 5 3 2 3 4" xfId="9131"/>
    <cellStyle name="Note 5 3 2 3 4 2" xfId="9132"/>
    <cellStyle name="Note 5 3 2 3 4 2 2" xfId="9133"/>
    <cellStyle name="Note 5 3 2 3 4 3" xfId="9134"/>
    <cellStyle name="Note 5 3 2 3 5" xfId="9135"/>
    <cellStyle name="Note 5 3 2 3 5 2" xfId="9136"/>
    <cellStyle name="Note 5 3 2 3 5 2 2" xfId="9137"/>
    <cellStyle name="Note 5 3 2 3 5 3" xfId="9138"/>
    <cellStyle name="Note 5 3 2 3 6" xfId="9139"/>
    <cellStyle name="Note 5 3 2 3 6 2" xfId="9140"/>
    <cellStyle name="Note 5 3 2 3 6 2 2" xfId="9141"/>
    <cellStyle name="Note 5 3 2 3 6 3" xfId="9142"/>
    <cellStyle name="Note 5 3 2 3 7" xfId="9143"/>
    <cellStyle name="Note 5 3 2 3 7 2" xfId="9144"/>
    <cellStyle name="Note 5 3 2 3 7 2 2" xfId="9145"/>
    <cellStyle name="Note 5 3 2 3 7 3" xfId="9146"/>
    <cellStyle name="Note 5 3 2 3 8" xfId="9147"/>
    <cellStyle name="Note 5 3 2 3 8 2" xfId="9148"/>
    <cellStyle name="Note 5 3 2 3 8 2 2" xfId="9149"/>
    <cellStyle name="Note 5 3 2 3 8 3" xfId="9150"/>
    <cellStyle name="Note 5 3 2 3 9" xfId="9151"/>
    <cellStyle name="Note 5 3 2 3 9 2" xfId="9152"/>
    <cellStyle name="Note 5 3 2 3 9 2 2" xfId="9153"/>
    <cellStyle name="Note 5 3 2 3 9 3" xfId="9154"/>
    <cellStyle name="Note 5 3 2 4" xfId="9155"/>
    <cellStyle name="Note 5 3 2 4 10" xfId="9156"/>
    <cellStyle name="Note 5 3 2 4 10 2" xfId="9157"/>
    <cellStyle name="Note 5 3 2 4 10 2 2" xfId="9158"/>
    <cellStyle name="Note 5 3 2 4 10 3" xfId="9159"/>
    <cellStyle name="Note 5 3 2 4 11" xfId="9160"/>
    <cellStyle name="Note 5 3 2 4 11 2" xfId="9161"/>
    <cellStyle name="Note 5 3 2 4 2" xfId="9162"/>
    <cellStyle name="Note 5 3 2 4 2 2" xfId="9163"/>
    <cellStyle name="Note 5 3 2 4 2 2 2" xfId="9164"/>
    <cellStyle name="Note 5 3 2 4 2 2 2 2" xfId="9165"/>
    <cellStyle name="Note 5 3 2 4 2 2 3" xfId="9166"/>
    <cellStyle name="Note 5 3 2 4 2 3" xfId="9167"/>
    <cellStyle name="Note 5 3 2 4 2 3 2" xfId="9168"/>
    <cellStyle name="Note 5 3 2 4 2 4" xfId="9169"/>
    <cellStyle name="Note 5 3 2 4 3" xfId="9170"/>
    <cellStyle name="Note 5 3 2 4 3 2" xfId="9171"/>
    <cellStyle name="Note 5 3 2 4 3 2 2" xfId="9172"/>
    <cellStyle name="Note 5 3 2 4 3 3" xfId="9173"/>
    <cellStyle name="Note 5 3 2 4 4" xfId="9174"/>
    <cellStyle name="Note 5 3 2 4 4 2" xfId="9175"/>
    <cellStyle name="Note 5 3 2 4 4 2 2" xfId="9176"/>
    <cellStyle name="Note 5 3 2 4 4 3" xfId="9177"/>
    <cellStyle name="Note 5 3 2 4 5" xfId="9178"/>
    <cellStyle name="Note 5 3 2 4 5 2" xfId="9179"/>
    <cellStyle name="Note 5 3 2 4 5 2 2" xfId="9180"/>
    <cellStyle name="Note 5 3 2 4 5 3" xfId="9181"/>
    <cellStyle name="Note 5 3 2 4 6" xfId="9182"/>
    <cellStyle name="Note 5 3 2 4 6 2" xfId="9183"/>
    <cellStyle name="Note 5 3 2 4 6 2 2" xfId="9184"/>
    <cellStyle name="Note 5 3 2 4 6 3" xfId="9185"/>
    <cellStyle name="Note 5 3 2 4 7" xfId="9186"/>
    <cellStyle name="Note 5 3 2 4 7 2" xfId="9187"/>
    <cellStyle name="Note 5 3 2 4 7 2 2" xfId="9188"/>
    <cellStyle name="Note 5 3 2 4 7 3" xfId="9189"/>
    <cellStyle name="Note 5 3 2 4 8" xfId="9190"/>
    <cellStyle name="Note 5 3 2 4 8 2" xfId="9191"/>
    <cellStyle name="Note 5 3 2 4 8 2 2" xfId="9192"/>
    <cellStyle name="Note 5 3 2 4 8 3" xfId="9193"/>
    <cellStyle name="Note 5 3 2 4 9" xfId="9194"/>
    <cellStyle name="Note 5 3 2 4 9 2" xfId="9195"/>
    <cellStyle name="Note 5 3 2 4 9 2 2" xfId="9196"/>
    <cellStyle name="Note 5 3 2 4 9 3" xfId="9197"/>
    <cellStyle name="Note 5 3 2 5" xfId="9198"/>
    <cellStyle name="Note 5 3 2 5 10" xfId="9199"/>
    <cellStyle name="Note 5 3 2 5 10 2" xfId="9200"/>
    <cellStyle name="Note 5 3 2 5 10 2 2" xfId="9201"/>
    <cellStyle name="Note 5 3 2 5 10 3" xfId="9202"/>
    <cellStyle name="Note 5 3 2 5 11" xfId="9203"/>
    <cellStyle name="Note 5 3 2 5 11 2" xfId="9204"/>
    <cellStyle name="Note 5 3 2 5 2" xfId="9205"/>
    <cellStyle name="Note 5 3 2 5 2 2" xfId="9206"/>
    <cellStyle name="Note 5 3 2 5 2 2 2" xfId="9207"/>
    <cellStyle name="Note 5 3 2 5 2 2 2 2" xfId="9208"/>
    <cellStyle name="Note 5 3 2 5 2 2 3" xfId="9209"/>
    <cellStyle name="Note 5 3 2 5 2 3" xfId="9210"/>
    <cellStyle name="Note 5 3 2 5 2 3 2" xfId="9211"/>
    <cellStyle name="Note 5 3 2 5 2 4" xfId="9212"/>
    <cellStyle name="Note 5 3 2 5 3" xfId="9213"/>
    <cellStyle name="Note 5 3 2 5 3 2" xfId="9214"/>
    <cellStyle name="Note 5 3 2 5 3 2 2" xfId="9215"/>
    <cellStyle name="Note 5 3 2 5 3 3" xfId="9216"/>
    <cellStyle name="Note 5 3 2 5 4" xfId="9217"/>
    <cellStyle name="Note 5 3 2 5 4 2" xfId="9218"/>
    <cellStyle name="Note 5 3 2 5 4 2 2" xfId="9219"/>
    <cellStyle name="Note 5 3 2 5 4 3" xfId="9220"/>
    <cellStyle name="Note 5 3 2 5 5" xfId="9221"/>
    <cellStyle name="Note 5 3 2 5 5 2" xfId="9222"/>
    <cellStyle name="Note 5 3 2 5 5 2 2" xfId="9223"/>
    <cellStyle name="Note 5 3 2 5 5 3" xfId="9224"/>
    <cellStyle name="Note 5 3 2 5 6" xfId="9225"/>
    <cellStyle name="Note 5 3 2 5 6 2" xfId="9226"/>
    <cellStyle name="Note 5 3 2 5 6 2 2" xfId="9227"/>
    <cellStyle name="Note 5 3 2 5 6 3" xfId="9228"/>
    <cellStyle name="Note 5 3 2 5 7" xfId="9229"/>
    <cellStyle name="Note 5 3 2 5 7 2" xfId="9230"/>
    <cellStyle name="Note 5 3 2 5 7 2 2" xfId="9231"/>
    <cellStyle name="Note 5 3 2 5 7 3" xfId="9232"/>
    <cellStyle name="Note 5 3 2 5 8" xfId="9233"/>
    <cellStyle name="Note 5 3 2 5 8 2" xfId="9234"/>
    <cellStyle name="Note 5 3 2 5 8 2 2" xfId="9235"/>
    <cellStyle name="Note 5 3 2 5 8 3" xfId="9236"/>
    <cellStyle name="Note 5 3 2 5 9" xfId="9237"/>
    <cellStyle name="Note 5 3 2 5 9 2" xfId="9238"/>
    <cellStyle name="Note 5 3 2 5 9 2 2" xfId="9239"/>
    <cellStyle name="Note 5 3 2 5 9 3" xfId="9240"/>
    <cellStyle name="Note 5 3 2 6" xfId="9241"/>
    <cellStyle name="Note 5 3 2 6 10" xfId="9242"/>
    <cellStyle name="Note 5 3 2 6 10 2" xfId="9243"/>
    <cellStyle name="Note 5 3 2 6 10 2 2" xfId="9244"/>
    <cellStyle name="Note 5 3 2 6 10 3" xfId="9245"/>
    <cellStyle name="Note 5 3 2 6 11" xfId="9246"/>
    <cellStyle name="Note 5 3 2 6 11 2" xfId="9247"/>
    <cellStyle name="Note 5 3 2 6 2" xfId="9248"/>
    <cellStyle name="Note 5 3 2 6 2 2" xfId="9249"/>
    <cellStyle name="Note 5 3 2 6 2 2 2" xfId="9250"/>
    <cellStyle name="Note 5 3 2 6 2 2 2 2" xfId="9251"/>
    <cellStyle name="Note 5 3 2 6 2 2 3" xfId="9252"/>
    <cellStyle name="Note 5 3 2 6 2 3" xfId="9253"/>
    <cellStyle name="Note 5 3 2 6 2 3 2" xfId="9254"/>
    <cellStyle name="Note 5 3 2 6 2 4" xfId="9255"/>
    <cellStyle name="Note 5 3 2 6 3" xfId="9256"/>
    <cellStyle name="Note 5 3 2 6 3 2" xfId="9257"/>
    <cellStyle name="Note 5 3 2 6 3 2 2" xfId="9258"/>
    <cellStyle name="Note 5 3 2 6 3 3" xfId="9259"/>
    <cellStyle name="Note 5 3 2 6 4" xfId="9260"/>
    <cellStyle name="Note 5 3 2 6 4 2" xfId="9261"/>
    <cellStyle name="Note 5 3 2 6 4 2 2" xfId="9262"/>
    <cellStyle name="Note 5 3 2 6 4 3" xfId="9263"/>
    <cellStyle name="Note 5 3 2 6 5" xfId="9264"/>
    <cellStyle name="Note 5 3 2 6 5 2" xfId="9265"/>
    <cellStyle name="Note 5 3 2 6 5 2 2" xfId="9266"/>
    <cellStyle name="Note 5 3 2 6 5 3" xfId="9267"/>
    <cellStyle name="Note 5 3 2 6 6" xfId="9268"/>
    <cellStyle name="Note 5 3 2 6 6 2" xfId="9269"/>
    <cellStyle name="Note 5 3 2 6 6 2 2" xfId="9270"/>
    <cellStyle name="Note 5 3 2 6 6 3" xfId="9271"/>
    <cellStyle name="Note 5 3 2 6 7" xfId="9272"/>
    <cellStyle name="Note 5 3 2 6 7 2" xfId="9273"/>
    <cellStyle name="Note 5 3 2 6 7 2 2" xfId="9274"/>
    <cellStyle name="Note 5 3 2 6 7 3" xfId="9275"/>
    <cellStyle name="Note 5 3 2 6 8" xfId="9276"/>
    <cellStyle name="Note 5 3 2 6 8 2" xfId="9277"/>
    <cellStyle name="Note 5 3 2 6 8 2 2" xfId="9278"/>
    <cellStyle name="Note 5 3 2 6 8 3" xfId="9279"/>
    <cellStyle name="Note 5 3 2 6 9" xfId="9280"/>
    <cellStyle name="Note 5 3 2 6 9 2" xfId="9281"/>
    <cellStyle name="Note 5 3 2 6 9 2 2" xfId="9282"/>
    <cellStyle name="Note 5 3 2 6 9 3" xfId="9283"/>
    <cellStyle name="Note 5 3 2 7" xfId="9284"/>
    <cellStyle name="Note 5 3 2 7 2" xfId="9285"/>
    <cellStyle name="Note 5 3 2 7 2 2" xfId="9286"/>
    <cellStyle name="Note 5 3 2 7 2 2 2" xfId="9287"/>
    <cellStyle name="Note 5 3 2 7 2 3" xfId="9288"/>
    <cellStyle name="Note 5 3 2 7 3" xfId="9289"/>
    <cellStyle name="Note 5 3 2 7 3 2" xfId="9290"/>
    <cellStyle name="Note 5 3 2 7 4" xfId="9291"/>
    <cellStyle name="Note 5 3 2 8" xfId="9292"/>
    <cellStyle name="Note 5 3 2 8 2" xfId="9293"/>
    <cellStyle name="Note 5 3 2 8 2 2" xfId="9294"/>
    <cellStyle name="Note 5 3 2 8 3" xfId="9295"/>
    <cellStyle name="Note 5 3 2 9" xfId="9296"/>
    <cellStyle name="Note 5 3 2 9 2" xfId="9297"/>
    <cellStyle name="Note 5 3 2 9 2 2" xfId="9298"/>
    <cellStyle name="Note 5 3 2 9 3" xfId="9299"/>
    <cellStyle name="Note 5 3 3" xfId="9300"/>
    <cellStyle name="Note 5 3 3 2" xfId="9301"/>
    <cellStyle name="Note 5 3 3 2 2" xfId="9302"/>
    <cellStyle name="Note 5 3 3 2 2 2" xfId="9303"/>
    <cellStyle name="Note 5 3 3 2 2 2 2" xfId="9304"/>
    <cellStyle name="Note 5 3 3 2 2 3" xfId="9305"/>
    <cellStyle name="Note 5 3 3 2 3" xfId="9306"/>
    <cellStyle name="Note 5 3 3 2 3 2" xfId="9307"/>
    <cellStyle name="Note 5 3 3 2 4" xfId="9308"/>
    <cellStyle name="Note 5 3 3 3" xfId="9309"/>
    <cellStyle name="Note 5 3 3 3 2" xfId="9310"/>
    <cellStyle name="Note 5 3 3 3 2 2" xfId="9311"/>
    <cellStyle name="Note 5 3 3 3 2 2 2" xfId="9312"/>
    <cellStyle name="Note 5 3 3 3 2 3" xfId="9313"/>
    <cellStyle name="Note 5 3 3 3 3" xfId="9314"/>
    <cellStyle name="Note 5 3 3 3 3 2" xfId="9315"/>
    <cellStyle name="Note 5 3 3 3 4" xfId="9316"/>
    <cellStyle name="Note 5 3 3 4" xfId="9317"/>
    <cellStyle name="Note 5 3 3 4 2" xfId="9318"/>
    <cellStyle name="Note 5 3 3 4 2 2" xfId="9319"/>
    <cellStyle name="Note 5 3 3 4 3" xfId="9320"/>
    <cellStyle name="Note 5 3 3 5" xfId="9321"/>
    <cellStyle name="Note 5 3 3 5 2" xfId="9322"/>
    <cellStyle name="Note 5 3 3 5 2 2" xfId="9323"/>
    <cellStyle name="Note 5 3 3 5 3" xfId="9324"/>
    <cellStyle name="Note 5 3 3 6" xfId="9325"/>
    <cellStyle name="Note 5 3 3 6 2" xfId="9326"/>
    <cellStyle name="Note 5 3 3 6 2 2" xfId="9327"/>
    <cellStyle name="Note 5 3 3 6 3" xfId="9328"/>
    <cellStyle name="Note 5 3 3 7" xfId="9329"/>
    <cellStyle name="Note 5 3 3 7 2" xfId="9330"/>
    <cellStyle name="Note 5 3 3 7 2 2" xfId="9331"/>
    <cellStyle name="Note 5 3 3 7 3" xfId="9332"/>
    <cellStyle name="Note 5 3 3 8" xfId="9333"/>
    <cellStyle name="Note 5 3 3 8 2" xfId="9334"/>
    <cellStyle name="Note 5 3 4" xfId="9335"/>
    <cellStyle name="Note 5 3 4 10" xfId="9336"/>
    <cellStyle name="Note 5 3 4 10 2" xfId="9337"/>
    <cellStyle name="Note 5 3 4 10 2 2" xfId="9338"/>
    <cellStyle name="Note 5 3 4 10 3" xfId="9339"/>
    <cellStyle name="Note 5 3 4 11" xfId="9340"/>
    <cellStyle name="Note 5 3 4 11 2" xfId="9341"/>
    <cellStyle name="Note 5 3 4 2" xfId="9342"/>
    <cellStyle name="Note 5 3 4 2 2" xfId="9343"/>
    <cellStyle name="Note 5 3 4 2 2 2" xfId="9344"/>
    <cellStyle name="Note 5 3 4 2 2 2 2" xfId="9345"/>
    <cellStyle name="Note 5 3 4 2 2 3" xfId="9346"/>
    <cellStyle name="Note 5 3 4 2 3" xfId="9347"/>
    <cellStyle name="Note 5 3 4 2 3 2" xfId="9348"/>
    <cellStyle name="Note 5 3 4 2 4" xfId="9349"/>
    <cellStyle name="Note 5 3 4 3" xfId="9350"/>
    <cellStyle name="Note 5 3 4 3 2" xfId="9351"/>
    <cellStyle name="Note 5 3 4 3 2 2" xfId="9352"/>
    <cellStyle name="Note 5 3 4 3 3" xfId="9353"/>
    <cellStyle name="Note 5 3 4 4" xfId="9354"/>
    <cellStyle name="Note 5 3 4 4 2" xfId="9355"/>
    <cellStyle name="Note 5 3 4 4 2 2" xfId="9356"/>
    <cellStyle name="Note 5 3 4 4 3" xfId="9357"/>
    <cellStyle name="Note 5 3 4 5" xfId="9358"/>
    <cellStyle name="Note 5 3 4 5 2" xfId="9359"/>
    <cellStyle name="Note 5 3 4 5 2 2" xfId="9360"/>
    <cellStyle name="Note 5 3 4 5 3" xfId="9361"/>
    <cellStyle name="Note 5 3 4 6" xfId="9362"/>
    <cellStyle name="Note 5 3 4 6 2" xfId="9363"/>
    <cellStyle name="Note 5 3 4 6 2 2" xfId="9364"/>
    <cellStyle name="Note 5 3 4 6 3" xfId="9365"/>
    <cellStyle name="Note 5 3 4 7" xfId="9366"/>
    <cellStyle name="Note 5 3 4 7 2" xfId="9367"/>
    <cellStyle name="Note 5 3 4 7 2 2" xfId="9368"/>
    <cellStyle name="Note 5 3 4 7 3" xfId="9369"/>
    <cellStyle name="Note 5 3 4 8" xfId="9370"/>
    <cellStyle name="Note 5 3 4 8 2" xfId="9371"/>
    <cellStyle name="Note 5 3 4 8 2 2" xfId="9372"/>
    <cellStyle name="Note 5 3 4 8 3" xfId="9373"/>
    <cellStyle name="Note 5 3 4 9" xfId="9374"/>
    <cellStyle name="Note 5 3 4 9 2" xfId="9375"/>
    <cellStyle name="Note 5 3 4 9 2 2" xfId="9376"/>
    <cellStyle name="Note 5 3 4 9 3" xfId="9377"/>
    <cellStyle name="Note 5 3 5" xfId="9378"/>
    <cellStyle name="Note 5 3 5 10" xfId="9379"/>
    <cellStyle name="Note 5 3 5 10 2" xfId="9380"/>
    <cellStyle name="Note 5 3 5 10 2 2" xfId="9381"/>
    <cellStyle name="Note 5 3 5 10 3" xfId="9382"/>
    <cellStyle name="Note 5 3 5 11" xfId="9383"/>
    <cellStyle name="Note 5 3 5 11 2" xfId="9384"/>
    <cellStyle name="Note 5 3 5 2" xfId="9385"/>
    <cellStyle name="Note 5 3 5 2 2" xfId="9386"/>
    <cellStyle name="Note 5 3 5 2 2 2" xfId="9387"/>
    <cellStyle name="Note 5 3 5 2 2 2 2" xfId="9388"/>
    <cellStyle name="Note 5 3 5 2 2 3" xfId="9389"/>
    <cellStyle name="Note 5 3 5 2 3" xfId="9390"/>
    <cellStyle name="Note 5 3 5 2 3 2" xfId="9391"/>
    <cellStyle name="Note 5 3 5 2 4" xfId="9392"/>
    <cellStyle name="Note 5 3 5 3" xfId="9393"/>
    <cellStyle name="Note 5 3 5 3 2" xfId="9394"/>
    <cellStyle name="Note 5 3 5 3 2 2" xfId="9395"/>
    <cellStyle name="Note 5 3 5 3 3" xfId="9396"/>
    <cellStyle name="Note 5 3 5 4" xfId="9397"/>
    <cellStyle name="Note 5 3 5 4 2" xfId="9398"/>
    <cellStyle name="Note 5 3 5 4 2 2" xfId="9399"/>
    <cellStyle name="Note 5 3 5 4 3" xfId="9400"/>
    <cellStyle name="Note 5 3 5 5" xfId="9401"/>
    <cellStyle name="Note 5 3 5 5 2" xfId="9402"/>
    <cellStyle name="Note 5 3 5 5 2 2" xfId="9403"/>
    <cellStyle name="Note 5 3 5 5 3" xfId="9404"/>
    <cellStyle name="Note 5 3 5 6" xfId="9405"/>
    <cellStyle name="Note 5 3 5 6 2" xfId="9406"/>
    <cellStyle name="Note 5 3 5 6 2 2" xfId="9407"/>
    <cellStyle name="Note 5 3 5 6 3" xfId="9408"/>
    <cellStyle name="Note 5 3 5 7" xfId="9409"/>
    <cellStyle name="Note 5 3 5 7 2" xfId="9410"/>
    <cellStyle name="Note 5 3 5 7 2 2" xfId="9411"/>
    <cellStyle name="Note 5 3 5 7 3" xfId="9412"/>
    <cellStyle name="Note 5 3 5 8" xfId="9413"/>
    <cellStyle name="Note 5 3 5 8 2" xfId="9414"/>
    <cellStyle name="Note 5 3 5 8 2 2" xfId="9415"/>
    <cellStyle name="Note 5 3 5 8 3" xfId="9416"/>
    <cellStyle name="Note 5 3 5 9" xfId="9417"/>
    <cellStyle name="Note 5 3 5 9 2" xfId="9418"/>
    <cellStyle name="Note 5 3 5 9 2 2" xfId="9419"/>
    <cellStyle name="Note 5 3 5 9 3" xfId="9420"/>
    <cellStyle name="Note 5 3 6" xfId="9421"/>
    <cellStyle name="Note 5 3 6 10" xfId="9422"/>
    <cellStyle name="Note 5 3 6 10 2" xfId="9423"/>
    <cellStyle name="Note 5 3 6 10 2 2" xfId="9424"/>
    <cellStyle name="Note 5 3 6 10 3" xfId="9425"/>
    <cellStyle name="Note 5 3 6 11" xfId="9426"/>
    <cellStyle name="Note 5 3 6 11 2" xfId="9427"/>
    <cellStyle name="Note 5 3 6 2" xfId="9428"/>
    <cellStyle name="Note 5 3 6 2 2" xfId="9429"/>
    <cellStyle name="Note 5 3 6 2 2 2" xfId="9430"/>
    <cellStyle name="Note 5 3 6 2 2 2 2" xfId="9431"/>
    <cellStyle name="Note 5 3 6 2 2 3" xfId="9432"/>
    <cellStyle name="Note 5 3 6 2 3" xfId="9433"/>
    <cellStyle name="Note 5 3 6 2 3 2" xfId="9434"/>
    <cellStyle name="Note 5 3 6 2 4" xfId="9435"/>
    <cellStyle name="Note 5 3 6 3" xfId="9436"/>
    <cellStyle name="Note 5 3 6 3 2" xfId="9437"/>
    <cellStyle name="Note 5 3 6 3 2 2" xfId="9438"/>
    <cellStyle name="Note 5 3 6 3 3" xfId="9439"/>
    <cellStyle name="Note 5 3 6 4" xfId="9440"/>
    <cellStyle name="Note 5 3 6 4 2" xfId="9441"/>
    <cellStyle name="Note 5 3 6 4 2 2" xfId="9442"/>
    <cellStyle name="Note 5 3 6 4 3" xfId="9443"/>
    <cellStyle name="Note 5 3 6 5" xfId="9444"/>
    <cellStyle name="Note 5 3 6 5 2" xfId="9445"/>
    <cellStyle name="Note 5 3 6 5 2 2" xfId="9446"/>
    <cellStyle name="Note 5 3 6 5 3" xfId="9447"/>
    <cellStyle name="Note 5 3 6 6" xfId="9448"/>
    <cellStyle name="Note 5 3 6 6 2" xfId="9449"/>
    <cellStyle name="Note 5 3 6 6 2 2" xfId="9450"/>
    <cellStyle name="Note 5 3 6 6 3" xfId="9451"/>
    <cellStyle name="Note 5 3 6 7" xfId="9452"/>
    <cellStyle name="Note 5 3 6 7 2" xfId="9453"/>
    <cellStyle name="Note 5 3 6 7 2 2" xfId="9454"/>
    <cellStyle name="Note 5 3 6 7 3" xfId="9455"/>
    <cellStyle name="Note 5 3 6 8" xfId="9456"/>
    <cellStyle name="Note 5 3 6 8 2" xfId="9457"/>
    <cellStyle name="Note 5 3 6 8 2 2" xfId="9458"/>
    <cellStyle name="Note 5 3 6 8 3" xfId="9459"/>
    <cellStyle name="Note 5 3 6 9" xfId="9460"/>
    <cellStyle name="Note 5 3 6 9 2" xfId="9461"/>
    <cellStyle name="Note 5 3 6 9 2 2" xfId="9462"/>
    <cellStyle name="Note 5 3 6 9 3" xfId="9463"/>
    <cellStyle name="Note 5 3 7" xfId="9464"/>
    <cellStyle name="Note 5 3 7 10" xfId="9465"/>
    <cellStyle name="Note 5 3 7 10 2" xfId="9466"/>
    <cellStyle name="Note 5 3 7 10 2 2" xfId="9467"/>
    <cellStyle name="Note 5 3 7 10 3" xfId="9468"/>
    <cellStyle name="Note 5 3 7 11" xfId="9469"/>
    <cellStyle name="Note 5 3 7 11 2" xfId="9470"/>
    <cellStyle name="Note 5 3 7 2" xfId="9471"/>
    <cellStyle name="Note 5 3 7 2 2" xfId="9472"/>
    <cellStyle name="Note 5 3 7 2 2 2" xfId="9473"/>
    <cellStyle name="Note 5 3 7 2 2 2 2" xfId="9474"/>
    <cellStyle name="Note 5 3 7 2 2 3" xfId="9475"/>
    <cellStyle name="Note 5 3 7 2 3" xfId="9476"/>
    <cellStyle name="Note 5 3 7 2 3 2" xfId="9477"/>
    <cellStyle name="Note 5 3 7 2 4" xfId="9478"/>
    <cellStyle name="Note 5 3 7 3" xfId="9479"/>
    <cellStyle name="Note 5 3 7 3 2" xfId="9480"/>
    <cellStyle name="Note 5 3 7 3 2 2" xfId="9481"/>
    <cellStyle name="Note 5 3 7 3 3" xfId="9482"/>
    <cellStyle name="Note 5 3 7 4" xfId="9483"/>
    <cellStyle name="Note 5 3 7 4 2" xfId="9484"/>
    <cellStyle name="Note 5 3 7 4 2 2" xfId="9485"/>
    <cellStyle name="Note 5 3 7 4 3" xfId="9486"/>
    <cellStyle name="Note 5 3 7 5" xfId="9487"/>
    <cellStyle name="Note 5 3 7 5 2" xfId="9488"/>
    <cellStyle name="Note 5 3 7 5 2 2" xfId="9489"/>
    <cellStyle name="Note 5 3 7 5 3" xfId="9490"/>
    <cellStyle name="Note 5 3 7 6" xfId="9491"/>
    <cellStyle name="Note 5 3 7 6 2" xfId="9492"/>
    <cellStyle name="Note 5 3 7 6 2 2" xfId="9493"/>
    <cellStyle name="Note 5 3 7 6 3" xfId="9494"/>
    <cellStyle name="Note 5 3 7 7" xfId="9495"/>
    <cellStyle name="Note 5 3 7 7 2" xfId="9496"/>
    <cellStyle name="Note 5 3 7 7 2 2" xfId="9497"/>
    <cellStyle name="Note 5 3 7 7 3" xfId="9498"/>
    <cellStyle name="Note 5 3 7 8" xfId="9499"/>
    <cellStyle name="Note 5 3 7 8 2" xfId="9500"/>
    <cellStyle name="Note 5 3 7 8 2 2" xfId="9501"/>
    <cellStyle name="Note 5 3 7 8 3" xfId="9502"/>
    <cellStyle name="Note 5 3 7 9" xfId="9503"/>
    <cellStyle name="Note 5 3 7 9 2" xfId="9504"/>
    <cellStyle name="Note 5 3 7 9 2 2" xfId="9505"/>
    <cellStyle name="Note 5 3 7 9 3" xfId="9506"/>
    <cellStyle name="Note 5 3 8" xfId="9507"/>
    <cellStyle name="Note 5 3 8 2" xfId="9508"/>
    <cellStyle name="Note 5 3 8 2 2" xfId="9509"/>
    <cellStyle name="Note 5 3 8 2 2 2" xfId="9510"/>
    <cellStyle name="Note 5 3 8 2 3" xfId="9511"/>
    <cellStyle name="Note 5 3 8 3" xfId="9512"/>
    <cellStyle name="Note 5 3 8 3 2" xfId="9513"/>
    <cellStyle name="Note 5 3 8 4" xfId="9514"/>
    <cellStyle name="Note 5 3 9" xfId="9515"/>
    <cellStyle name="Note 5 3 9 2" xfId="9516"/>
    <cellStyle name="Note 5 3 9 2 2" xfId="9517"/>
    <cellStyle name="Note 5 3 9 3" xfId="9518"/>
    <cellStyle name="Note 5 4" xfId="9519"/>
    <cellStyle name="Note 5 4 10" xfId="9520"/>
    <cellStyle name="Note 5 4 10 2" xfId="9521"/>
    <cellStyle name="Note 5 4 10 2 2" xfId="9522"/>
    <cellStyle name="Note 5 4 10 3" xfId="9523"/>
    <cellStyle name="Note 5 4 11" xfId="9524"/>
    <cellStyle name="Note 5 4 11 2" xfId="9525"/>
    <cellStyle name="Note 5 4 11 2 2" xfId="9526"/>
    <cellStyle name="Note 5 4 11 3" xfId="9527"/>
    <cellStyle name="Note 5 4 12" xfId="9528"/>
    <cellStyle name="Note 5 4 12 2" xfId="9529"/>
    <cellStyle name="Note 5 4 12 2 2" xfId="9530"/>
    <cellStyle name="Note 5 4 12 3" xfId="9531"/>
    <cellStyle name="Note 5 4 13" xfId="9532"/>
    <cellStyle name="Note 5 4 13 2" xfId="9533"/>
    <cellStyle name="Note 5 4 2" xfId="9534"/>
    <cellStyle name="Note 5 4 2 2" xfId="9535"/>
    <cellStyle name="Note 5 4 2 2 2" xfId="9536"/>
    <cellStyle name="Note 5 4 2 2 2 2" xfId="9537"/>
    <cellStyle name="Note 5 4 2 2 2 2 2" xfId="9538"/>
    <cellStyle name="Note 5 4 2 2 2 3" xfId="9539"/>
    <cellStyle name="Note 5 4 2 2 3" xfId="9540"/>
    <cellStyle name="Note 5 4 2 2 3 2" xfId="9541"/>
    <cellStyle name="Note 5 4 2 2 4" xfId="9542"/>
    <cellStyle name="Note 5 4 2 3" xfId="9543"/>
    <cellStyle name="Note 5 4 2 3 2" xfId="9544"/>
    <cellStyle name="Note 5 4 2 3 2 2" xfId="9545"/>
    <cellStyle name="Note 5 4 2 3 2 2 2" xfId="9546"/>
    <cellStyle name="Note 5 4 2 3 2 3" xfId="9547"/>
    <cellStyle name="Note 5 4 2 3 3" xfId="9548"/>
    <cellStyle name="Note 5 4 2 3 3 2" xfId="9549"/>
    <cellStyle name="Note 5 4 2 3 4" xfId="9550"/>
    <cellStyle name="Note 5 4 2 4" xfId="9551"/>
    <cellStyle name="Note 5 4 2 4 2" xfId="9552"/>
    <cellStyle name="Note 5 4 2 4 2 2" xfId="9553"/>
    <cellStyle name="Note 5 4 2 4 3" xfId="9554"/>
    <cellStyle name="Note 5 4 2 5" xfId="9555"/>
    <cellStyle name="Note 5 4 2 5 2" xfId="9556"/>
    <cellStyle name="Note 5 4 2 5 2 2" xfId="9557"/>
    <cellStyle name="Note 5 4 2 5 3" xfId="9558"/>
    <cellStyle name="Note 5 4 2 6" xfId="9559"/>
    <cellStyle name="Note 5 4 2 6 2" xfId="9560"/>
    <cellStyle name="Note 5 4 2 6 2 2" xfId="9561"/>
    <cellStyle name="Note 5 4 2 6 3" xfId="9562"/>
    <cellStyle name="Note 5 4 2 7" xfId="9563"/>
    <cellStyle name="Note 5 4 2 7 2" xfId="9564"/>
    <cellStyle name="Note 5 4 2 7 2 2" xfId="9565"/>
    <cellStyle name="Note 5 4 2 7 3" xfId="9566"/>
    <cellStyle name="Note 5 4 2 8" xfId="9567"/>
    <cellStyle name="Note 5 4 2 8 2" xfId="9568"/>
    <cellStyle name="Note 5 4 3" xfId="9569"/>
    <cellStyle name="Note 5 4 3 10" xfId="9570"/>
    <cellStyle name="Note 5 4 3 10 2" xfId="9571"/>
    <cellStyle name="Note 5 4 3 10 2 2" xfId="9572"/>
    <cellStyle name="Note 5 4 3 10 3" xfId="9573"/>
    <cellStyle name="Note 5 4 3 11" xfId="9574"/>
    <cellStyle name="Note 5 4 3 11 2" xfId="9575"/>
    <cellStyle name="Note 5 4 3 2" xfId="9576"/>
    <cellStyle name="Note 5 4 3 2 2" xfId="9577"/>
    <cellStyle name="Note 5 4 3 2 2 2" xfId="9578"/>
    <cellStyle name="Note 5 4 3 2 2 2 2" xfId="9579"/>
    <cellStyle name="Note 5 4 3 2 2 3" xfId="9580"/>
    <cellStyle name="Note 5 4 3 2 3" xfId="9581"/>
    <cellStyle name="Note 5 4 3 2 3 2" xfId="9582"/>
    <cellStyle name="Note 5 4 3 2 4" xfId="9583"/>
    <cellStyle name="Note 5 4 3 3" xfId="9584"/>
    <cellStyle name="Note 5 4 3 3 2" xfId="9585"/>
    <cellStyle name="Note 5 4 3 3 2 2" xfId="9586"/>
    <cellStyle name="Note 5 4 3 3 3" xfId="9587"/>
    <cellStyle name="Note 5 4 3 4" xfId="9588"/>
    <cellStyle name="Note 5 4 3 4 2" xfId="9589"/>
    <cellStyle name="Note 5 4 3 4 2 2" xfId="9590"/>
    <cellStyle name="Note 5 4 3 4 3" xfId="9591"/>
    <cellStyle name="Note 5 4 3 5" xfId="9592"/>
    <cellStyle name="Note 5 4 3 5 2" xfId="9593"/>
    <cellStyle name="Note 5 4 3 5 2 2" xfId="9594"/>
    <cellStyle name="Note 5 4 3 5 3" xfId="9595"/>
    <cellStyle name="Note 5 4 3 6" xfId="9596"/>
    <cellStyle name="Note 5 4 3 6 2" xfId="9597"/>
    <cellStyle name="Note 5 4 3 6 2 2" xfId="9598"/>
    <cellStyle name="Note 5 4 3 6 3" xfId="9599"/>
    <cellStyle name="Note 5 4 3 7" xfId="9600"/>
    <cellStyle name="Note 5 4 3 7 2" xfId="9601"/>
    <cellStyle name="Note 5 4 3 7 2 2" xfId="9602"/>
    <cellStyle name="Note 5 4 3 7 3" xfId="9603"/>
    <cellStyle name="Note 5 4 3 8" xfId="9604"/>
    <cellStyle name="Note 5 4 3 8 2" xfId="9605"/>
    <cellStyle name="Note 5 4 3 8 2 2" xfId="9606"/>
    <cellStyle name="Note 5 4 3 8 3" xfId="9607"/>
    <cellStyle name="Note 5 4 3 9" xfId="9608"/>
    <cellStyle name="Note 5 4 3 9 2" xfId="9609"/>
    <cellStyle name="Note 5 4 3 9 2 2" xfId="9610"/>
    <cellStyle name="Note 5 4 3 9 3" xfId="9611"/>
    <cellStyle name="Note 5 4 4" xfId="9612"/>
    <cellStyle name="Note 5 4 4 10" xfId="9613"/>
    <cellStyle name="Note 5 4 4 10 2" xfId="9614"/>
    <cellStyle name="Note 5 4 4 10 2 2" xfId="9615"/>
    <cellStyle name="Note 5 4 4 10 3" xfId="9616"/>
    <cellStyle name="Note 5 4 4 11" xfId="9617"/>
    <cellStyle name="Note 5 4 4 11 2" xfId="9618"/>
    <cellStyle name="Note 5 4 4 2" xfId="9619"/>
    <cellStyle name="Note 5 4 4 2 2" xfId="9620"/>
    <cellStyle name="Note 5 4 4 2 2 2" xfId="9621"/>
    <cellStyle name="Note 5 4 4 2 2 2 2" xfId="9622"/>
    <cellStyle name="Note 5 4 4 2 2 3" xfId="9623"/>
    <cellStyle name="Note 5 4 4 2 3" xfId="9624"/>
    <cellStyle name="Note 5 4 4 2 3 2" xfId="9625"/>
    <cellStyle name="Note 5 4 4 2 4" xfId="9626"/>
    <cellStyle name="Note 5 4 4 3" xfId="9627"/>
    <cellStyle name="Note 5 4 4 3 2" xfId="9628"/>
    <cellStyle name="Note 5 4 4 3 2 2" xfId="9629"/>
    <cellStyle name="Note 5 4 4 3 3" xfId="9630"/>
    <cellStyle name="Note 5 4 4 4" xfId="9631"/>
    <cellStyle name="Note 5 4 4 4 2" xfId="9632"/>
    <cellStyle name="Note 5 4 4 4 2 2" xfId="9633"/>
    <cellStyle name="Note 5 4 4 4 3" xfId="9634"/>
    <cellStyle name="Note 5 4 4 5" xfId="9635"/>
    <cellStyle name="Note 5 4 4 5 2" xfId="9636"/>
    <cellStyle name="Note 5 4 4 5 2 2" xfId="9637"/>
    <cellStyle name="Note 5 4 4 5 3" xfId="9638"/>
    <cellStyle name="Note 5 4 4 6" xfId="9639"/>
    <cellStyle name="Note 5 4 4 6 2" xfId="9640"/>
    <cellStyle name="Note 5 4 4 6 2 2" xfId="9641"/>
    <cellStyle name="Note 5 4 4 6 3" xfId="9642"/>
    <cellStyle name="Note 5 4 4 7" xfId="9643"/>
    <cellStyle name="Note 5 4 4 7 2" xfId="9644"/>
    <cellStyle name="Note 5 4 4 7 2 2" xfId="9645"/>
    <cellStyle name="Note 5 4 4 7 3" xfId="9646"/>
    <cellStyle name="Note 5 4 4 8" xfId="9647"/>
    <cellStyle name="Note 5 4 4 8 2" xfId="9648"/>
    <cellStyle name="Note 5 4 4 8 2 2" xfId="9649"/>
    <cellStyle name="Note 5 4 4 8 3" xfId="9650"/>
    <cellStyle name="Note 5 4 4 9" xfId="9651"/>
    <cellStyle name="Note 5 4 4 9 2" xfId="9652"/>
    <cellStyle name="Note 5 4 4 9 2 2" xfId="9653"/>
    <cellStyle name="Note 5 4 4 9 3" xfId="9654"/>
    <cellStyle name="Note 5 4 5" xfId="9655"/>
    <cellStyle name="Note 5 4 5 10" xfId="9656"/>
    <cellStyle name="Note 5 4 5 10 2" xfId="9657"/>
    <cellStyle name="Note 5 4 5 10 2 2" xfId="9658"/>
    <cellStyle name="Note 5 4 5 10 3" xfId="9659"/>
    <cellStyle name="Note 5 4 5 11" xfId="9660"/>
    <cellStyle name="Note 5 4 5 11 2" xfId="9661"/>
    <cellStyle name="Note 5 4 5 2" xfId="9662"/>
    <cellStyle name="Note 5 4 5 2 2" xfId="9663"/>
    <cellStyle name="Note 5 4 5 2 2 2" xfId="9664"/>
    <cellStyle name="Note 5 4 5 2 2 2 2" xfId="9665"/>
    <cellStyle name="Note 5 4 5 2 2 3" xfId="9666"/>
    <cellStyle name="Note 5 4 5 2 3" xfId="9667"/>
    <cellStyle name="Note 5 4 5 2 3 2" xfId="9668"/>
    <cellStyle name="Note 5 4 5 2 4" xfId="9669"/>
    <cellStyle name="Note 5 4 5 3" xfId="9670"/>
    <cellStyle name="Note 5 4 5 3 2" xfId="9671"/>
    <cellStyle name="Note 5 4 5 3 2 2" xfId="9672"/>
    <cellStyle name="Note 5 4 5 3 3" xfId="9673"/>
    <cellStyle name="Note 5 4 5 4" xfId="9674"/>
    <cellStyle name="Note 5 4 5 4 2" xfId="9675"/>
    <cellStyle name="Note 5 4 5 4 2 2" xfId="9676"/>
    <cellStyle name="Note 5 4 5 4 3" xfId="9677"/>
    <cellStyle name="Note 5 4 5 5" xfId="9678"/>
    <cellStyle name="Note 5 4 5 5 2" xfId="9679"/>
    <cellStyle name="Note 5 4 5 5 2 2" xfId="9680"/>
    <cellStyle name="Note 5 4 5 5 3" xfId="9681"/>
    <cellStyle name="Note 5 4 5 6" xfId="9682"/>
    <cellStyle name="Note 5 4 5 6 2" xfId="9683"/>
    <cellStyle name="Note 5 4 5 6 2 2" xfId="9684"/>
    <cellStyle name="Note 5 4 5 6 3" xfId="9685"/>
    <cellStyle name="Note 5 4 5 7" xfId="9686"/>
    <cellStyle name="Note 5 4 5 7 2" xfId="9687"/>
    <cellStyle name="Note 5 4 5 7 2 2" xfId="9688"/>
    <cellStyle name="Note 5 4 5 7 3" xfId="9689"/>
    <cellStyle name="Note 5 4 5 8" xfId="9690"/>
    <cellStyle name="Note 5 4 5 8 2" xfId="9691"/>
    <cellStyle name="Note 5 4 5 8 2 2" xfId="9692"/>
    <cellStyle name="Note 5 4 5 8 3" xfId="9693"/>
    <cellStyle name="Note 5 4 5 9" xfId="9694"/>
    <cellStyle name="Note 5 4 5 9 2" xfId="9695"/>
    <cellStyle name="Note 5 4 5 9 2 2" xfId="9696"/>
    <cellStyle name="Note 5 4 5 9 3" xfId="9697"/>
    <cellStyle name="Note 5 4 6" xfId="9698"/>
    <cellStyle name="Note 5 4 6 10" xfId="9699"/>
    <cellStyle name="Note 5 4 6 10 2" xfId="9700"/>
    <cellStyle name="Note 5 4 6 10 2 2" xfId="9701"/>
    <cellStyle name="Note 5 4 6 10 3" xfId="9702"/>
    <cellStyle name="Note 5 4 6 11" xfId="9703"/>
    <cellStyle name="Note 5 4 6 11 2" xfId="9704"/>
    <cellStyle name="Note 5 4 6 2" xfId="9705"/>
    <cellStyle name="Note 5 4 6 2 2" xfId="9706"/>
    <cellStyle name="Note 5 4 6 2 2 2" xfId="9707"/>
    <cellStyle name="Note 5 4 6 2 2 2 2" xfId="9708"/>
    <cellStyle name="Note 5 4 6 2 2 3" xfId="9709"/>
    <cellStyle name="Note 5 4 6 2 3" xfId="9710"/>
    <cellStyle name="Note 5 4 6 2 3 2" xfId="9711"/>
    <cellStyle name="Note 5 4 6 2 4" xfId="9712"/>
    <cellStyle name="Note 5 4 6 3" xfId="9713"/>
    <cellStyle name="Note 5 4 6 3 2" xfId="9714"/>
    <cellStyle name="Note 5 4 6 3 2 2" xfId="9715"/>
    <cellStyle name="Note 5 4 6 3 3" xfId="9716"/>
    <cellStyle name="Note 5 4 6 4" xfId="9717"/>
    <cellStyle name="Note 5 4 6 4 2" xfId="9718"/>
    <cellStyle name="Note 5 4 6 4 2 2" xfId="9719"/>
    <cellStyle name="Note 5 4 6 4 3" xfId="9720"/>
    <cellStyle name="Note 5 4 6 5" xfId="9721"/>
    <cellStyle name="Note 5 4 6 5 2" xfId="9722"/>
    <cellStyle name="Note 5 4 6 5 2 2" xfId="9723"/>
    <cellStyle name="Note 5 4 6 5 3" xfId="9724"/>
    <cellStyle name="Note 5 4 6 6" xfId="9725"/>
    <cellStyle name="Note 5 4 6 6 2" xfId="9726"/>
    <cellStyle name="Note 5 4 6 6 2 2" xfId="9727"/>
    <cellStyle name="Note 5 4 6 6 3" xfId="9728"/>
    <cellStyle name="Note 5 4 6 7" xfId="9729"/>
    <cellStyle name="Note 5 4 6 7 2" xfId="9730"/>
    <cellStyle name="Note 5 4 6 7 2 2" xfId="9731"/>
    <cellStyle name="Note 5 4 6 7 3" xfId="9732"/>
    <cellStyle name="Note 5 4 6 8" xfId="9733"/>
    <cellStyle name="Note 5 4 6 8 2" xfId="9734"/>
    <cellStyle name="Note 5 4 6 8 2 2" xfId="9735"/>
    <cellStyle name="Note 5 4 6 8 3" xfId="9736"/>
    <cellStyle name="Note 5 4 6 9" xfId="9737"/>
    <cellStyle name="Note 5 4 6 9 2" xfId="9738"/>
    <cellStyle name="Note 5 4 6 9 2 2" xfId="9739"/>
    <cellStyle name="Note 5 4 6 9 3" xfId="9740"/>
    <cellStyle name="Note 5 4 7" xfId="9741"/>
    <cellStyle name="Note 5 4 7 2" xfId="9742"/>
    <cellStyle name="Note 5 4 7 2 2" xfId="9743"/>
    <cellStyle name="Note 5 4 7 2 2 2" xfId="9744"/>
    <cellStyle name="Note 5 4 7 2 3" xfId="9745"/>
    <cellStyle name="Note 5 4 7 3" xfId="9746"/>
    <cellStyle name="Note 5 4 7 3 2" xfId="9747"/>
    <cellStyle name="Note 5 4 7 4" xfId="9748"/>
    <cellStyle name="Note 5 4 8" xfId="9749"/>
    <cellStyle name="Note 5 4 8 2" xfId="9750"/>
    <cellStyle name="Note 5 4 8 2 2" xfId="9751"/>
    <cellStyle name="Note 5 4 8 3" xfId="9752"/>
    <cellStyle name="Note 5 4 9" xfId="9753"/>
    <cellStyle name="Note 5 4 9 2" xfId="9754"/>
    <cellStyle name="Note 5 4 9 2 2" xfId="9755"/>
    <cellStyle name="Note 5 4 9 3" xfId="9756"/>
    <cellStyle name="Note 5 5" xfId="9757"/>
    <cellStyle name="Note 5 5 2" xfId="9758"/>
    <cellStyle name="Note 5 5 2 2" xfId="9759"/>
    <cellStyle name="Note 5 5 2 2 2" xfId="9760"/>
    <cellStyle name="Note 5 5 2 2 2 2" xfId="9761"/>
    <cellStyle name="Note 5 5 2 2 3" xfId="9762"/>
    <cellStyle name="Note 5 5 2 3" xfId="9763"/>
    <cellStyle name="Note 5 5 2 3 2" xfId="9764"/>
    <cellStyle name="Note 5 5 2 4" xfId="9765"/>
    <cellStyle name="Note 5 5 3" xfId="9766"/>
    <cellStyle name="Note 5 5 3 2" xfId="9767"/>
    <cellStyle name="Note 5 5 3 2 2" xfId="9768"/>
    <cellStyle name="Note 5 5 3 2 2 2" xfId="9769"/>
    <cellStyle name="Note 5 5 3 2 3" xfId="9770"/>
    <cellStyle name="Note 5 5 3 3" xfId="9771"/>
    <cellStyle name="Note 5 5 3 3 2" xfId="9772"/>
    <cellStyle name="Note 5 5 3 4" xfId="9773"/>
    <cellStyle name="Note 5 5 4" xfId="9774"/>
    <cellStyle name="Note 5 5 4 2" xfId="9775"/>
    <cellStyle name="Note 5 5 4 2 2" xfId="9776"/>
    <cellStyle name="Note 5 5 4 3" xfId="9777"/>
    <cellStyle name="Note 5 5 5" xfId="9778"/>
    <cellStyle name="Note 5 5 5 2" xfId="9779"/>
    <cellStyle name="Note 5 5 5 2 2" xfId="9780"/>
    <cellStyle name="Note 5 5 5 3" xfId="9781"/>
    <cellStyle name="Note 5 5 6" xfId="9782"/>
    <cellStyle name="Note 5 5 6 2" xfId="9783"/>
    <cellStyle name="Note 5 5 6 2 2" xfId="9784"/>
    <cellStyle name="Note 5 5 6 3" xfId="9785"/>
    <cellStyle name="Note 5 5 7" xfId="9786"/>
    <cellStyle name="Note 5 5 7 2" xfId="9787"/>
    <cellStyle name="Note 5 5 7 2 2" xfId="9788"/>
    <cellStyle name="Note 5 5 7 3" xfId="9789"/>
    <cellStyle name="Note 5 5 8" xfId="9790"/>
    <cellStyle name="Note 5 5 8 2" xfId="9791"/>
    <cellStyle name="Note 5 6" xfId="9792"/>
    <cellStyle name="Note 5 6 10" xfId="9793"/>
    <cellStyle name="Note 5 6 10 2" xfId="9794"/>
    <cellStyle name="Note 5 6 10 2 2" xfId="9795"/>
    <cellStyle name="Note 5 6 10 3" xfId="9796"/>
    <cellStyle name="Note 5 6 11" xfId="9797"/>
    <cellStyle name="Note 5 6 11 2" xfId="9798"/>
    <cellStyle name="Note 5 6 2" xfId="9799"/>
    <cellStyle name="Note 5 6 2 2" xfId="9800"/>
    <cellStyle name="Note 5 6 2 2 2" xfId="9801"/>
    <cellStyle name="Note 5 6 2 2 2 2" xfId="9802"/>
    <cellStyle name="Note 5 6 2 2 3" xfId="9803"/>
    <cellStyle name="Note 5 6 2 3" xfId="9804"/>
    <cellStyle name="Note 5 6 2 3 2" xfId="9805"/>
    <cellStyle name="Note 5 6 2 4" xfId="9806"/>
    <cellStyle name="Note 5 6 3" xfId="9807"/>
    <cellStyle name="Note 5 6 3 2" xfId="9808"/>
    <cellStyle name="Note 5 6 3 2 2" xfId="9809"/>
    <cellStyle name="Note 5 6 3 3" xfId="9810"/>
    <cellStyle name="Note 5 6 4" xfId="9811"/>
    <cellStyle name="Note 5 6 4 2" xfId="9812"/>
    <cellStyle name="Note 5 6 4 2 2" xfId="9813"/>
    <cellStyle name="Note 5 6 4 3" xfId="9814"/>
    <cellStyle name="Note 5 6 5" xfId="9815"/>
    <cellStyle name="Note 5 6 5 2" xfId="9816"/>
    <cellStyle name="Note 5 6 5 2 2" xfId="9817"/>
    <cellStyle name="Note 5 6 5 3" xfId="9818"/>
    <cellStyle name="Note 5 6 6" xfId="9819"/>
    <cellStyle name="Note 5 6 6 2" xfId="9820"/>
    <cellStyle name="Note 5 6 6 2 2" xfId="9821"/>
    <cellStyle name="Note 5 6 6 3" xfId="9822"/>
    <cellStyle name="Note 5 6 7" xfId="9823"/>
    <cellStyle name="Note 5 6 7 2" xfId="9824"/>
    <cellStyle name="Note 5 6 7 2 2" xfId="9825"/>
    <cellStyle name="Note 5 6 7 3" xfId="9826"/>
    <cellStyle name="Note 5 6 8" xfId="9827"/>
    <cellStyle name="Note 5 6 8 2" xfId="9828"/>
    <cellStyle name="Note 5 6 8 2 2" xfId="9829"/>
    <cellStyle name="Note 5 6 8 3" xfId="9830"/>
    <cellStyle name="Note 5 6 9" xfId="9831"/>
    <cellStyle name="Note 5 6 9 2" xfId="9832"/>
    <cellStyle name="Note 5 6 9 2 2" xfId="9833"/>
    <cellStyle name="Note 5 6 9 3" xfId="9834"/>
    <cellStyle name="Note 5 7" xfId="9835"/>
    <cellStyle name="Note 5 7 10" xfId="9836"/>
    <cellStyle name="Note 5 7 10 2" xfId="9837"/>
    <cellStyle name="Note 5 7 10 2 2" xfId="9838"/>
    <cellStyle name="Note 5 7 10 3" xfId="9839"/>
    <cellStyle name="Note 5 7 11" xfId="9840"/>
    <cellStyle name="Note 5 7 11 2" xfId="9841"/>
    <cellStyle name="Note 5 7 2" xfId="9842"/>
    <cellStyle name="Note 5 7 2 2" xfId="9843"/>
    <cellStyle name="Note 5 7 2 2 2" xfId="9844"/>
    <cellStyle name="Note 5 7 2 2 2 2" xfId="9845"/>
    <cellStyle name="Note 5 7 2 2 3" xfId="9846"/>
    <cellStyle name="Note 5 7 2 3" xfId="9847"/>
    <cellStyle name="Note 5 7 2 3 2" xfId="9848"/>
    <cellStyle name="Note 5 7 2 4" xfId="9849"/>
    <cellStyle name="Note 5 7 3" xfId="9850"/>
    <cellStyle name="Note 5 7 3 2" xfId="9851"/>
    <cellStyle name="Note 5 7 3 2 2" xfId="9852"/>
    <cellStyle name="Note 5 7 3 3" xfId="9853"/>
    <cellStyle name="Note 5 7 4" xfId="9854"/>
    <cellStyle name="Note 5 7 4 2" xfId="9855"/>
    <cellStyle name="Note 5 7 4 2 2" xfId="9856"/>
    <cellStyle name="Note 5 7 4 3" xfId="9857"/>
    <cellStyle name="Note 5 7 5" xfId="9858"/>
    <cellStyle name="Note 5 7 5 2" xfId="9859"/>
    <cellStyle name="Note 5 7 5 2 2" xfId="9860"/>
    <cellStyle name="Note 5 7 5 3" xfId="9861"/>
    <cellStyle name="Note 5 7 6" xfId="9862"/>
    <cellStyle name="Note 5 7 6 2" xfId="9863"/>
    <cellStyle name="Note 5 7 6 2 2" xfId="9864"/>
    <cellStyle name="Note 5 7 6 3" xfId="9865"/>
    <cellStyle name="Note 5 7 7" xfId="9866"/>
    <cellStyle name="Note 5 7 7 2" xfId="9867"/>
    <cellStyle name="Note 5 7 7 2 2" xfId="9868"/>
    <cellStyle name="Note 5 7 7 3" xfId="9869"/>
    <cellStyle name="Note 5 7 8" xfId="9870"/>
    <cellStyle name="Note 5 7 8 2" xfId="9871"/>
    <cellStyle name="Note 5 7 8 2 2" xfId="9872"/>
    <cellStyle name="Note 5 7 8 3" xfId="9873"/>
    <cellStyle name="Note 5 7 9" xfId="9874"/>
    <cellStyle name="Note 5 7 9 2" xfId="9875"/>
    <cellStyle name="Note 5 7 9 2 2" xfId="9876"/>
    <cellStyle name="Note 5 7 9 3" xfId="9877"/>
    <cellStyle name="Note 5 8" xfId="9878"/>
    <cellStyle name="Note 5 8 10" xfId="9879"/>
    <cellStyle name="Note 5 8 10 2" xfId="9880"/>
    <cellStyle name="Note 5 8 10 2 2" xfId="9881"/>
    <cellStyle name="Note 5 8 10 3" xfId="9882"/>
    <cellStyle name="Note 5 8 11" xfId="9883"/>
    <cellStyle name="Note 5 8 11 2" xfId="9884"/>
    <cellStyle name="Note 5 8 2" xfId="9885"/>
    <cellStyle name="Note 5 8 2 2" xfId="9886"/>
    <cellStyle name="Note 5 8 2 2 2" xfId="9887"/>
    <cellStyle name="Note 5 8 2 2 2 2" xfId="9888"/>
    <cellStyle name="Note 5 8 2 2 3" xfId="9889"/>
    <cellStyle name="Note 5 8 2 3" xfId="9890"/>
    <cellStyle name="Note 5 8 2 3 2" xfId="9891"/>
    <cellStyle name="Note 5 8 2 4" xfId="9892"/>
    <cellStyle name="Note 5 8 3" xfId="9893"/>
    <cellStyle name="Note 5 8 3 2" xfId="9894"/>
    <cellStyle name="Note 5 8 3 2 2" xfId="9895"/>
    <cellStyle name="Note 5 8 3 3" xfId="9896"/>
    <cellStyle name="Note 5 8 4" xfId="9897"/>
    <cellStyle name="Note 5 8 4 2" xfId="9898"/>
    <cellStyle name="Note 5 8 4 2 2" xfId="9899"/>
    <cellStyle name="Note 5 8 4 3" xfId="9900"/>
    <cellStyle name="Note 5 8 5" xfId="9901"/>
    <cellStyle name="Note 5 8 5 2" xfId="9902"/>
    <cellStyle name="Note 5 8 5 2 2" xfId="9903"/>
    <cellStyle name="Note 5 8 5 3" xfId="9904"/>
    <cellStyle name="Note 5 8 6" xfId="9905"/>
    <cellStyle name="Note 5 8 6 2" xfId="9906"/>
    <cellStyle name="Note 5 8 6 2 2" xfId="9907"/>
    <cellStyle name="Note 5 8 6 3" xfId="9908"/>
    <cellStyle name="Note 5 8 7" xfId="9909"/>
    <cellStyle name="Note 5 8 7 2" xfId="9910"/>
    <cellStyle name="Note 5 8 7 2 2" xfId="9911"/>
    <cellStyle name="Note 5 8 7 3" xfId="9912"/>
    <cellStyle name="Note 5 8 8" xfId="9913"/>
    <cellStyle name="Note 5 8 8 2" xfId="9914"/>
    <cellStyle name="Note 5 8 8 2 2" xfId="9915"/>
    <cellStyle name="Note 5 8 8 3" xfId="9916"/>
    <cellStyle name="Note 5 8 9" xfId="9917"/>
    <cellStyle name="Note 5 8 9 2" xfId="9918"/>
    <cellStyle name="Note 5 8 9 2 2" xfId="9919"/>
    <cellStyle name="Note 5 8 9 3" xfId="9920"/>
    <cellStyle name="Note 5 9" xfId="9921"/>
    <cellStyle name="Note 5 9 10" xfId="9922"/>
    <cellStyle name="Note 5 9 10 2" xfId="9923"/>
    <cellStyle name="Note 5 9 10 2 2" xfId="9924"/>
    <cellStyle name="Note 5 9 10 3" xfId="9925"/>
    <cellStyle name="Note 5 9 11" xfId="9926"/>
    <cellStyle name="Note 5 9 11 2" xfId="9927"/>
    <cellStyle name="Note 5 9 2" xfId="9928"/>
    <cellStyle name="Note 5 9 2 2" xfId="9929"/>
    <cellStyle name="Note 5 9 2 2 2" xfId="9930"/>
    <cellStyle name="Note 5 9 2 2 2 2" xfId="9931"/>
    <cellStyle name="Note 5 9 2 2 3" xfId="9932"/>
    <cellStyle name="Note 5 9 2 3" xfId="9933"/>
    <cellStyle name="Note 5 9 2 3 2" xfId="9934"/>
    <cellStyle name="Note 5 9 2 4" xfId="9935"/>
    <cellStyle name="Note 5 9 3" xfId="9936"/>
    <cellStyle name="Note 5 9 3 2" xfId="9937"/>
    <cellStyle name="Note 5 9 3 2 2" xfId="9938"/>
    <cellStyle name="Note 5 9 3 3" xfId="9939"/>
    <cellStyle name="Note 5 9 4" xfId="9940"/>
    <cellStyle name="Note 5 9 4 2" xfId="9941"/>
    <cellStyle name="Note 5 9 4 2 2" xfId="9942"/>
    <cellStyle name="Note 5 9 4 3" xfId="9943"/>
    <cellStyle name="Note 5 9 5" xfId="9944"/>
    <cellStyle name="Note 5 9 5 2" xfId="9945"/>
    <cellStyle name="Note 5 9 5 2 2" xfId="9946"/>
    <cellStyle name="Note 5 9 5 3" xfId="9947"/>
    <cellStyle name="Note 5 9 6" xfId="9948"/>
    <cellStyle name="Note 5 9 6 2" xfId="9949"/>
    <cellStyle name="Note 5 9 6 2 2" xfId="9950"/>
    <cellStyle name="Note 5 9 6 3" xfId="9951"/>
    <cellStyle name="Note 5 9 7" xfId="9952"/>
    <cellStyle name="Note 5 9 7 2" xfId="9953"/>
    <cellStyle name="Note 5 9 7 2 2" xfId="9954"/>
    <cellStyle name="Note 5 9 7 3" xfId="9955"/>
    <cellStyle name="Note 5 9 8" xfId="9956"/>
    <cellStyle name="Note 5 9 8 2" xfId="9957"/>
    <cellStyle name="Note 5 9 8 2 2" xfId="9958"/>
    <cellStyle name="Note 5 9 8 3" xfId="9959"/>
    <cellStyle name="Note 5 9 9" xfId="9960"/>
    <cellStyle name="Note 5 9 9 2" xfId="9961"/>
    <cellStyle name="Note 5 9 9 2 2" xfId="9962"/>
    <cellStyle name="Note 5 9 9 3" xfId="9963"/>
    <cellStyle name="Note 6" xfId="9964"/>
    <cellStyle name="Note 6 10" xfId="9965"/>
    <cellStyle name="Note 6 10 2" xfId="9966"/>
    <cellStyle name="Note 6 10 2 2" xfId="9967"/>
    <cellStyle name="Note 6 10 2 2 2" xfId="9968"/>
    <cellStyle name="Note 6 10 2 3" xfId="9969"/>
    <cellStyle name="Note 6 10 3" xfId="9970"/>
    <cellStyle name="Note 6 10 3 2" xfId="9971"/>
    <cellStyle name="Note 6 10 4" xfId="9972"/>
    <cellStyle name="Note 6 11" xfId="9973"/>
    <cellStyle name="Note 6 11 2" xfId="9974"/>
    <cellStyle name="Note 6 11 2 2" xfId="9975"/>
    <cellStyle name="Note 6 11 3" xfId="9976"/>
    <cellStyle name="Note 6 12" xfId="9977"/>
    <cellStyle name="Note 6 12 2" xfId="9978"/>
    <cellStyle name="Note 6 12 2 2" xfId="9979"/>
    <cellStyle name="Note 6 12 3" xfId="9980"/>
    <cellStyle name="Note 6 13" xfId="9981"/>
    <cellStyle name="Note 6 13 2" xfId="9982"/>
    <cellStyle name="Note 6 13 2 2" xfId="9983"/>
    <cellStyle name="Note 6 13 3" xfId="9984"/>
    <cellStyle name="Note 6 14" xfId="9985"/>
    <cellStyle name="Note 6 14 2" xfId="9986"/>
    <cellStyle name="Note 6 14 2 2" xfId="9987"/>
    <cellStyle name="Note 6 14 3" xfId="9988"/>
    <cellStyle name="Note 6 15" xfId="9989"/>
    <cellStyle name="Note 6 15 2" xfId="9990"/>
    <cellStyle name="Note 6 15 2 2" xfId="9991"/>
    <cellStyle name="Note 6 15 3" xfId="9992"/>
    <cellStyle name="Note 6 16" xfId="9993"/>
    <cellStyle name="Note 6 16 2" xfId="9994"/>
    <cellStyle name="Note 6 2" xfId="9995"/>
    <cellStyle name="Note 6 2 10" xfId="9996"/>
    <cellStyle name="Note 6 2 10 2" xfId="9997"/>
    <cellStyle name="Note 6 2 10 2 2" xfId="9998"/>
    <cellStyle name="Note 6 2 10 3" xfId="9999"/>
    <cellStyle name="Note 6 2 11" xfId="10000"/>
    <cellStyle name="Note 6 2 11 2" xfId="10001"/>
    <cellStyle name="Note 6 2 11 2 2" xfId="10002"/>
    <cellStyle name="Note 6 2 11 3" xfId="10003"/>
    <cellStyle name="Note 6 2 12" xfId="10004"/>
    <cellStyle name="Note 6 2 12 2" xfId="10005"/>
    <cellStyle name="Note 6 2 12 2 2" xfId="10006"/>
    <cellStyle name="Note 6 2 12 3" xfId="10007"/>
    <cellStyle name="Note 6 2 13" xfId="10008"/>
    <cellStyle name="Note 6 2 13 2" xfId="10009"/>
    <cellStyle name="Note 6 2 13 2 2" xfId="10010"/>
    <cellStyle name="Note 6 2 13 3" xfId="10011"/>
    <cellStyle name="Note 6 2 14" xfId="10012"/>
    <cellStyle name="Note 6 2 14 2" xfId="10013"/>
    <cellStyle name="Note 6 2 2" xfId="10014"/>
    <cellStyle name="Note 6 2 2 10" xfId="10015"/>
    <cellStyle name="Note 6 2 2 10 2" xfId="10016"/>
    <cellStyle name="Note 6 2 2 10 2 2" xfId="10017"/>
    <cellStyle name="Note 6 2 2 10 3" xfId="10018"/>
    <cellStyle name="Note 6 2 2 11" xfId="10019"/>
    <cellStyle name="Note 6 2 2 11 2" xfId="10020"/>
    <cellStyle name="Note 6 2 2 11 2 2" xfId="10021"/>
    <cellStyle name="Note 6 2 2 11 3" xfId="10022"/>
    <cellStyle name="Note 6 2 2 12" xfId="10023"/>
    <cellStyle name="Note 6 2 2 12 2" xfId="10024"/>
    <cellStyle name="Note 6 2 2 12 2 2" xfId="10025"/>
    <cellStyle name="Note 6 2 2 12 3" xfId="10026"/>
    <cellStyle name="Note 6 2 2 13" xfId="10027"/>
    <cellStyle name="Note 6 2 2 13 2" xfId="10028"/>
    <cellStyle name="Note 6 2 2 2" xfId="10029"/>
    <cellStyle name="Note 6 2 2 2 2" xfId="10030"/>
    <cellStyle name="Note 6 2 2 2 2 2" xfId="10031"/>
    <cellStyle name="Note 6 2 2 2 2 2 2" xfId="10032"/>
    <cellStyle name="Note 6 2 2 2 2 2 2 2" xfId="10033"/>
    <cellStyle name="Note 6 2 2 2 2 2 3" xfId="10034"/>
    <cellStyle name="Note 6 2 2 2 2 3" xfId="10035"/>
    <cellStyle name="Note 6 2 2 2 2 3 2" xfId="10036"/>
    <cellStyle name="Note 6 2 2 2 2 4" xfId="10037"/>
    <cellStyle name="Note 6 2 2 2 3" xfId="10038"/>
    <cellStyle name="Note 6 2 2 2 3 2" xfId="10039"/>
    <cellStyle name="Note 6 2 2 2 3 2 2" xfId="10040"/>
    <cellStyle name="Note 6 2 2 2 3 2 2 2" xfId="10041"/>
    <cellStyle name="Note 6 2 2 2 3 2 3" xfId="10042"/>
    <cellStyle name="Note 6 2 2 2 3 3" xfId="10043"/>
    <cellStyle name="Note 6 2 2 2 3 3 2" xfId="10044"/>
    <cellStyle name="Note 6 2 2 2 3 4" xfId="10045"/>
    <cellStyle name="Note 6 2 2 2 4" xfId="10046"/>
    <cellStyle name="Note 6 2 2 2 4 2" xfId="10047"/>
    <cellStyle name="Note 6 2 2 2 4 2 2" xfId="10048"/>
    <cellStyle name="Note 6 2 2 2 4 3" xfId="10049"/>
    <cellStyle name="Note 6 2 2 2 5" xfId="10050"/>
    <cellStyle name="Note 6 2 2 2 5 2" xfId="10051"/>
    <cellStyle name="Note 6 2 2 2 5 2 2" xfId="10052"/>
    <cellStyle name="Note 6 2 2 2 5 3" xfId="10053"/>
    <cellStyle name="Note 6 2 2 2 6" xfId="10054"/>
    <cellStyle name="Note 6 2 2 2 6 2" xfId="10055"/>
    <cellStyle name="Note 6 2 2 2 6 2 2" xfId="10056"/>
    <cellStyle name="Note 6 2 2 2 6 3" xfId="10057"/>
    <cellStyle name="Note 6 2 2 2 7" xfId="10058"/>
    <cellStyle name="Note 6 2 2 2 7 2" xfId="10059"/>
    <cellStyle name="Note 6 2 2 2 7 2 2" xfId="10060"/>
    <cellStyle name="Note 6 2 2 2 7 3" xfId="10061"/>
    <cellStyle name="Note 6 2 2 2 8" xfId="10062"/>
    <cellStyle name="Note 6 2 2 2 8 2" xfId="10063"/>
    <cellStyle name="Note 6 2 2 3" xfId="10064"/>
    <cellStyle name="Note 6 2 2 3 10" xfId="10065"/>
    <cellStyle name="Note 6 2 2 3 10 2" xfId="10066"/>
    <cellStyle name="Note 6 2 2 3 10 2 2" xfId="10067"/>
    <cellStyle name="Note 6 2 2 3 10 3" xfId="10068"/>
    <cellStyle name="Note 6 2 2 3 11" xfId="10069"/>
    <cellStyle name="Note 6 2 2 3 11 2" xfId="10070"/>
    <cellStyle name="Note 6 2 2 3 2" xfId="10071"/>
    <cellStyle name="Note 6 2 2 3 2 2" xfId="10072"/>
    <cellStyle name="Note 6 2 2 3 2 2 2" xfId="10073"/>
    <cellStyle name="Note 6 2 2 3 2 2 2 2" xfId="10074"/>
    <cellStyle name="Note 6 2 2 3 2 2 3" xfId="10075"/>
    <cellStyle name="Note 6 2 2 3 2 3" xfId="10076"/>
    <cellStyle name="Note 6 2 2 3 2 3 2" xfId="10077"/>
    <cellStyle name="Note 6 2 2 3 2 4" xfId="10078"/>
    <cellStyle name="Note 6 2 2 3 3" xfId="10079"/>
    <cellStyle name="Note 6 2 2 3 3 2" xfId="10080"/>
    <cellStyle name="Note 6 2 2 3 3 2 2" xfId="10081"/>
    <cellStyle name="Note 6 2 2 3 3 3" xfId="10082"/>
    <cellStyle name="Note 6 2 2 3 4" xfId="10083"/>
    <cellStyle name="Note 6 2 2 3 4 2" xfId="10084"/>
    <cellStyle name="Note 6 2 2 3 4 2 2" xfId="10085"/>
    <cellStyle name="Note 6 2 2 3 4 3" xfId="10086"/>
    <cellStyle name="Note 6 2 2 3 5" xfId="10087"/>
    <cellStyle name="Note 6 2 2 3 5 2" xfId="10088"/>
    <cellStyle name="Note 6 2 2 3 5 2 2" xfId="10089"/>
    <cellStyle name="Note 6 2 2 3 5 3" xfId="10090"/>
    <cellStyle name="Note 6 2 2 3 6" xfId="10091"/>
    <cellStyle name="Note 6 2 2 3 6 2" xfId="10092"/>
    <cellStyle name="Note 6 2 2 3 6 2 2" xfId="10093"/>
    <cellStyle name="Note 6 2 2 3 6 3" xfId="10094"/>
    <cellStyle name="Note 6 2 2 3 7" xfId="10095"/>
    <cellStyle name="Note 6 2 2 3 7 2" xfId="10096"/>
    <cellStyle name="Note 6 2 2 3 7 2 2" xfId="10097"/>
    <cellStyle name="Note 6 2 2 3 7 3" xfId="10098"/>
    <cellStyle name="Note 6 2 2 3 8" xfId="10099"/>
    <cellStyle name="Note 6 2 2 3 8 2" xfId="10100"/>
    <cellStyle name="Note 6 2 2 3 8 2 2" xfId="10101"/>
    <cellStyle name="Note 6 2 2 3 8 3" xfId="10102"/>
    <cellStyle name="Note 6 2 2 3 9" xfId="10103"/>
    <cellStyle name="Note 6 2 2 3 9 2" xfId="10104"/>
    <cellStyle name="Note 6 2 2 3 9 2 2" xfId="10105"/>
    <cellStyle name="Note 6 2 2 3 9 3" xfId="10106"/>
    <cellStyle name="Note 6 2 2 4" xfId="10107"/>
    <cellStyle name="Note 6 2 2 4 10" xfId="10108"/>
    <cellStyle name="Note 6 2 2 4 10 2" xfId="10109"/>
    <cellStyle name="Note 6 2 2 4 10 2 2" xfId="10110"/>
    <cellStyle name="Note 6 2 2 4 10 3" xfId="10111"/>
    <cellStyle name="Note 6 2 2 4 11" xfId="10112"/>
    <cellStyle name="Note 6 2 2 4 11 2" xfId="10113"/>
    <cellStyle name="Note 6 2 2 4 2" xfId="10114"/>
    <cellStyle name="Note 6 2 2 4 2 2" xfId="10115"/>
    <cellStyle name="Note 6 2 2 4 2 2 2" xfId="10116"/>
    <cellStyle name="Note 6 2 2 4 2 2 2 2" xfId="10117"/>
    <cellStyle name="Note 6 2 2 4 2 2 3" xfId="10118"/>
    <cellStyle name="Note 6 2 2 4 2 3" xfId="10119"/>
    <cellStyle name="Note 6 2 2 4 2 3 2" xfId="10120"/>
    <cellStyle name="Note 6 2 2 4 2 4" xfId="10121"/>
    <cellStyle name="Note 6 2 2 4 3" xfId="10122"/>
    <cellStyle name="Note 6 2 2 4 3 2" xfId="10123"/>
    <cellStyle name="Note 6 2 2 4 3 2 2" xfId="10124"/>
    <cellStyle name="Note 6 2 2 4 3 3" xfId="10125"/>
    <cellStyle name="Note 6 2 2 4 4" xfId="10126"/>
    <cellStyle name="Note 6 2 2 4 4 2" xfId="10127"/>
    <cellStyle name="Note 6 2 2 4 4 2 2" xfId="10128"/>
    <cellStyle name="Note 6 2 2 4 4 3" xfId="10129"/>
    <cellStyle name="Note 6 2 2 4 5" xfId="10130"/>
    <cellStyle name="Note 6 2 2 4 5 2" xfId="10131"/>
    <cellStyle name="Note 6 2 2 4 5 2 2" xfId="10132"/>
    <cellStyle name="Note 6 2 2 4 5 3" xfId="10133"/>
    <cellStyle name="Note 6 2 2 4 6" xfId="10134"/>
    <cellStyle name="Note 6 2 2 4 6 2" xfId="10135"/>
    <cellStyle name="Note 6 2 2 4 6 2 2" xfId="10136"/>
    <cellStyle name="Note 6 2 2 4 6 3" xfId="10137"/>
    <cellStyle name="Note 6 2 2 4 7" xfId="10138"/>
    <cellStyle name="Note 6 2 2 4 7 2" xfId="10139"/>
    <cellStyle name="Note 6 2 2 4 7 2 2" xfId="10140"/>
    <cellStyle name="Note 6 2 2 4 7 3" xfId="10141"/>
    <cellStyle name="Note 6 2 2 4 8" xfId="10142"/>
    <cellStyle name="Note 6 2 2 4 8 2" xfId="10143"/>
    <cellStyle name="Note 6 2 2 4 8 2 2" xfId="10144"/>
    <cellStyle name="Note 6 2 2 4 8 3" xfId="10145"/>
    <cellStyle name="Note 6 2 2 4 9" xfId="10146"/>
    <cellStyle name="Note 6 2 2 4 9 2" xfId="10147"/>
    <cellStyle name="Note 6 2 2 4 9 2 2" xfId="10148"/>
    <cellStyle name="Note 6 2 2 4 9 3" xfId="10149"/>
    <cellStyle name="Note 6 2 2 5" xfId="10150"/>
    <cellStyle name="Note 6 2 2 5 10" xfId="10151"/>
    <cellStyle name="Note 6 2 2 5 10 2" xfId="10152"/>
    <cellStyle name="Note 6 2 2 5 10 2 2" xfId="10153"/>
    <cellStyle name="Note 6 2 2 5 10 3" xfId="10154"/>
    <cellStyle name="Note 6 2 2 5 11" xfId="10155"/>
    <cellStyle name="Note 6 2 2 5 11 2" xfId="10156"/>
    <cellStyle name="Note 6 2 2 5 2" xfId="10157"/>
    <cellStyle name="Note 6 2 2 5 2 2" xfId="10158"/>
    <cellStyle name="Note 6 2 2 5 2 2 2" xfId="10159"/>
    <cellStyle name="Note 6 2 2 5 2 2 2 2" xfId="10160"/>
    <cellStyle name="Note 6 2 2 5 2 2 3" xfId="10161"/>
    <cellStyle name="Note 6 2 2 5 2 3" xfId="10162"/>
    <cellStyle name="Note 6 2 2 5 2 3 2" xfId="10163"/>
    <cellStyle name="Note 6 2 2 5 2 4" xfId="10164"/>
    <cellStyle name="Note 6 2 2 5 3" xfId="10165"/>
    <cellStyle name="Note 6 2 2 5 3 2" xfId="10166"/>
    <cellStyle name="Note 6 2 2 5 3 2 2" xfId="10167"/>
    <cellStyle name="Note 6 2 2 5 3 3" xfId="10168"/>
    <cellStyle name="Note 6 2 2 5 4" xfId="10169"/>
    <cellStyle name="Note 6 2 2 5 4 2" xfId="10170"/>
    <cellStyle name="Note 6 2 2 5 4 2 2" xfId="10171"/>
    <cellStyle name="Note 6 2 2 5 4 3" xfId="10172"/>
    <cellStyle name="Note 6 2 2 5 5" xfId="10173"/>
    <cellStyle name="Note 6 2 2 5 5 2" xfId="10174"/>
    <cellStyle name="Note 6 2 2 5 5 2 2" xfId="10175"/>
    <cellStyle name="Note 6 2 2 5 5 3" xfId="10176"/>
    <cellStyle name="Note 6 2 2 5 6" xfId="10177"/>
    <cellStyle name="Note 6 2 2 5 6 2" xfId="10178"/>
    <cellStyle name="Note 6 2 2 5 6 2 2" xfId="10179"/>
    <cellStyle name="Note 6 2 2 5 6 3" xfId="10180"/>
    <cellStyle name="Note 6 2 2 5 7" xfId="10181"/>
    <cellStyle name="Note 6 2 2 5 7 2" xfId="10182"/>
    <cellStyle name="Note 6 2 2 5 7 2 2" xfId="10183"/>
    <cellStyle name="Note 6 2 2 5 7 3" xfId="10184"/>
    <cellStyle name="Note 6 2 2 5 8" xfId="10185"/>
    <cellStyle name="Note 6 2 2 5 8 2" xfId="10186"/>
    <cellStyle name="Note 6 2 2 5 8 2 2" xfId="10187"/>
    <cellStyle name="Note 6 2 2 5 8 3" xfId="10188"/>
    <cellStyle name="Note 6 2 2 5 9" xfId="10189"/>
    <cellStyle name="Note 6 2 2 5 9 2" xfId="10190"/>
    <cellStyle name="Note 6 2 2 5 9 2 2" xfId="10191"/>
    <cellStyle name="Note 6 2 2 5 9 3" xfId="10192"/>
    <cellStyle name="Note 6 2 2 6" xfId="10193"/>
    <cellStyle name="Note 6 2 2 6 10" xfId="10194"/>
    <cellStyle name="Note 6 2 2 6 10 2" xfId="10195"/>
    <cellStyle name="Note 6 2 2 6 10 2 2" xfId="10196"/>
    <cellStyle name="Note 6 2 2 6 10 3" xfId="10197"/>
    <cellStyle name="Note 6 2 2 6 11" xfId="10198"/>
    <cellStyle name="Note 6 2 2 6 11 2" xfId="10199"/>
    <cellStyle name="Note 6 2 2 6 2" xfId="10200"/>
    <cellStyle name="Note 6 2 2 6 2 2" xfId="10201"/>
    <cellStyle name="Note 6 2 2 6 2 2 2" xfId="10202"/>
    <cellStyle name="Note 6 2 2 6 2 2 2 2" xfId="10203"/>
    <cellStyle name="Note 6 2 2 6 2 2 3" xfId="10204"/>
    <cellStyle name="Note 6 2 2 6 2 3" xfId="10205"/>
    <cellStyle name="Note 6 2 2 6 2 3 2" xfId="10206"/>
    <cellStyle name="Note 6 2 2 6 2 4" xfId="10207"/>
    <cellStyle name="Note 6 2 2 6 3" xfId="10208"/>
    <cellStyle name="Note 6 2 2 6 3 2" xfId="10209"/>
    <cellStyle name="Note 6 2 2 6 3 2 2" xfId="10210"/>
    <cellStyle name="Note 6 2 2 6 3 3" xfId="10211"/>
    <cellStyle name="Note 6 2 2 6 4" xfId="10212"/>
    <cellStyle name="Note 6 2 2 6 4 2" xfId="10213"/>
    <cellStyle name="Note 6 2 2 6 4 2 2" xfId="10214"/>
    <cellStyle name="Note 6 2 2 6 4 3" xfId="10215"/>
    <cellStyle name="Note 6 2 2 6 5" xfId="10216"/>
    <cellStyle name="Note 6 2 2 6 5 2" xfId="10217"/>
    <cellStyle name="Note 6 2 2 6 5 2 2" xfId="10218"/>
    <cellStyle name="Note 6 2 2 6 5 3" xfId="10219"/>
    <cellStyle name="Note 6 2 2 6 6" xfId="10220"/>
    <cellStyle name="Note 6 2 2 6 6 2" xfId="10221"/>
    <cellStyle name="Note 6 2 2 6 6 2 2" xfId="10222"/>
    <cellStyle name="Note 6 2 2 6 6 3" xfId="10223"/>
    <cellStyle name="Note 6 2 2 6 7" xfId="10224"/>
    <cellStyle name="Note 6 2 2 6 7 2" xfId="10225"/>
    <cellStyle name="Note 6 2 2 6 7 2 2" xfId="10226"/>
    <cellStyle name="Note 6 2 2 6 7 3" xfId="10227"/>
    <cellStyle name="Note 6 2 2 6 8" xfId="10228"/>
    <cellStyle name="Note 6 2 2 6 8 2" xfId="10229"/>
    <cellStyle name="Note 6 2 2 6 8 2 2" xfId="10230"/>
    <cellStyle name="Note 6 2 2 6 8 3" xfId="10231"/>
    <cellStyle name="Note 6 2 2 6 9" xfId="10232"/>
    <cellStyle name="Note 6 2 2 6 9 2" xfId="10233"/>
    <cellStyle name="Note 6 2 2 6 9 2 2" xfId="10234"/>
    <cellStyle name="Note 6 2 2 6 9 3" xfId="10235"/>
    <cellStyle name="Note 6 2 2 7" xfId="10236"/>
    <cellStyle name="Note 6 2 2 7 2" xfId="10237"/>
    <cellStyle name="Note 6 2 2 7 2 2" xfId="10238"/>
    <cellStyle name="Note 6 2 2 7 2 2 2" xfId="10239"/>
    <cellStyle name="Note 6 2 2 7 2 3" xfId="10240"/>
    <cellStyle name="Note 6 2 2 7 3" xfId="10241"/>
    <cellStyle name="Note 6 2 2 7 3 2" xfId="10242"/>
    <cellStyle name="Note 6 2 2 7 4" xfId="10243"/>
    <cellStyle name="Note 6 2 2 8" xfId="10244"/>
    <cellStyle name="Note 6 2 2 8 2" xfId="10245"/>
    <cellStyle name="Note 6 2 2 8 2 2" xfId="10246"/>
    <cellStyle name="Note 6 2 2 8 3" xfId="10247"/>
    <cellStyle name="Note 6 2 2 9" xfId="10248"/>
    <cellStyle name="Note 6 2 2 9 2" xfId="10249"/>
    <cellStyle name="Note 6 2 2 9 2 2" xfId="10250"/>
    <cellStyle name="Note 6 2 2 9 3" xfId="10251"/>
    <cellStyle name="Note 6 2 3" xfId="10252"/>
    <cellStyle name="Note 6 2 3 2" xfId="10253"/>
    <cellStyle name="Note 6 2 3 2 2" xfId="10254"/>
    <cellStyle name="Note 6 2 3 2 2 2" xfId="10255"/>
    <cellStyle name="Note 6 2 3 2 2 2 2" xfId="10256"/>
    <cellStyle name="Note 6 2 3 2 2 3" xfId="10257"/>
    <cellStyle name="Note 6 2 3 2 3" xfId="10258"/>
    <cellStyle name="Note 6 2 3 2 3 2" xfId="10259"/>
    <cellStyle name="Note 6 2 3 2 4" xfId="10260"/>
    <cellStyle name="Note 6 2 3 3" xfId="10261"/>
    <cellStyle name="Note 6 2 3 3 2" xfId="10262"/>
    <cellStyle name="Note 6 2 3 3 2 2" xfId="10263"/>
    <cellStyle name="Note 6 2 3 3 2 2 2" xfId="10264"/>
    <cellStyle name="Note 6 2 3 3 2 3" xfId="10265"/>
    <cellStyle name="Note 6 2 3 3 3" xfId="10266"/>
    <cellStyle name="Note 6 2 3 3 3 2" xfId="10267"/>
    <cellStyle name="Note 6 2 3 3 4" xfId="10268"/>
    <cellStyle name="Note 6 2 3 4" xfId="10269"/>
    <cellStyle name="Note 6 2 3 4 2" xfId="10270"/>
    <cellStyle name="Note 6 2 3 4 2 2" xfId="10271"/>
    <cellStyle name="Note 6 2 3 4 3" xfId="10272"/>
    <cellStyle name="Note 6 2 3 5" xfId="10273"/>
    <cellStyle name="Note 6 2 3 5 2" xfId="10274"/>
    <cellStyle name="Note 6 2 3 5 2 2" xfId="10275"/>
    <cellStyle name="Note 6 2 3 5 3" xfId="10276"/>
    <cellStyle name="Note 6 2 3 6" xfId="10277"/>
    <cellStyle name="Note 6 2 3 6 2" xfId="10278"/>
    <cellStyle name="Note 6 2 3 6 2 2" xfId="10279"/>
    <cellStyle name="Note 6 2 3 6 3" xfId="10280"/>
    <cellStyle name="Note 6 2 3 7" xfId="10281"/>
    <cellStyle name="Note 6 2 3 7 2" xfId="10282"/>
    <cellStyle name="Note 6 2 3 7 2 2" xfId="10283"/>
    <cellStyle name="Note 6 2 3 7 3" xfId="10284"/>
    <cellStyle name="Note 6 2 3 8" xfId="10285"/>
    <cellStyle name="Note 6 2 3 8 2" xfId="10286"/>
    <cellStyle name="Note 6 2 4" xfId="10287"/>
    <cellStyle name="Note 6 2 4 10" xfId="10288"/>
    <cellStyle name="Note 6 2 4 10 2" xfId="10289"/>
    <cellStyle name="Note 6 2 4 10 2 2" xfId="10290"/>
    <cellStyle name="Note 6 2 4 10 3" xfId="10291"/>
    <cellStyle name="Note 6 2 4 11" xfId="10292"/>
    <cellStyle name="Note 6 2 4 11 2" xfId="10293"/>
    <cellStyle name="Note 6 2 4 2" xfId="10294"/>
    <cellStyle name="Note 6 2 4 2 2" xfId="10295"/>
    <cellStyle name="Note 6 2 4 2 2 2" xfId="10296"/>
    <cellStyle name="Note 6 2 4 2 2 2 2" xfId="10297"/>
    <cellStyle name="Note 6 2 4 2 2 3" xfId="10298"/>
    <cellStyle name="Note 6 2 4 2 3" xfId="10299"/>
    <cellStyle name="Note 6 2 4 2 3 2" xfId="10300"/>
    <cellStyle name="Note 6 2 4 2 4" xfId="10301"/>
    <cellStyle name="Note 6 2 4 3" xfId="10302"/>
    <cellStyle name="Note 6 2 4 3 2" xfId="10303"/>
    <cellStyle name="Note 6 2 4 3 2 2" xfId="10304"/>
    <cellStyle name="Note 6 2 4 3 3" xfId="10305"/>
    <cellStyle name="Note 6 2 4 4" xfId="10306"/>
    <cellStyle name="Note 6 2 4 4 2" xfId="10307"/>
    <cellStyle name="Note 6 2 4 4 2 2" xfId="10308"/>
    <cellStyle name="Note 6 2 4 4 3" xfId="10309"/>
    <cellStyle name="Note 6 2 4 5" xfId="10310"/>
    <cellStyle name="Note 6 2 4 5 2" xfId="10311"/>
    <cellStyle name="Note 6 2 4 5 2 2" xfId="10312"/>
    <cellStyle name="Note 6 2 4 5 3" xfId="10313"/>
    <cellStyle name="Note 6 2 4 6" xfId="10314"/>
    <cellStyle name="Note 6 2 4 6 2" xfId="10315"/>
    <cellStyle name="Note 6 2 4 6 2 2" xfId="10316"/>
    <cellStyle name="Note 6 2 4 6 3" xfId="10317"/>
    <cellStyle name="Note 6 2 4 7" xfId="10318"/>
    <cellStyle name="Note 6 2 4 7 2" xfId="10319"/>
    <cellStyle name="Note 6 2 4 7 2 2" xfId="10320"/>
    <cellStyle name="Note 6 2 4 7 3" xfId="10321"/>
    <cellStyle name="Note 6 2 4 8" xfId="10322"/>
    <cellStyle name="Note 6 2 4 8 2" xfId="10323"/>
    <cellStyle name="Note 6 2 4 8 2 2" xfId="10324"/>
    <cellStyle name="Note 6 2 4 8 3" xfId="10325"/>
    <cellStyle name="Note 6 2 4 9" xfId="10326"/>
    <cellStyle name="Note 6 2 4 9 2" xfId="10327"/>
    <cellStyle name="Note 6 2 4 9 2 2" xfId="10328"/>
    <cellStyle name="Note 6 2 4 9 3" xfId="10329"/>
    <cellStyle name="Note 6 2 5" xfId="10330"/>
    <cellStyle name="Note 6 2 5 10" xfId="10331"/>
    <cellStyle name="Note 6 2 5 10 2" xfId="10332"/>
    <cellStyle name="Note 6 2 5 10 2 2" xfId="10333"/>
    <cellStyle name="Note 6 2 5 10 3" xfId="10334"/>
    <cellStyle name="Note 6 2 5 11" xfId="10335"/>
    <cellStyle name="Note 6 2 5 11 2" xfId="10336"/>
    <cellStyle name="Note 6 2 5 2" xfId="10337"/>
    <cellStyle name="Note 6 2 5 2 2" xfId="10338"/>
    <cellStyle name="Note 6 2 5 2 2 2" xfId="10339"/>
    <cellStyle name="Note 6 2 5 2 2 2 2" xfId="10340"/>
    <cellStyle name="Note 6 2 5 2 2 3" xfId="10341"/>
    <cellStyle name="Note 6 2 5 2 3" xfId="10342"/>
    <cellStyle name="Note 6 2 5 2 3 2" xfId="10343"/>
    <cellStyle name="Note 6 2 5 2 4" xfId="10344"/>
    <cellStyle name="Note 6 2 5 3" xfId="10345"/>
    <cellStyle name="Note 6 2 5 3 2" xfId="10346"/>
    <cellStyle name="Note 6 2 5 3 2 2" xfId="10347"/>
    <cellStyle name="Note 6 2 5 3 3" xfId="10348"/>
    <cellStyle name="Note 6 2 5 4" xfId="10349"/>
    <cellStyle name="Note 6 2 5 4 2" xfId="10350"/>
    <cellStyle name="Note 6 2 5 4 2 2" xfId="10351"/>
    <cellStyle name="Note 6 2 5 4 3" xfId="10352"/>
    <cellStyle name="Note 6 2 5 5" xfId="10353"/>
    <cellStyle name="Note 6 2 5 5 2" xfId="10354"/>
    <cellStyle name="Note 6 2 5 5 2 2" xfId="10355"/>
    <cellStyle name="Note 6 2 5 5 3" xfId="10356"/>
    <cellStyle name="Note 6 2 5 6" xfId="10357"/>
    <cellStyle name="Note 6 2 5 6 2" xfId="10358"/>
    <cellStyle name="Note 6 2 5 6 2 2" xfId="10359"/>
    <cellStyle name="Note 6 2 5 6 3" xfId="10360"/>
    <cellStyle name="Note 6 2 5 7" xfId="10361"/>
    <cellStyle name="Note 6 2 5 7 2" xfId="10362"/>
    <cellStyle name="Note 6 2 5 7 2 2" xfId="10363"/>
    <cellStyle name="Note 6 2 5 7 3" xfId="10364"/>
    <cellStyle name="Note 6 2 5 8" xfId="10365"/>
    <cellStyle name="Note 6 2 5 8 2" xfId="10366"/>
    <cellStyle name="Note 6 2 5 8 2 2" xfId="10367"/>
    <cellStyle name="Note 6 2 5 8 3" xfId="10368"/>
    <cellStyle name="Note 6 2 5 9" xfId="10369"/>
    <cellStyle name="Note 6 2 5 9 2" xfId="10370"/>
    <cellStyle name="Note 6 2 5 9 2 2" xfId="10371"/>
    <cellStyle name="Note 6 2 5 9 3" xfId="10372"/>
    <cellStyle name="Note 6 2 6" xfId="10373"/>
    <cellStyle name="Note 6 2 6 10" xfId="10374"/>
    <cellStyle name="Note 6 2 6 10 2" xfId="10375"/>
    <cellStyle name="Note 6 2 6 10 2 2" xfId="10376"/>
    <cellStyle name="Note 6 2 6 10 3" xfId="10377"/>
    <cellStyle name="Note 6 2 6 11" xfId="10378"/>
    <cellStyle name="Note 6 2 6 11 2" xfId="10379"/>
    <cellStyle name="Note 6 2 6 2" xfId="10380"/>
    <cellStyle name="Note 6 2 6 2 2" xfId="10381"/>
    <cellStyle name="Note 6 2 6 2 2 2" xfId="10382"/>
    <cellStyle name="Note 6 2 6 2 2 2 2" xfId="10383"/>
    <cellStyle name="Note 6 2 6 2 2 3" xfId="10384"/>
    <cellStyle name="Note 6 2 6 2 3" xfId="10385"/>
    <cellStyle name="Note 6 2 6 2 3 2" xfId="10386"/>
    <cellStyle name="Note 6 2 6 2 4" xfId="10387"/>
    <cellStyle name="Note 6 2 6 3" xfId="10388"/>
    <cellStyle name="Note 6 2 6 3 2" xfId="10389"/>
    <cellStyle name="Note 6 2 6 3 2 2" xfId="10390"/>
    <cellStyle name="Note 6 2 6 3 3" xfId="10391"/>
    <cellStyle name="Note 6 2 6 4" xfId="10392"/>
    <cellStyle name="Note 6 2 6 4 2" xfId="10393"/>
    <cellStyle name="Note 6 2 6 4 2 2" xfId="10394"/>
    <cellStyle name="Note 6 2 6 4 3" xfId="10395"/>
    <cellStyle name="Note 6 2 6 5" xfId="10396"/>
    <cellStyle name="Note 6 2 6 5 2" xfId="10397"/>
    <cellStyle name="Note 6 2 6 5 2 2" xfId="10398"/>
    <cellStyle name="Note 6 2 6 5 3" xfId="10399"/>
    <cellStyle name="Note 6 2 6 6" xfId="10400"/>
    <cellStyle name="Note 6 2 6 6 2" xfId="10401"/>
    <cellStyle name="Note 6 2 6 6 2 2" xfId="10402"/>
    <cellStyle name="Note 6 2 6 6 3" xfId="10403"/>
    <cellStyle name="Note 6 2 6 7" xfId="10404"/>
    <cellStyle name="Note 6 2 6 7 2" xfId="10405"/>
    <cellStyle name="Note 6 2 6 7 2 2" xfId="10406"/>
    <cellStyle name="Note 6 2 6 7 3" xfId="10407"/>
    <cellStyle name="Note 6 2 6 8" xfId="10408"/>
    <cellStyle name="Note 6 2 6 8 2" xfId="10409"/>
    <cellStyle name="Note 6 2 6 8 2 2" xfId="10410"/>
    <cellStyle name="Note 6 2 6 8 3" xfId="10411"/>
    <cellStyle name="Note 6 2 6 9" xfId="10412"/>
    <cellStyle name="Note 6 2 6 9 2" xfId="10413"/>
    <cellStyle name="Note 6 2 6 9 2 2" xfId="10414"/>
    <cellStyle name="Note 6 2 6 9 3" xfId="10415"/>
    <cellStyle name="Note 6 2 7" xfId="10416"/>
    <cellStyle name="Note 6 2 7 10" xfId="10417"/>
    <cellStyle name="Note 6 2 7 10 2" xfId="10418"/>
    <cellStyle name="Note 6 2 7 10 2 2" xfId="10419"/>
    <cellStyle name="Note 6 2 7 10 3" xfId="10420"/>
    <cellStyle name="Note 6 2 7 11" xfId="10421"/>
    <cellStyle name="Note 6 2 7 11 2" xfId="10422"/>
    <cellStyle name="Note 6 2 7 2" xfId="10423"/>
    <cellStyle name="Note 6 2 7 2 2" xfId="10424"/>
    <cellStyle name="Note 6 2 7 2 2 2" xfId="10425"/>
    <cellStyle name="Note 6 2 7 2 2 2 2" xfId="10426"/>
    <cellStyle name="Note 6 2 7 2 2 3" xfId="10427"/>
    <cellStyle name="Note 6 2 7 2 3" xfId="10428"/>
    <cellStyle name="Note 6 2 7 2 3 2" xfId="10429"/>
    <cellStyle name="Note 6 2 7 2 4" xfId="10430"/>
    <cellStyle name="Note 6 2 7 3" xfId="10431"/>
    <cellStyle name="Note 6 2 7 3 2" xfId="10432"/>
    <cellStyle name="Note 6 2 7 3 2 2" xfId="10433"/>
    <cellStyle name="Note 6 2 7 3 3" xfId="10434"/>
    <cellStyle name="Note 6 2 7 4" xfId="10435"/>
    <cellStyle name="Note 6 2 7 4 2" xfId="10436"/>
    <cellStyle name="Note 6 2 7 4 2 2" xfId="10437"/>
    <cellStyle name="Note 6 2 7 4 3" xfId="10438"/>
    <cellStyle name="Note 6 2 7 5" xfId="10439"/>
    <cellStyle name="Note 6 2 7 5 2" xfId="10440"/>
    <cellStyle name="Note 6 2 7 5 2 2" xfId="10441"/>
    <cellStyle name="Note 6 2 7 5 3" xfId="10442"/>
    <cellStyle name="Note 6 2 7 6" xfId="10443"/>
    <cellStyle name="Note 6 2 7 6 2" xfId="10444"/>
    <cellStyle name="Note 6 2 7 6 2 2" xfId="10445"/>
    <cellStyle name="Note 6 2 7 6 3" xfId="10446"/>
    <cellStyle name="Note 6 2 7 7" xfId="10447"/>
    <cellStyle name="Note 6 2 7 7 2" xfId="10448"/>
    <cellStyle name="Note 6 2 7 7 2 2" xfId="10449"/>
    <cellStyle name="Note 6 2 7 7 3" xfId="10450"/>
    <cellStyle name="Note 6 2 7 8" xfId="10451"/>
    <cellStyle name="Note 6 2 7 8 2" xfId="10452"/>
    <cellStyle name="Note 6 2 7 8 2 2" xfId="10453"/>
    <cellStyle name="Note 6 2 7 8 3" xfId="10454"/>
    <cellStyle name="Note 6 2 7 9" xfId="10455"/>
    <cellStyle name="Note 6 2 7 9 2" xfId="10456"/>
    <cellStyle name="Note 6 2 7 9 2 2" xfId="10457"/>
    <cellStyle name="Note 6 2 7 9 3" xfId="10458"/>
    <cellStyle name="Note 6 2 8" xfId="10459"/>
    <cellStyle name="Note 6 2 8 2" xfId="10460"/>
    <cellStyle name="Note 6 2 8 2 2" xfId="10461"/>
    <cellStyle name="Note 6 2 8 2 2 2" xfId="10462"/>
    <cellStyle name="Note 6 2 8 2 3" xfId="10463"/>
    <cellStyle name="Note 6 2 8 3" xfId="10464"/>
    <cellStyle name="Note 6 2 8 3 2" xfId="10465"/>
    <cellStyle name="Note 6 2 8 4" xfId="10466"/>
    <cellStyle name="Note 6 2 9" xfId="10467"/>
    <cellStyle name="Note 6 2 9 2" xfId="10468"/>
    <cellStyle name="Note 6 2 9 2 2" xfId="10469"/>
    <cellStyle name="Note 6 2 9 3" xfId="10470"/>
    <cellStyle name="Note 6 3" xfId="10471"/>
    <cellStyle name="Note 6 3 10" xfId="10472"/>
    <cellStyle name="Note 6 3 10 2" xfId="10473"/>
    <cellStyle name="Note 6 3 10 2 2" xfId="10474"/>
    <cellStyle name="Note 6 3 10 3" xfId="10475"/>
    <cellStyle name="Note 6 3 11" xfId="10476"/>
    <cellStyle name="Note 6 3 11 2" xfId="10477"/>
    <cellStyle name="Note 6 3 11 2 2" xfId="10478"/>
    <cellStyle name="Note 6 3 11 3" xfId="10479"/>
    <cellStyle name="Note 6 3 12" xfId="10480"/>
    <cellStyle name="Note 6 3 12 2" xfId="10481"/>
    <cellStyle name="Note 6 3 12 2 2" xfId="10482"/>
    <cellStyle name="Note 6 3 12 3" xfId="10483"/>
    <cellStyle name="Note 6 3 13" xfId="10484"/>
    <cellStyle name="Note 6 3 13 2" xfId="10485"/>
    <cellStyle name="Note 6 3 13 2 2" xfId="10486"/>
    <cellStyle name="Note 6 3 13 3" xfId="10487"/>
    <cellStyle name="Note 6 3 14" xfId="10488"/>
    <cellStyle name="Note 6 3 14 2" xfId="10489"/>
    <cellStyle name="Note 6 3 2" xfId="10490"/>
    <cellStyle name="Note 6 3 2 10" xfId="10491"/>
    <cellStyle name="Note 6 3 2 10 2" xfId="10492"/>
    <cellStyle name="Note 6 3 2 10 2 2" xfId="10493"/>
    <cellStyle name="Note 6 3 2 10 3" xfId="10494"/>
    <cellStyle name="Note 6 3 2 11" xfId="10495"/>
    <cellStyle name="Note 6 3 2 11 2" xfId="10496"/>
    <cellStyle name="Note 6 3 2 11 2 2" xfId="10497"/>
    <cellStyle name="Note 6 3 2 11 3" xfId="10498"/>
    <cellStyle name="Note 6 3 2 12" xfId="10499"/>
    <cellStyle name="Note 6 3 2 12 2" xfId="10500"/>
    <cellStyle name="Note 6 3 2 12 2 2" xfId="10501"/>
    <cellStyle name="Note 6 3 2 12 3" xfId="10502"/>
    <cellStyle name="Note 6 3 2 13" xfId="10503"/>
    <cellStyle name="Note 6 3 2 13 2" xfId="10504"/>
    <cellStyle name="Note 6 3 2 2" xfId="10505"/>
    <cellStyle name="Note 6 3 2 2 2" xfId="10506"/>
    <cellStyle name="Note 6 3 2 2 2 2" xfId="10507"/>
    <cellStyle name="Note 6 3 2 2 2 2 2" xfId="10508"/>
    <cellStyle name="Note 6 3 2 2 2 2 2 2" xfId="10509"/>
    <cellStyle name="Note 6 3 2 2 2 2 3" xfId="10510"/>
    <cellStyle name="Note 6 3 2 2 2 3" xfId="10511"/>
    <cellStyle name="Note 6 3 2 2 2 3 2" xfId="10512"/>
    <cellStyle name="Note 6 3 2 2 2 4" xfId="10513"/>
    <cellStyle name="Note 6 3 2 2 3" xfId="10514"/>
    <cellStyle name="Note 6 3 2 2 3 2" xfId="10515"/>
    <cellStyle name="Note 6 3 2 2 3 2 2" xfId="10516"/>
    <cellStyle name="Note 6 3 2 2 3 2 2 2" xfId="10517"/>
    <cellStyle name="Note 6 3 2 2 3 2 3" xfId="10518"/>
    <cellStyle name="Note 6 3 2 2 3 3" xfId="10519"/>
    <cellStyle name="Note 6 3 2 2 3 3 2" xfId="10520"/>
    <cellStyle name="Note 6 3 2 2 3 4" xfId="10521"/>
    <cellStyle name="Note 6 3 2 2 4" xfId="10522"/>
    <cellStyle name="Note 6 3 2 2 4 2" xfId="10523"/>
    <cellStyle name="Note 6 3 2 2 4 2 2" xfId="10524"/>
    <cellStyle name="Note 6 3 2 2 4 3" xfId="10525"/>
    <cellStyle name="Note 6 3 2 2 5" xfId="10526"/>
    <cellStyle name="Note 6 3 2 2 5 2" xfId="10527"/>
    <cellStyle name="Note 6 3 2 2 5 2 2" xfId="10528"/>
    <cellStyle name="Note 6 3 2 2 5 3" xfId="10529"/>
    <cellStyle name="Note 6 3 2 2 6" xfId="10530"/>
    <cellStyle name="Note 6 3 2 2 6 2" xfId="10531"/>
    <cellStyle name="Note 6 3 2 2 6 2 2" xfId="10532"/>
    <cellStyle name="Note 6 3 2 2 6 3" xfId="10533"/>
    <cellStyle name="Note 6 3 2 2 7" xfId="10534"/>
    <cellStyle name="Note 6 3 2 2 7 2" xfId="10535"/>
    <cellStyle name="Note 6 3 2 2 7 2 2" xfId="10536"/>
    <cellStyle name="Note 6 3 2 2 7 3" xfId="10537"/>
    <cellStyle name="Note 6 3 2 2 8" xfId="10538"/>
    <cellStyle name="Note 6 3 2 2 8 2" xfId="10539"/>
    <cellStyle name="Note 6 3 2 3" xfId="10540"/>
    <cellStyle name="Note 6 3 2 3 10" xfId="10541"/>
    <cellStyle name="Note 6 3 2 3 10 2" xfId="10542"/>
    <cellStyle name="Note 6 3 2 3 10 2 2" xfId="10543"/>
    <cellStyle name="Note 6 3 2 3 10 3" xfId="10544"/>
    <cellStyle name="Note 6 3 2 3 11" xfId="10545"/>
    <cellStyle name="Note 6 3 2 3 11 2" xfId="10546"/>
    <cellStyle name="Note 6 3 2 3 2" xfId="10547"/>
    <cellStyle name="Note 6 3 2 3 2 2" xfId="10548"/>
    <cellStyle name="Note 6 3 2 3 2 2 2" xfId="10549"/>
    <cellStyle name="Note 6 3 2 3 2 2 2 2" xfId="10550"/>
    <cellStyle name="Note 6 3 2 3 2 2 3" xfId="10551"/>
    <cellStyle name="Note 6 3 2 3 2 3" xfId="10552"/>
    <cellStyle name="Note 6 3 2 3 2 3 2" xfId="10553"/>
    <cellStyle name="Note 6 3 2 3 2 4" xfId="10554"/>
    <cellStyle name="Note 6 3 2 3 3" xfId="10555"/>
    <cellStyle name="Note 6 3 2 3 3 2" xfId="10556"/>
    <cellStyle name="Note 6 3 2 3 3 2 2" xfId="10557"/>
    <cellStyle name="Note 6 3 2 3 3 3" xfId="10558"/>
    <cellStyle name="Note 6 3 2 3 4" xfId="10559"/>
    <cellStyle name="Note 6 3 2 3 4 2" xfId="10560"/>
    <cellStyle name="Note 6 3 2 3 4 2 2" xfId="10561"/>
    <cellStyle name="Note 6 3 2 3 4 3" xfId="10562"/>
    <cellStyle name="Note 6 3 2 3 5" xfId="10563"/>
    <cellStyle name="Note 6 3 2 3 5 2" xfId="10564"/>
    <cellStyle name="Note 6 3 2 3 5 2 2" xfId="10565"/>
    <cellStyle name="Note 6 3 2 3 5 3" xfId="10566"/>
    <cellStyle name="Note 6 3 2 3 6" xfId="10567"/>
    <cellStyle name="Note 6 3 2 3 6 2" xfId="10568"/>
    <cellStyle name="Note 6 3 2 3 6 2 2" xfId="10569"/>
    <cellStyle name="Note 6 3 2 3 6 3" xfId="10570"/>
    <cellStyle name="Note 6 3 2 3 7" xfId="10571"/>
    <cellStyle name="Note 6 3 2 3 7 2" xfId="10572"/>
    <cellStyle name="Note 6 3 2 3 7 2 2" xfId="10573"/>
    <cellStyle name="Note 6 3 2 3 7 3" xfId="10574"/>
    <cellStyle name="Note 6 3 2 3 8" xfId="10575"/>
    <cellStyle name="Note 6 3 2 3 8 2" xfId="10576"/>
    <cellStyle name="Note 6 3 2 3 8 2 2" xfId="10577"/>
    <cellStyle name="Note 6 3 2 3 8 3" xfId="10578"/>
    <cellStyle name="Note 6 3 2 3 9" xfId="10579"/>
    <cellStyle name="Note 6 3 2 3 9 2" xfId="10580"/>
    <cellStyle name="Note 6 3 2 3 9 2 2" xfId="10581"/>
    <cellStyle name="Note 6 3 2 3 9 3" xfId="10582"/>
    <cellStyle name="Note 6 3 2 4" xfId="10583"/>
    <cellStyle name="Note 6 3 2 4 10" xfId="10584"/>
    <cellStyle name="Note 6 3 2 4 10 2" xfId="10585"/>
    <cellStyle name="Note 6 3 2 4 10 2 2" xfId="10586"/>
    <cellStyle name="Note 6 3 2 4 10 3" xfId="10587"/>
    <cellStyle name="Note 6 3 2 4 11" xfId="10588"/>
    <cellStyle name="Note 6 3 2 4 11 2" xfId="10589"/>
    <cellStyle name="Note 6 3 2 4 2" xfId="10590"/>
    <cellStyle name="Note 6 3 2 4 2 2" xfId="10591"/>
    <cellStyle name="Note 6 3 2 4 2 2 2" xfId="10592"/>
    <cellStyle name="Note 6 3 2 4 2 2 2 2" xfId="10593"/>
    <cellStyle name="Note 6 3 2 4 2 2 3" xfId="10594"/>
    <cellStyle name="Note 6 3 2 4 2 3" xfId="10595"/>
    <cellStyle name="Note 6 3 2 4 2 3 2" xfId="10596"/>
    <cellStyle name="Note 6 3 2 4 2 4" xfId="10597"/>
    <cellStyle name="Note 6 3 2 4 3" xfId="10598"/>
    <cellStyle name="Note 6 3 2 4 3 2" xfId="10599"/>
    <cellStyle name="Note 6 3 2 4 3 2 2" xfId="10600"/>
    <cellStyle name="Note 6 3 2 4 3 3" xfId="10601"/>
    <cellStyle name="Note 6 3 2 4 4" xfId="10602"/>
    <cellStyle name="Note 6 3 2 4 4 2" xfId="10603"/>
    <cellStyle name="Note 6 3 2 4 4 2 2" xfId="10604"/>
    <cellStyle name="Note 6 3 2 4 4 3" xfId="10605"/>
    <cellStyle name="Note 6 3 2 4 5" xfId="10606"/>
    <cellStyle name="Note 6 3 2 4 5 2" xfId="10607"/>
    <cellStyle name="Note 6 3 2 4 5 2 2" xfId="10608"/>
    <cellStyle name="Note 6 3 2 4 5 3" xfId="10609"/>
    <cellStyle name="Note 6 3 2 4 6" xfId="10610"/>
    <cellStyle name="Note 6 3 2 4 6 2" xfId="10611"/>
    <cellStyle name="Note 6 3 2 4 6 2 2" xfId="10612"/>
    <cellStyle name="Note 6 3 2 4 6 3" xfId="10613"/>
    <cellStyle name="Note 6 3 2 4 7" xfId="10614"/>
    <cellStyle name="Note 6 3 2 4 7 2" xfId="10615"/>
    <cellStyle name="Note 6 3 2 4 7 2 2" xfId="10616"/>
    <cellStyle name="Note 6 3 2 4 7 3" xfId="10617"/>
    <cellStyle name="Note 6 3 2 4 8" xfId="10618"/>
    <cellStyle name="Note 6 3 2 4 8 2" xfId="10619"/>
    <cellStyle name="Note 6 3 2 4 8 2 2" xfId="10620"/>
    <cellStyle name="Note 6 3 2 4 8 3" xfId="10621"/>
    <cellStyle name="Note 6 3 2 4 9" xfId="10622"/>
    <cellStyle name="Note 6 3 2 4 9 2" xfId="10623"/>
    <cellStyle name="Note 6 3 2 4 9 2 2" xfId="10624"/>
    <cellStyle name="Note 6 3 2 4 9 3" xfId="10625"/>
    <cellStyle name="Note 6 3 2 5" xfId="10626"/>
    <cellStyle name="Note 6 3 2 5 10" xfId="10627"/>
    <cellStyle name="Note 6 3 2 5 10 2" xfId="10628"/>
    <cellStyle name="Note 6 3 2 5 10 2 2" xfId="10629"/>
    <cellStyle name="Note 6 3 2 5 10 3" xfId="10630"/>
    <cellStyle name="Note 6 3 2 5 11" xfId="10631"/>
    <cellStyle name="Note 6 3 2 5 11 2" xfId="10632"/>
    <cellStyle name="Note 6 3 2 5 2" xfId="10633"/>
    <cellStyle name="Note 6 3 2 5 2 2" xfId="10634"/>
    <cellStyle name="Note 6 3 2 5 2 2 2" xfId="10635"/>
    <cellStyle name="Note 6 3 2 5 2 2 2 2" xfId="10636"/>
    <cellStyle name="Note 6 3 2 5 2 2 3" xfId="10637"/>
    <cellStyle name="Note 6 3 2 5 2 3" xfId="10638"/>
    <cellStyle name="Note 6 3 2 5 2 3 2" xfId="10639"/>
    <cellStyle name="Note 6 3 2 5 2 4" xfId="10640"/>
    <cellStyle name="Note 6 3 2 5 3" xfId="10641"/>
    <cellStyle name="Note 6 3 2 5 3 2" xfId="10642"/>
    <cellStyle name="Note 6 3 2 5 3 2 2" xfId="10643"/>
    <cellStyle name="Note 6 3 2 5 3 3" xfId="10644"/>
    <cellStyle name="Note 6 3 2 5 4" xfId="10645"/>
    <cellStyle name="Note 6 3 2 5 4 2" xfId="10646"/>
    <cellStyle name="Note 6 3 2 5 4 2 2" xfId="10647"/>
    <cellStyle name="Note 6 3 2 5 4 3" xfId="10648"/>
    <cellStyle name="Note 6 3 2 5 5" xfId="10649"/>
    <cellStyle name="Note 6 3 2 5 5 2" xfId="10650"/>
    <cellStyle name="Note 6 3 2 5 5 2 2" xfId="10651"/>
    <cellStyle name="Note 6 3 2 5 5 3" xfId="10652"/>
    <cellStyle name="Note 6 3 2 5 6" xfId="10653"/>
    <cellStyle name="Note 6 3 2 5 6 2" xfId="10654"/>
    <cellStyle name="Note 6 3 2 5 6 2 2" xfId="10655"/>
    <cellStyle name="Note 6 3 2 5 6 3" xfId="10656"/>
    <cellStyle name="Note 6 3 2 5 7" xfId="10657"/>
    <cellStyle name="Note 6 3 2 5 7 2" xfId="10658"/>
    <cellStyle name="Note 6 3 2 5 7 2 2" xfId="10659"/>
    <cellStyle name="Note 6 3 2 5 7 3" xfId="10660"/>
    <cellStyle name="Note 6 3 2 5 8" xfId="10661"/>
    <cellStyle name="Note 6 3 2 5 8 2" xfId="10662"/>
    <cellStyle name="Note 6 3 2 5 8 2 2" xfId="10663"/>
    <cellStyle name="Note 6 3 2 5 8 3" xfId="10664"/>
    <cellStyle name="Note 6 3 2 5 9" xfId="10665"/>
    <cellStyle name="Note 6 3 2 5 9 2" xfId="10666"/>
    <cellStyle name="Note 6 3 2 5 9 2 2" xfId="10667"/>
    <cellStyle name="Note 6 3 2 5 9 3" xfId="10668"/>
    <cellStyle name="Note 6 3 2 6" xfId="10669"/>
    <cellStyle name="Note 6 3 2 6 10" xfId="10670"/>
    <cellStyle name="Note 6 3 2 6 10 2" xfId="10671"/>
    <cellStyle name="Note 6 3 2 6 10 2 2" xfId="10672"/>
    <cellStyle name="Note 6 3 2 6 10 3" xfId="10673"/>
    <cellStyle name="Note 6 3 2 6 11" xfId="10674"/>
    <cellStyle name="Note 6 3 2 6 11 2" xfId="10675"/>
    <cellStyle name="Note 6 3 2 6 2" xfId="10676"/>
    <cellStyle name="Note 6 3 2 6 2 2" xfId="10677"/>
    <cellStyle name="Note 6 3 2 6 2 2 2" xfId="10678"/>
    <cellStyle name="Note 6 3 2 6 2 2 2 2" xfId="10679"/>
    <cellStyle name="Note 6 3 2 6 2 2 3" xfId="10680"/>
    <cellStyle name="Note 6 3 2 6 2 3" xfId="10681"/>
    <cellStyle name="Note 6 3 2 6 2 3 2" xfId="10682"/>
    <cellStyle name="Note 6 3 2 6 2 4" xfId="10683"/>
    <cellStyle name="Note 6 3 2 6 3" xfId="10684"/>
    <cellStyle name="Note 6 3 2 6 3 2" xfId="10685"/>
    <cellStyle name="Note 6 3 2 6 3 2 2" xfId="10686"/>
    <cellStyle name="Note 6 3 2 6 3 3" xfId="10687"/>
    <cellStyle name="Note 6 3 2 6 4" xfId="10688"/>
    <cellStyle name="Note 6 3 2 6 4 2" xfId="10689"/>
    <cellStyle name="Note 6 3 2 6 4 2 2" xfId="10690"/>
    <cellStyle name="Note 6 3 2 6 4 3" xfId="10691"/>
    <cellStyle name="Note 6 3 2 6 5" xfId="10692"/>
    <cellStyle name="Note 6 3 2 6 5 2" xfId="10693"/>
    <cellStyle name="Note 6 3 2 6 5 2 2" xfId="10694"/>
    <cellStyle name="Note 6 3 2 6 5 3" xfId="10695"/>
    <cellStyle name="Note 6 3 2 6 6" xfId="10696"/>
    <cellStyle name="Note 6 3 2 6 6 2" xfId="10697"/>
    <cellStyle name="Note 6 3 2 6 6 2 2" xfId="10698"/>
    <cellStyle name="Note 6 3 2 6 6 3" xfId="10699"/>
    <cellStyle name="Note 6 3 2 6 7" xfId="10700"/>
    <cellStyle name="Note 6 3 2 6 7 2" xfId="10701"/>
    <cellStyle name="Note 6 3 2 6 7 2 2" xfId="10702"/>
    <cellStyle name="Note 6 3 2 6 7 3" xfId="10703"/>
    <cellStyle name="Note 6 3 2 6 8" xfId="10704"/>
    <cellStyle name="Note 6 3 2 6 8 2" xfId="10705"/>
    <cellStyle name="Note 6 3 2 6 8 2 2" xfId="10706"/>
    <cellStyle name="Note 6 3 2 6 8 3" xfId="10707"/>
    <cellStyle name="Note 6 3 2 6 9" xfId="10708"/>
    <cellStyle name="Note 6 3 2 6 9 2" xfId="10709"/>
    <cellStyle name="Note 6 3 2 6 9 2 2" xfId="10710"/>
    <cellStyle name="Note 6 3 2 6 9 3" xfId="10711"/>
    <cellStyle name="Note 6 3 2 7" xfId="10712"/>
    <cellStyle name="Note 6 3 2 7 2" xfId="10713"/>
    <cellStyle name="Note 6 3 2 7 2 2" xfId="10714"/>
    <cellStyle name="Note 6 3 2 7 2 2 2" xfId="10715"/>
    <cellStyle name="Note 6 3 2 7 2 3" xfId="10716"/>
    <cellStyle name="Note 6 3 2 7 3" xfId="10717"/>
    <cellStyle name="Note 6 3 2 7 3 2" xfId="10718"/>
    <cellStyle name="Note 6 3 2 7 4" xfId="10719"/>
    <cellStyle name="Note 6 3 2 8" xfId="10720"/>
    <cellStyle name="Note 6 3 2 8 2" xfId="10721"/>
    <cellStyle name="Note 6 3 2 8 2 2" xfId="10722"/>
    <cellStyle name="Note 6 3 2 8 3" xfId="10723"/>
    <cellStyle name="Note 6 3 2 9" xfId="10724"/>
    <cellStyle name="Note 6 3 2 9 2" xfId="10725"/>
    <cellStyle name="Note 6 3 2 9 2 2" xfId="10726"/>
    <cellStyle name="Note 6 3 2 9 3" xfId="10727"/>
    <cellStyle name="Note 6 3 3" xfId="10728"/>
    <cellStyle name="Note 6 3 3 2" xfId="10729"/>
    <cellStyle name="Note 6 3 3 2 2" xfId="10730"/>
    <cellStyle name="Note 6 3 3 2 2 2" xfId="10731"/>
    <cellStyle name="Note 6 3 3 2 2 2 2" xfId="10732"/>
    <cellStyle name="Note 6 3 3 2 2 3" xfId="10733"/>
    <cellStyle name="Note 6 3 3 2 3" xfId="10734"/>
    <cellStyle name="Note 6 3 3 2 3 2" xfId="10735"/>
    <cellStyle name="Note 6 3 3 2 4" xfId="10736"/>
    <cellStyle name="Note 6 3 3 3" xfId="10737"/>
    <cellStyle name="Note 6 3 3 3 2" xfId="10738"/>
    <cellStyle name="Note 6 3 3 3 2 2" xfId="10739"/>
    <cellStyle name="Note 6 3 3 3 2 2 2" xfId="10740"/>
    <cellStyle name="Note 6 3 3 3 2 3" xfId="10741"/>
    <cellStyle name="Note 6 3 3 3 3" xfId="10742"/>
    <cellStyle name="Note 6 3 3 3 3 2" xfId="10743"/>
    <cellStyle name="Note 6 3 3 3 4" xfId="10744"/>
    <cellStyle name="Note 6 3 3 4" xfId="10745"/>
    <cellStyle name="Note 6 3 3 4 2" xfId="10746"/>
    <cellStyle name="Note 6 3 3 4 2 2" xfId="10747"/>
    <cellStyle name="Note 6 3 3 4 3" xfId="10748"/>
    <cellStyle name="Note 6 3 3 5" xfId="10749"/>
    <cellStyle name="Note 6 3 3 5 2" xfId="10750"/>
    <cellStyle name="Note 6 3 3 5 2 2" xfId="10751"/>
    <cellStyle name="Note 6 3 3 5 3" xfId="10752"/>
    <cellStyle name="Note 6 3 3 6" xfId="10753"/>
    <cellStyle name="Note 6 3 3 6 2" xfId="10754"/>
    <cellStyle name="Note 6 3 3 6 2 2" xfId="10755"/>
    <cellStyle name="Note 6 3 3 6 3" xfId="10756"/>
    <cellStyle name="Note 6 3 3 7" xfId="10757"/>
    <cellStyle name="Note 6 3 3 7 2" xfId="10758"/>
    <cellStyle name="Note 6 3 3 7 2 2" xfId="10759"/>
    <cellStyle name="Note 6 3 3 7 3" xfId="10760"/>
    <cellStyle name="Note 6 3 3 8" xfId="10761"/>
    <cellStyle name="Note 6 3 3 8 2" xfId="10762"/>
    <cellStyle name="Note 6 3 4" xfId="10763"/>
    <cellStyle name="Note 6 3 4 10" xfId="10764"/>
    <cellStyle name="Note 6 3 4 10 2" xfId="10765"/>
    <cellStyle name="Note 6 3 4 10 2 2" xfId="10766"/>
    <cellStyle name="Note 6 3 4 10 3" xfId="10767"/>
    <cellStyle name="Note 6 3 4 11" xfId="10768"/>
    <cellStyle name="Note 6 3 4 11 2" xfId="10769"/>
    <cellStyle name="Note 6 3 4 2" xfId="10770"/>
    <cellStyle name="Note 6 3 4 2 2" xfId="10771"/>
    <cellStyle name="Note 6 3 4 2 2 2" xfId="10772"/>
    <cellStyle name="Note 6 3 4 2 2 2 2" xfId="10773"/>
    <cellStyle name="Note 6 3 4 2 2 3" xfId="10774"/>
    <cellStyle name="Note 6 3 4 2 3" xfId="10775"/>
    <cellStyle name="Note 6 3 4 2 3 2" xfId="10776"/>
    <cellStyle name="Note 6 3 4 2 4" xfId="10777"/>
    <cellStyle name="Note 6 3 4 3" xfId="10778"/>
    <cellStyle name="Note 6 3 4 3 2" xfId="10779"/>
    <cellStyle name="Note 6 3 4 3 2 2" xfId="10780"/>
    <cellStyle name="Note 6 3 4 3 3" xfId="10781"/>
    <cellStyle name="Note 6 3 4 4" xfId="10782"/>
    <cellStyle name="Note 6 3 4 4 2" xfId="10783"/>
    <cellStyle name="Note 6 3 4 4 2 2" xfId="10784"/>
    <cellStyle name="Note 6 3 4 4 3" xfId="10785"/>
    <cellStyle name="Note 6 3 4 5" xfId="10786"/>
    <cellStyle name="Note 6 3 4 5 2" xfId="10787"/>
    <cellStyle name="Note 6 3 4 5 2 2" xfId="10788"/>
    <cellStyle name="Note 6 3 4 5 3" xfId="10789"/>
    <cellStyle name="Note 6 3 4 6" xfId="10790"/>
    <cellStyle name="Note 6 3 4 6 2" xfId="10791"/>
    <cellStyle name="Note 6 3 4 6 2 2" xfId="10792"/>
    <cellStyle name="Note 6 3 4 6 3" xfId="10793"/>
    <cellStyle name="Note 6 3 4 7" xfId="10794"/>
    <cellStyle name="Note 6 3 4 7 2" xfId="10795"/>
    <cellStyle name="Note 6 3 4 7 2 2" xfId="10796"/>
    <cellStyle name="Note 6 3 4 7 3" xfId="10797"/>
    <cellStyle name="Note 6 3 4 8" xfId="10798"/>
    <cellStyle name="Note 6 3 4 8 2" xfId="10799"/>
    <cellStyle name="Note 6 3 4 8 2 2" xfId="10800"/>
    <cellStyle name="Note 6 3 4 8 3" xfId="10801"/>
    <cellStyle name="Note 6 3 4 9" xfId="10802"/>
    <cellStyle name="Note 6 3 4 9 2" xfId="10803"/>
    <cellStyle name="Note 6 3 4 9 2 2" xfId="10804"/>
    <cellStyle name="Note 6 3 4 9 3" xfId="10805"/>
    <cellStyle name="Note 6 3 5" xfId="10806"/>
    <cellStyle name="Note 6 3 5 10" xfId="10807"/>
    <cellStyle name="Note 6 3 5 10 2" xfId="10808"/>
    <cellStyle name="Note 6 3 5 10 2 2" xfId="10809"/>
    <cellStyle name="Note 6 3 5 10 3" xfId="10810"/>
    <cellStyle name="Note 6 3 5 11" xfId="10811"/>
    <cellStyle name="Note 6 3 5 11 2" xfId="10812"/>
    <cellStyle name="Note 6 3 5 2" xfId="10813"/>
    <cellStyle name="Note 6 3 5 2 2" xfId="10814"/>
    <cellStyle name="Note 6 3 5 2 2 2" xfId="10815"/>
    <cellStyle name="Note 6 3 5 2 2 2 2" xfId="10816"/>
    <cellStyle name="Note 6 3 5 2 2 3" xfId="10817"/>
    <cellStyle name="Note 6 3 5 2 3" xfId="10818"/>
    <cellStyle name="Note 6 3 5 2 3 2" xfId="10819"/>
    <cellStyle name="Note 6 3 5 2 4" xfId="10820"/>
    <cellStyle name="Note 6 3 5 3" xfId="10821"/>
    <cellStyle name="Note 6 3 5 3 2" xfId="10822"/>
    <cellStyle name="Note 6 3 5 3 2 2" xfId="10823"/>
    <cellStyle name="Note 6 3 5 3 3" xfId="10824"/>
    <cellStyle name="Note 6 3 5 4" xfId="10825"/>
    <cellStyle name="Note 6 3 5 4 2" xfId="10826"/>
    <cellStyle name="Note 6 3 5 4 2 2" xfId="10827"/>
    <cellStyle name="Note 6 3 5 4 3" xfId="10828"/>
    <cellStyle name="Note 6 3 5 5" xfId="10829"/>
    <cellStyle name="Note 6 3 5 5 2" xfId="10830"/>
    <cellStyle name="Note 6 3 5 5 2 2" xfId="10831"/>
    <cellStyle name="Note 6 3 5 5 3" xfId="10832"/>
    <cellStyle name="Note 6 3 5 6" xfId="10833"/>
    <cellStyle name="Note 6 3 5 6 2" xfId="10834"/>
    <cellStyle name="Note 6 3 5 6 2 2" xfId="10835"/>
    <cellStyle name="Note 6 3 5 6 3" xfId="10836"/>
    <cellStyle name="Note 6 3 5 7" xfId="10837"/>
    <cellStyle name="Note 6 3 5 7 2" xfId="10838"/>
    <cellStyle name="Note 6 3 5 7 2 2" xfId="10839"/>
    <cellStyle name="Note 6 3 5 7 3" xfId="10840"/>
    <cellStyle name="Note 6 3 5 8" xfId="10841"/>
    <cellStyle name="Note 6 3 5 8 2" xfId="10842"/>
    <cellStyle name="Note 6 3 5 8 2 2" xfId="10843"/>
    <cellStyle name="Note 6 3 5 8 3" xfId="10844"/>
    <cellStyle name="Note 6 3 5 9" xfId="10845"/>
    <cellStyle name="Note 6 3 5 9 2" xfId="10846"/>
    <cellStyle name="Note 6 3 5 9 2 2" xfId="10847"/>
    <cellStyle name="Note 6 3 5 9 3" xfId="10848"/>
    <cellStyle name="Note 6 3 6" xfId="10849"/>
    <cellStyle name="Note 6 3 6 10" xfId="10850"/>
    <cellStyle name="Note 6 3 6 10 2" xfId="10851"/>
    <cellStyle name="Note 6 3 6 10 2 2" xfId="10852"/>
    <cellStyle name="Note 6 3 6 10 3" xfId="10853"/>
    <cellStyle name="Note 6 3 6 11" xfId="10854"/>
    <cellStyle name="Note 6 3 6 11 2" xfId="10855"/>
    <cellStyle name="Note 6 3 6 2" xfId="10856"/>
    <cellStyle name="Note 6 3 6 2 2" xfId="10857"/>
    <cellStyle name="Note 6 3 6 2 2 2" xfId="10858"/>
    <cellStyle name="Note 6 3 6 2 2 2 2" xfId="10859"/>
    <cellStyle name="Note 6 3 6 2 2 3" xfId="10860"/>
    <cellStyle name="Note 6 3 6 2 3" xfId="10861"/>
    <cellStyle name="Note 6 3 6 2 3 2" xfId="10862"/>
    <cellStyle name="Note 6 3 6 2 4" xfId="10863"/>
    <cellStyle name="Note 6 3 6 3" xfId="10864"/>
    <cellStyle name="Note 6 3 6 3 2" xfId="10865"/>
    <cellStyle name="Note 6 3 6 3 2 2" xfId="10866"/>
    <cellStyle name="Note 6 3 6 3 3" xfId="10867"/>
    <cellStyle name="Note 6 3 6 4" xfId="10868"/>
    <cellStyle name="Note 6 3 6 4 2" xfId="10869"/>
    <cellStyle name="Note 6 3 6 4 2 2" xfId="10870"/>
    <cellStyle name="Note 6 3 6 4 3" xfId="10871"/>
    <cellStyle name="Note 6 3 6 5" xfId="10872"/>
    <cellStyle name="Note 6 3 6 5 2" xfId="10873"/>
    <cellStyle name="Note 6 3 6 5 2 2" xfId="10874"/>
    <cellStyle name="Note 6 3 6 5 3" xfId="10875"/>
    <cellStyle name="Note 6 3 6 6" xfId="10876"/>
    <cellStyle name="Note 6 3 6 6 2" xfId="10877"/>
    <cellStyle name="Note 6 3 6 6 2 2" xfId="10878"/>
    <cellStyle name="Note 6 3 6 6 3" xfId="10879"/>
    <cellStyle name="Note 6 3 6 7" xfId="10880"/>
    <cellStyle name="Note 6 3 6 7 2" xfId="10881"/>
    <cellStyle name="Note 6 3 6 7 2 2" xfId="10882"/>
    <cellStyle name="Note 6 3 6 7 3" xfId="10883"/>
    <cellStyle name="Note 6 3 6 8" xfId="10884"/>
    <cellStyle name="Note 6 3 6 8 2" xfId="10885"/>
    <cellStyle name="Note 6 3 6 8 2 2" xfId="10886"/>
    <cellStyle name="Note 6 3 6 8 3" xfId="10887"/>
    <cellStyle name="Note 6 3 6 9" xfId="10888"/>
    <cellStyle name="Note 6 3 6 9 2" xfId="10889"/>
    <cellStyle name="Note 6 3 6 9 2 2" xfId="10890"/>
    <cellStyle name="Note 6 3 6 9 3" xfId="10891"/>
    <cellStyle name="Note 6 3 7" xfId="10892"/>
    <cellStyle name="Note 6 3 7 10" xfId="10893"/>
    <cellStyle name="Note 6 3 7 10 2" xfId="10894"/>
    <cellStyle name="Note 6 3 7 10 2 2" xfId="10895"/>
    <cellStyle name="Note 6 3 7 10 3" xfId="10896"/>
    <cellStyle name="Note 6 3 7 11" xfId="10897"/>
    <cellStyle name="Note 6 3 7 11 2" xfId="10898"/>
    <cellStyle name="Note 6 3 7 2" xfId="10899"/>
    <cellStyle name="Note 6 3 7 2 2" xfId="10900"/>
    <cellStyle name="Note 6 3 7 2 2 2" xfId="10901"/>
    <cellStyle name="Note 6 3 7 2 2 2 2" xfId="10902"/>
    <cellStyle name="Note 6 3 7 2 2 3" xfId="10903"/>
    <cellStyle name="Note 6 3 7 2 3" xfId="10904"/>
    <cellStyle name="Note 6 3 7 2 3 2" xfId="10905"/>
    <cellStyle name="Note 6 3 7 2 4" xfId="10906"/>
    <cellStyle name="Note 6 3 7 3" xfId="10907"/>
    <cellStyle name="Note 6 3 7 3 2" xfId="10908"/>
    <cellStyle name="Note 6 3 7 3 2 2" xfId="10909"/>
    <cellStyle name="Note 6 3 7 3 3" xfId="10910"/>
    <cellStyle name="Note 6 3 7 4" xfId="10911"/>
    <cellStyle name="Note 6 3 7 4 2" xfId="10912"/>
    <cellStyle name="Note 6 3 7 4 2 2" xfId="10913"/>
    <cellStyle name="Note 6 3 7 4 3" xfId="10914"/>
    <cellStyle name="Note 6 3 7 5" xfId="10915"/>
    <cellStyle name="Note 6 3 7 5 2" xfId="10916"/>
    <cellStyle name="Note 6 3 7 5 2 2" xfId="10917"/>
    <cellStyle name="Note 6 3 7 5 3" xfId="10918"/>
    <cellStyle name="Note 6 3 7 6" xfId="10919"/>
    <cellStyle name="Note 6 3 7 6 2" xfId="10920"/>
    <cellStyle name="Note 6 3 7 6 2 2" xfId="10921"/>
    <cellStyle name="Note 6 3 7 6 3" xfId="10922"/>
    <cellStyle name="Note 6 3 7 7" xfId="10923"/>
    <cellStyle name="Note 6 3 7 7 2" xfId="10924"/>
    <cellStyle name="Note 6 3 7 7 2 2" xfId="10925"/>
    <cellStyle name="Note 6 3 7 7 3" xfId="10926"/>
    <cellStyle name="Note 6 3 7 8" xfId="10927"/>
    <cellStyle name="Note 6 3 7 8 2" xfId="10928"/>
    <cellStyle name="Note 6 3 7 8 2 2" xfId="10929"/>
    <cellStyle name="Note 6 3 7 8 3" xfId="10930"/>
    <cellStyle name="Note 6 3 7 9" xfId="10931"/>
    <cellStyle name="Note 6 3 7 9 2" xfId="10932"/>
    <cellStyle name="Note 6 3 7 9 2 2" xfId="10933"/>
    <cellStyle name="Note 6 3 7 9 3" xfId="10934"/>
    <cellStyle name="Note 6 3 8" xfId="10935"/>
    <cellStyle name="Note 6 3 8 2" xfId="10936"/>
    <cellStyle name="Note 6 3 8 2 2" xfId="10937"/>
    <cellStyle name="Note 6 3 8 2 2 2" xfId="10938"/>
    <cellStyle name="Note 6 3 8 2 3" xfId="10939"/>
    <cellStyle name="Note 6 3 8 3" xfId="10940"/>
    <cellStyle name="Note 6 3 8 3 2" xfId="10941"/>
    <cellStyle name="Note 6 3 8 4" xfId="10942"/>
    <cellStyle name="Note 6 3 9" xfId="10943"/>
    <cellStyle name="Note 6 3 9 2" xfId="10944"/>
    <cellStyle name="Note 6 3 9 2 2" xfId="10945"/>
    <cellStyle name="Note 6 3 9 3" xfId="10946"/>
    <cellStyle name="Note 6 4" xfId="10947"/>
    <cellStyle name="Note 6 4 10" xfId="10948"/>
    <cellStyle name="Note 6 4 10 2" xfId="10949"/>
    <cellStyle name="Note 6 4 10 2 2" xfId="10950"/>
    <cellStyle name="Note 6 4 10 3" xfId="10951"/>
    <cellStyle name="Note 6 4 11" xfId="10952"/>
    <cellStyle name="Note 6 4 11 2" xfId="10953"/>
    <cellStyle name="Note 6 4 11 2 2" xfId="10954"/>
    <cellStyle name="Note 6 4 11 3" xfId="10955"/>
    <cellStyle name="Note 6 4 12" xfId="10956"/>
    <cellStyle name="Note 6 4 12 2" xfId="10957"/>
    <cellStyle name="Note 6 4 12 2 2" xfId="10958"/>
    <cellStyle name="Note 6 4 12 3" xfId="10959"/>
    <cellStyle name="Note 6 4 13" xfId="10960"/>
    <cellStyle name="Note 6 4 13 2" xfId="10961"/>
    <cellStyle name="Note 6 4 2" xfId="10962"/>
    <cellStyle name="Note 6 4 2 2" xfId="10963"/>
    <cellStyle name="Note 6 4 2 2 2" xfId="10964"/>
    <cellStyle name="Note 6 4 2 2 2 2" xfId="10965"/>
    <cellStyle name="Note 6 4 2 2 2 2 2" xfId="10966"/>
    <cellStyle name="Note 6 4 2 2 2 3" xfId="10967"/>
    <cellStyle name="Note 6 4 2 2 3" xfId="10968"/>
    <cellStyle name="Note 6 4 2 2 3 2" xfId="10969"/>
    <cellStyle name="Note 6 4 2 2 4" xfId="10970"/>
    <cellStyle name="Note 6 4 2 3" xfId="10971"/>
    <cellStyle name="Note 6 4 2 3 2" xfId="10972"/>
    <cellStyle name="Note 6 4 2 3 2 2" xfId="10973"/>
    <cellStyle name="Note 6 4 2 3 2 2 2" xfId="10974"/>
    <cellStyle name="Note 6 4 2 3 2 3" xfId="10975"/>
    <cellStyle name="Note 6 4 2 3 3" xfId="10976"/>
    <cellStyle name="Note 6 4 2 3 3 2" xfId="10977"/>
    <cellStyle name="Note 6 4 2 3 4" xfId="10978"/>
    <cellStyle name="Note 6 4 2 4" xfId="10979"/>
    <cellStyle name="Note 6 4 2 4 2" xfId="10980"/>
    <cellStyle name="Note 6 4 2 4 2 2" xfId="10981"/>
    <cellStyle name="Note 6 4 2 4 3" xfId="10982"/>
    <cellStyle name="Note 6 4 2 5" xfId="10983"/>
    <cellStyle name="Note 6 4 2 5 2" xfId="10984"/>
    <cellStyle name="Note 6 4 2 5 2 2" xfId="10985"/>
    <cellStyle name="Note 6 4 2 5 3" xfId="10986"/>
    <cellStyle name="Note 6 4 2 6" xfId="10987"/>
    <cellStyle name="Note 6 4 2 6 2" xfId="10988"/>
    <cellStyle name="Note 6 4 2 6 2 2" xfId="10989"/>
    <cellStyle name="Note 6 4 2 6 3" xfId="10990"/>
    <cellStyle name="Note 6 4 2 7" xfId="10991"/>
    <cellStyle name="Note 6 4 2 7 2" xfId="10992"/>
    <cellStyle name="Note 6 4 2 7 2 2" xfId="10993"/>
    <cellStyle name="Note 6 4 2 7 3" xfId="10994"/>
    <cellStyle name="Note 6 4 2 8" xfId="10995"/>
    <cellStyle name="Note 6 4 2 8 2" xfId="10996"/>
    <cellStyle name="Note 6 4 3" xfId="10997"/>
    <cellStyle name="Note 6 4 3 10" xfId="10998"/>
    <cellStyle name="Note 6 4 3 10 2" xfId="10999"/>
    <cellStyle name="Note 6 4 3 10 2 2" xfId="11000"/>
    <cellStyle name="Note 6 4 3 10 3" xfId="11001"/>
    <cellStyle name="Note 6 4 3 11" xfId="11002"/>
    <cellStyle name="Note 6 4 3 11 2" xfId="11003"/>
    <cellStyle name="Note 6 4 3 2" xfId="11004"/>
    <cellStyle name="Note 6 4 3 2 2" xfId="11005"/>
    <cellStyle name="Note 6 4 3 2 2 2" xfId="11006"/>
    <cellStyle name="Note 6 4 3 2 2 2 2" xfId="11007"/>
    <cellStyle name="Note 6 4 3 2 2 3" xfId="11008"/>
    <cellStyle name="Note 6 4 3 2 3" xfId="11009"/>
    <cellStyle name="Note 6 4 3 2 3 2" xfId="11010"/>
    <cellStyle name="Note 6 4 3 2 4" xfId="11011"/>
    <cellStyle name="Note 6 4 3 3" xfId="11012"/>
    <cellStyle name="Note 6 4 3 3 2" xfId="11013"/>
    <cellStyle name="Note 6 4 3 3 2 2" xfId="11014"/>
    <cellStyle name="Note 6 4 3 3 3" xfId="11015"/>
    <cellStyle name="Note 6 4 3 4" xfId="11016"/>
    <cellStyle name="Note 6 4 3 4 2" xfId="11017"/>
    <cellStyle name="Note 6 4 3 4 2 2" xfId="11018"/>
    <cellStyle name="Note 6 4 3 4 3" xfId="11019"/>
    <cellStyle name="Note 6 4 3 5" xfId="11020"/>
    <cellStyle name="Note 6 4 3 5 2" xfId="11021"/>
    <cellStyle name="Note 6 4 3 5 2 2" xfId="11022"/>
    <cellStyle name="Note 6 4 3 5 3" xfId="11023"/>
    <cellStyle name="Note 6 4 3 6" xfId="11024"/>
    <cellStyle name="Note 6 4 3 6 2" xfId="11025"/>
    <cellStyle name="Note 6 4 3 6 2 2" xfId="11026"/>
    <cellStyle name="Note 6 4 3 6 3" xfId="11027"/>
    <cellStyle name="Note 6 4 3 7" xfId="11028"/>
    <cellStyle name="Note 6 4 3 7 2" xfId="11029"/>
    <cellStyle name="Note 6 4 3 7 2 2" xfId="11030"/>
    <cellStyle name="Note 6 4 3 7 3" xfId="11031"/>
    <cellStyle name="Note 6 4 3 8" xfId="11032"/>
    <cellStyle name="Note 6 4 3 8 2" xfId="11033"/>
    <cellStyle name="Note 6 4 3 8 2 2" xfId="11034"/>
    <cellStyle name="Note 6 4 3 8 3" xfId="11035"/>
    <cellStyle name="Note 6 4 3 9" xfId="11036"/>
    <cellStyle name="Note 6 4 3 9 2" xfId="11037"/>
    <cellStyle name="Note 6 4 3 9 2 2" xfId="11038"/>
    <cellStyle name="Note 6 4 3 9 3" xfId="11039"/>
    <cellStyle name="Note 6 4 4" xfId="11040"/>
    <cellStyle name="Note 6 4 4 10" xfId="11041"/>
    <cellStyle name="Note 6 4 4 10 2" xfId="11042"/>
    <cellStyle name="Note 6 4 4 10 2 2" xfId="11043"/>
    <cellStyle name="Note 6 4 4 10 3" xfId="11044"/>
    <cellStyle name="Note 6 4 4 11" xfId="11045"/>
    <cellStyle name="Note 6 4 4 11 2" xfId="11046"/>
    <cellStyle name="Note 6 4 4 2" xfId="11047"/>
    <cellStyle name="Note 6 4 4 2 2" xfId="11048"/>
    <cellStyle name="Note 6 4 4 2 2 2" xfId="11049"/>
    <cellStyle name="Note 6 4 4 2 2 2 2" xfId="11050"/>
    <cellStyle name="Note 6 4 4 2 2 3" xfId="11051"/>
    <cellStyle name="Note 6 4 4 2 3" xfId="11052"/>
    <cellStyle name="Note 6 4 4 2 3 2" xfId="11053"/>
    <cellStyle name="Note 6 4 4 2 4" xfId="11054"/>
    <cellStyle name="Note 6 4 4 3" xfId="11055"/>
    <cellStyle name="Note 6 4 4 3 2" xfId="11056"/>
    <cellStyle name="Note 6 4 4 3 2 2" xfId="11057"/>
    <cellStyle name="Note 6 4 4 3 3" xfId="11058"/>
    <cellStyle name="Note 6 4 4 4" xfId="11059"/>
    <cellStyle name="Note 6 4 4 4 2" xfId="11060"/>
    <cellStyle name="Note 6 4 4 4 2 2" xfId="11061"/>
    <cellStyle name="Note 6 4 4 4 3" xfId="11062"/>
    <cellStyle name="Note 6 4 4 5" xfId="11063"/>
    <cellStyle name="Note 6 4 4 5 2" xfId="11064"/>
    <cellStyle name="Note 6 4 4 5 2 2" xfId="11065"/>
    <cellStyle name="Note 6 4 4 5 3" xfId="11066"/>
    <cellStyle name="Note 6 4 4 6" xfId="11067"/>
    <cellStyle name="Note 6 4 4 6 2" xfId="11068"/>
    <cellStyle name="Note 6 4 4 6 2 2" xfId="11069"/>
    <cellStyle name="Note 6 4 4 6 3" xfId="11070"/>
    <cellStyle name="Note 6 4 4 7" xfId="11071"/>
    <cellStyle name="Note 6 4 4 7 2" xfId="11072"/>
    <cellStyle name="Note 6 4 4 7 2 2" xfId="11073"/>
    <cellStyle name="Note 6 4 4 7 3" xfId="11074"/>
    <cellStyle name="Note 6 4 4 8" xfId="11075"/>
    <cellStyle name="Note 6 4 4 8 2" xfId="11076"/>
    <cellStyle name="Note 6 4 4 8 2 2" xfId="11077"/>
    <cellStyle name="Note 6 4 4 8 3" xfId="11078"/>
    <cellStyle name="Note 6 4 4 9" xfId="11079"/>
    <cellStyle name="Note 6 4 4 9 2" xfId="11080"/>
    <cellStyle name="Note 6 4 4 9 2 2" xfId="11081"/>
    <cellStyle name="Note 6 4 4 9 3" xfId="11082"/>
    <cellStyle name="Note 6 4 5" xfId="11083"/>
    <cellStyle name="Note 6 4 5 10" xfId="11084"/>
    <cellStyle name="Note 6 4 5 10 2" xfId="11085"/>
    <cellStyle name="Note 6 4 5 10 2 2" xfId="11086"/>
    <cellStyle name="Note 6 4 5 10 3" xfId="11087"/>
    <cellStyle name="Note 6 4 5 11" xfId="11088"/>
    <cellStyle name="Note 6 4 5 11 2" xfId="11089"/>
    <cellStyle name="Note 6 4 5 2" xfId="11090"/>
    <cellStyle name="Note 6 4 5 2 2" xfId="11091"/>
    <cellStyle name="Note 6 4 5 2 2 2" xfId="11092"/>
    <cellStyle name="Note 6 4 5 2 2 2 2" xfId="11093"/>
    <cellStyle name="Note 6 4 5 2 2 3" xfId="11094"/>
    <cellStyle name="Note 6 4 5 2 3" xfId="11095"/>
    <cellStyle name="Note 6 4 5 2 3 2" xfId="11096"/>
    <cellStyle name="Note 6 4 5 2 4" xfId="11097"/>
    <cellStyle name="Note 6 4 5 3" xfId="11098"/>
    <cellStyle name="Note 6 4 5 3 2" xfId="11099"/>
    <cellStyle name="Note 6 4 5 3 2 2" xfId="11100"/>
    <cellStyle name="Note 6 4 5 3 3" xfId="11101"/>
    <cellStyle name="Note 6 4 5 4" xfId="11102"/>
    <cellStyle name="Note 6 4 5 4 2" xfId="11103"/>
    <cellStyle name="Note 6 4 5 4 2 2" xfId="11104"/>
    <cellStyle name="Note 6 4 5 4 3" xfId="11105"/>
    <cellStyle name="Note 6 4 5 5" xfId="11106"/>
    <cellStyle name="Note 6 4 5 5 2" xfId="11107"/>
    <cellStyle name="Note 6 4 5 5 2 2" xfId="11108"/>
    <cellStyle name="Note 6 4 5 5 3" xfId="11109"/>
    <cellStyle name="Note 6 4 5 6" xfId="11110"/>
    <cellStyle name="Note 6 4 5 6 2" xfId="11111"/>
    <cellStyle name="Note 6 4 5 6 2 2" xfId="11112"/>
    <cellStyle name="Note 6 4 5 6 3" xfId="11113"/>
    <cellStyle name="Note 6 4 5 7" xfId="11114"/>
    <cellStyle name="Note 6 4 5 7 2" xfId="11115"/>
    <cellStyle name="Note 6 4 5 7 2 2" xfId="11116"/>
    <cellStyle name="Note 6 4 5 7 3" xfId="11117"/>
    <cellStyle name="Note 6 4 5 8" xfId="11118"/>
    <cellStyle name="Note 6 4 5 8 2" xfId="11119"/>
    <cellStyle name="Note 6 4 5 8 2 2" xfId="11120"/>
    <cellStyle name="Note 6 4 5 8 3" xfId="11121"/>
    <cellStyle name="Note 6 4 5 9" xfId="11122"/>
    <cellStyle name="Note 6 4 5 9 2" xfId="11123"/>
    <cellStyle name="Note 6 4 5 9 2 2" xfId="11124"/>
    <cellStyle name="Note 6 4 5 9 3" xfId="11125"/>
    <cellStyle name="Note 6 4 6" xfId="11126"/>
    <cellStyle name="Note 6 4 6 10" xfId="11127"/>
    <cellStyle name="Note 6 4 6 10 2" xfId="11128"/>
    <cellStyle name="Note 6 4 6 10 2 2" xfId="11129"/>
    <cellStyle name="Note 6 4 6 10 3" xfId="11130"/>
    <cellStyle name="Note 6 4 6 11" xfId="11131"/>
    <cellStyle name="Note 6 4 6 11 2" xfId="11132"/>
    <cellStyle name="Note 6 4 6 2" xfId="11133"/>
    <cellStyle name="Note 6 4 6 2 2" xfId="11134"/>
    <cellStyle name="Note 6 4 6 2 2 2" xfId="11135"/>
    <cellStyle name="Note 6 4 6 2 2 2 2" xfId="11136"/>
    <cellStyle name="Note 6 4 6 2 2 3" xfId="11137"/>
    <cellStyle name="Note 6 4 6 2 3" xfId="11138"/>
    <cellStyle name="Note 6 4 6 2 3 2" xfId="11139"/>
    <cellStyle name="Note 6 4 6 2 4" xfId="11140"/>
    <cellStyle name="Note 6 4 6 3" xfId="11141"/>
    <cellStyle name="Note 6 4 6 3 2" xfId="11142"/>
    <cellStyle name="Note 6 4 6 3 2 2" xfId="11143"/>
    <cellStyle name="Note 6 4 6 3 3" xfId="11144"/>
    <cellStyle name="Note 6 4 6 4" xfId="11145"/>
    <cellStyle name="Note 6 4 6 4 2" xfId="11146"/>
    <cellStyle name="Note 6 4 6 4 2 2" xfId="11147"/>
    <cellStyle name="Note 6 4 6 4 3" xfId="11148"/>
    <cellStyle name="Note 6 4 6 5" xfId="11149"/>
    <cellStyle name="Note 6 4 6 5 2" xfId="11150"/>
    <cellStyle name="Note 6 4 6 5 2 2" xfId="11151"/>
    <cellStyle name="Note 6 4 6 5 3" xfId="11152"/>
    <cellStyle name="Note 6 4 6 6" xfId="11153"/>
    <cellStyle name="Note 6 4 6 6 2" xfId="11154"/>
    <cellStyle name="Note 6 4 6 6 2 2" xfId="11155"/>
    <cellStyle name="Note 6 4 6 6 3" xfId="11156"/>
    <cellStyle name="Note 6 4 6 7" xfId="11157"/>
    <cellStyle name="Note 6 4 6 7 2" xfId="11158"/>
    <cellStyle name="Note 6 4 6 7 2 2" xfId="11159"/>
    <cellStyle name="Note 6 4 6 7 3" xfId="11160"/>
    <cellStyle name="Note 6 4 6 8" xfId="11161"/>
    <cellStyle name="Note 6 4 6 8 2" xfId="11162"/>
    <cellStyle name="Note 6 4 6 8 2 2" xfId="11163"/>
    <cellStyle name="Note 6 4 6 8 3" xfId="11164"/>
    <cellStyle name="Note 6 4 6 9" xfId="11165"/>
    <cellStyle name="Note 6 4 6 9 2" xfId="11166"/>
    <cellStyle name="Note 6 4 6 9 2 2" xfId="11167"/>
    <cellStyle name="Note 6 4 6 9 3" xfId="11168"/>
    <cellStyle name="Note 6 4 7" xfId="11169"/>
    <cellStyle name="Note 6 4 7 2" xfId="11170"/>
    <cellStyle name="Note 6 4 7 2 2" xfId="11171"/>
    <cellStyle name="Note 6 4 7 2 2 2" xfId="11172"/>
    <cellStyle name="Note 6 4 7 2 3" xfId="11173"/>
    <cellStyle name="Note 6 4 7 3" xfId="11174"/>
    <cellStyle name="Note 6 4 7 3 2" xfId="11175"/>
    <cellStyle name="Note 6 4 7 4" xfId="11176"/>
    <cellStyle name="Note 6 4 8" xfId="11177"/>
    <cellStyle name="Note 6 4 8 2" xfId="11178"/>
    <cellStyle name="Note 6 4 8 2 2" xfId="11179"/>
    <cellStyle name="Note 6 4 8 3" xfId="11180"/>
    <cellStyle name="Note 6 4 9" xfId="11181"/>
    <cellStyle name="Note 6 4 9 2" xfId="11182"/>
    <cellStyle name="Note 6 4 9 2 2" xfId="11183"/>
    <cellStyle name="Note 6 4 9 3" xfId="11184"/>
    <cellStyle name="Note 6 5" xfId="11185"/>
    <cellStyle name="Note 6 5 2" xfId="11186"/>
    <cellStyle name="Note 6 5 2 2" xfId="11187"/>
    <cellStyle name="Note 6 5 2 2 2" xfId="11188"/>
    <cellStyle name="Note 6 5 2 2 2 2" xfId="11189"/>
    <cellStyle name="Note 6 5 2 2 3" xfId="11190"/>
    <cellStyle name="Note 6 5 2 3" xfId="11191"/>
    <cellStyle name="Note 6 5 2 3 2" xfId="11192"/>
    <cellStyle name="Note 6 5 2 4" xfId="11193"/>
    <cellStyle name="Note 6 5 3" xfId="11194"/>
    <cellStyle name="Note 6 5 3 2" xfId="11195"/>
    <cellStyle name="Note 6 5 3 2 2" xfId="11196"/>
    <cellStyle name="Note 6 5 3 2 2 2" xfId="11197"/>
    <cellStyle name="Note 6 5 3 2 3" xfId="11198"/>
    <cellStyle name="Note 6 5 3 3" xfId="11199"/>
    <cellStyle name="Note 6 5 3 3 2" xfId="11200"/>
    <cellStyle name="Note 6 5 3 4" xfId="11201"/>
    <cellStyle name="Note 6 5 4" xfId="11202"/>
    <cellStyle name="Note 6 5 4 2" xfId="11203"/>
    <cellStyle name="Note 6 5 4 2 2" xfId="11204"/>
    <cellStyle name="Note 6 5 4 3" xfId="11205"/>
    <cellStyle name="Note 6 5 5" xfId="11206"/>
    <cellStyle name="Note 6 5 5 2" xfId="11207"/>
    <cellStyle name="Note 6 5 5 2 2" xfId="11208"/>
    <cellStyle name="Note 6 5 5 3" xfId="11209"/>
    <cellStyle name="Note 6 5 6" xfId="11210"/>
    <cellStyle name="Note 6 5 6 2" xfId="11211"/>
    <cellStyle name="Note 6 5 6 2 2" xfId="11212"/>
    <cellStyle name="Note 6 5 6 3" xfId="11213"/>
    <cellStyle name="Note 6 5 7" xfId="11214"/>
    <cellStyle name="Note 6 5 7 2" xfId="11215"/>
    <cellStyle name="Note 6 5 7 2 2" xfId="11216"/>
    <cellStyle name="Note 6 5 7 3" xfId="11217"/>
    <cellStyle name="Note 6 5 8" xfId="11218"/>
    <cellStyle name="Note 6 5 8 2" xfId="11219"/>
    <cellStyle name="Note 6 6" xfId="11220"/>
    <cellStyle name="Note 6 6 10" xfId="11221"/>
    <cellStyle name="Note 6 6 10 2" xfId="11222"/>
    <cellStyle name="Note 6 6 10 2 2" xfId="11223"/>
    <cellStyle name="Note 6 6 10 3" xfId="11224"/>
    <cellStyle name="Note 6 6 11" xfId="11225"/>
    <cellStyle name="Note 6 6 11 2" xfId="11226"/>
    <cellStyle name="Note 6 6 2" xfId="11227"/>
    <cellStyle name="Note 6 6 2 2" xfId="11228"/>
    <cellStyle name="Note 6 6 2 2 2" xfId="11229"/>
    <cellStyle name="Note 6 6 2 2 2 2" xfId="11230"/>
    <cellStyle name="Note 6 6 2 2 3" xfId="11231"/>
    <cellStyle name="Note 6 6 2 3" xfId="11232"/>
    <cellStyle name="Note 6 6 2 3 2" xfId="11233"/>
    <cellStyle name="Note 6 6 2 4" xfId="11234"/>
    <cellStyle name="Note 6 6 3" xfId="11235"/>
    <cellStyle name="Note 6 6 3 2" xfId="11236"/>
    <cellStyle name="Note 6 6 3 2 2" xfId="11237"/>
    <cellStyle name="Note 6 6 3 3" xfId="11238"/>
    <cellStyle name="Note 6 6 4" xfId="11239"/>
    <cellStyle name="Note 6 6 4 2" xfId="11240"/>
    <cellStyle name="Note 6 6 4 2 2" xfId="11241"/>
    <cellStyle name="Note 6 6 4 3" xfId="11242"/>
    <cellStyle name="Note 6 6 5" xfId="11243"/>
    <cellStyle name="Note 6 6 5 2" xfId="11244"/>
    <cellStyle name="Note 6 6 5 2 2" xfId="11245"/>
    <cellStyle name="Note 6 6 5 3" xfId="11246"/>
    <cellStyle name="Note 6 6 6" xfId="11247"/>
    <cellStyle name="Note 6 6 6 2" xfId="11248"/>
    <cellStyle name="Note 6 6 6 2 2" xfId="11249"/>
    <cellStyle name="Note 6 6 6 3" xfId="11250"/>
    <cellStyle name="Note 6 6 7" xfId="11251"/>
    <cellStyle name="Note 6 6 7 2" xfId="11252"/>
    <cellStyle name="Note 6 6 7 2 2" xfId="11253"/>
    <cellStyle name="Note 6 6 7 3" xfId="11254"/>
    <cellStyle name="Note 6 6 8" xfId="11255"/>
    <cellStyle name="Note 6 6 8 2" xfId="11256"/>
    <cellStyle name="Note 6 6 8 2 2" xfId="11257"/>
    <cellStyle name="Note 6 6 8 3" xfId="11258"/>
    <cellStyle name="Note 6 6 9" xfId="11259"/>
    <cellStyle name="Note 6 6 9 2" xfId="11260"/>
    <cellStyle name="Note 6 6 9 2 2" xfId="11261"/>
    <cellStyle name="Note 6 6 9 3" xfId="11262"/>
    <cellStyle name="Note 6 7" xfId="11263"/>
    <cellStyle name="Note 6 7 10" xfId="11264"/>
    <cellStyle name="Note 6 7 10 2" xfId="11265"/>
    <cellStyle name="Note 6 7 10 2 2" xfId="11266"/>
    <cellStyle name="Note 6 7 10 3" xfId="11267"/>
    <cellStyle name="Note 6 7 11" xfId="11268"/>
    <cellStyle name="Note 6 7 11 2" xfId="11269"/>
    <cellStyle name="Note 6 7 2" xfId="11270"/>
    <cellStyle name="Note 6 7 2 2" xfId="11271"/>
    <cellStyle name="Note 6 7 2 2 2" xfId="11272"/>
    <cellStyle name="Note 6 7 2 2 2 2" xfId="11273"/>
    <cellStyle name="Note 6 7 2 2 3" xfId="11274"/>
    <cellStyle name="Note 6 7 2 3" xfId="11275"/>
    <cellStyle name="Note 6 7 2 3 2" xfId="11276"/>
    <cellStyle name="Note 6 7 2 4" xfId="11277"/>
    <cellStyle name="Note 6 7 3" xfId="11278"/>
    <cellStyle name="Note 6 7 3 2" xfId="11279"/>
    <cellStyle name="Note 6 7 3 2 2" xfId="11280"/>
    <cellStyle name="Note 6 7 3 3" xfId="11281"/>
    <cellStyle name="Note 6 7 4" xfId="11282"/>
    <cellStyle name="Note 6 7 4 2" xfId="11283"/>
    <cellStyle name="Note 6 7 4 2 2" xfId="11284"/>
    <cellStyle name="Note 6 7 4 3" xfId="11285"/>
    <cellStyle name="Note 6 7 5" xfId="11286"/>
    <cellStyle name="Note 6 7 5 2" xfId="11287"/>
    <cellStyle name="Note 6 7 5 2 2" xfId="11288"/>
    <cellStyle name="Note 6 7 5 3" xfId="11289"/>
    <cellStyle name="Note 6 7 6" xfId="11290"/>
    <cellStyle name="Note 6 7 6 2" xfId="11291"/>
    <cellStyle name="Note 6 7 6 2 2" xfId="11292"/>
    <cellStyle name="Note 6 7 6 3" xfId="11293"/>
    <cellStyle name="Note 6 7 7" xfId="11294"/>
    <cellStyle name="Note 6 7 7 2" xfId="11295"/>
    <cellStyle name="Note 6 7 7 2 2" xfId="11296"/>
    <cellStyle name="Note 6 7 7 3" xfId="11297"/>
    <cellStyle name="Note 6 7 8" xfId="11298"/>
    <cellStyle name="Note 6 7 8 2" xfId="11299"/>
    <cellStyle name="Note 6 7 8 2 2" xfId="11300"/>
    <cellStyle name="Note 6 7 8 3" xfId="11301"/>
    <cellStyle name="Note 6 7 9" xfId="11302"/>
    <cellStyle name="Note 6 7 9 2" xfId="11303"/>
    <cellStyle name="Note 6 7 9 2 2" xfId="11304"/>
    <cellStyle name="Note 6 7 9 3" xfId="11305"/>
    <cellStyle name="Note 6 8" xfId="11306"/>
    <cellStyle name="Note 6 8 10" xfId="11307"/>
    <cellStyle name="Note 6 8 10 2" xfId="11308"/>
    <cellStyle name="Note 6 8 10 2 2" xfId="11309"/>
    <cellStyle name="Note 6 8 10 3" xfId="11310"/>
    <cellStyle name="Note 6 8 11" xfId="11311"/>
    <cellStyle name="Note 6 8 11 2" xfId="11312"/>
    <cellStyle name="Note 6 8 2" xfId="11313"/>
    <cellStyle name="Note 6 8 2 2" xfId="11314"/>
    <cellStyle name="Note 6 8 2 2 2" xfId="11315"/>
    <cellStyle name="Note 6 8 2 2 2 2" xfId="11316"/>
    <cellStyle name="Note 6 8 2 2 3" xfId="11317"/>
    <cellStyle name="Note 6 8 2 3" xfId="11318"/>
    <cellStyle name="Note 6 8 2 3 2" xfId="11319"/>
    <cellStyle name="Note 6 8 2 4" xfId="11320"/>
    <cellStyle name="Note 6 8 3" xfId="11321"/>
    <cellStyle name="Note 6 8 3 2" xfId="11322"/>
    <cellStyle name="Note 6 8 3 2 2" xfId="11323"/>
    <cellStyle name="Note 6 8 3 3" xfId="11324"/>
    <cellStyle name="Note 6 8 4" xfId="11325"/>
    <cellStyle name="Note 6 8 4 2" xfId="11326"/>
    <cellStyle name="Note 6 8 4 2 2" xfId="11327"/>
    <cellStyle name="Note 6 8 4 3" xfId="11328"/>
    <cellStyle name="Note 6 8 5" xfId="11329"/>
    <cellStyle name="Note 6 8 5 2" xfId="11330"/>
    <cellStyle name="Note 6 8 5 2 2" xfId="11331"/>
    <cellStyle name="Note 6 8 5 3" xfId="11332"/>
    <cellStyle name="Note 6 8 6" xfId="11333"/>
    <cellStyle name="Note 6 8 6 2" xfId="11334"/>
    <cellStyle name="Note 6 8 6 2 2" xfId="11335"/>
    <cellStyle name="Note 6 8 6 3" xfId="11336"/>
    <cellStyle name="Note 6 8 7" xfId="11337"/>
    <cellStyle name="Note 6 8 7 2" xfId="11338"/>
    <cellStyle name="Note 6 8 7 2 2" xfId="11339"/>
    <cellStyle name="Note 6 8 7 3" xfId="11340"/>
    <cellStyle name="Note 6 8 8" xfId="11341"/>
    <cellStyle name="Note 6 8 8 2" xfId="11342"/>
    <cellStyle name="Note 6 8 8 2 2" xfId="11343"/>
    <cellStyle name="Note 6 8 8 3" xfId="11344"/>
    <cellStyle name="Note 6 8 9" xfId="11345"/>
    <cellStyle name="Note 6 8 9 2" xfId="11346"/>
    <cellStyle name="Note 6 8 9 2 2" xfId="11347"/>
    <cellStyle name="Note 6 8 9 3" xfId="11348"/>
    <cellStyle name="Note 6 9" xfId="11349"/>
    <cellStyle name="Note 6 9 10" xfId="11350"/>
    <cellStyle name="Note 6 9 10 2" xfId="11351"/>
    <cellStyle name="Note 6 9 10 2 2" xfId="11352"/>
    <cellStyle name="Note 6 9 10 3" xfId="11353"/>
    <cellStyle name="Note 6 9 11" xfId="11354"/>
    <cellStyle name="Note 6 9 11 2" xfId="11355"/>
    <cellStyle name="Note 6 9 2" xfId="11356"/>
    <cellStyle name="Note 6 9 2 2" xfId="11357"/>
    <cellStyle name="Note 6 9 2 2 2" xfId="11358"/>
    <cellStyle name="Note 6 9 2 2 2 2" xfId="11359"/>
    <cellStyle name="Note 6 9 2 2 3" xfId="11360"/>
    <cellStyle name="Note 6 9 2 3" xfId="11361"/>
    <cellStyle name="Note 6 9 2 3 2" xfId="11362"/>
    <cellStyle name="Note 6 9 2 4" xfId="11363"/>
    <cellStyle name="Note 6 9 3" xfId="11364"/>
    <cellStyle name="Note 6 9 3 2" xfId="11365"/>
    <cellStyle name="Note 6 9 3 2 2" xfId="11366"/>
    <cellStyle name="Note 6 9 3 3" xfId="11367"/>
    <cellStyle name="Note 6 9 4" xfId="11368"/>
    <cellStyle name="Note 6 9 4 2" xfId="11369"/>
    <cellStyle name="Note 6 9 4 2 2" xfId="11370"/>
    <cellStyle name="Note 6 9 4 3" xfId="11371"/>
    <cellStyle name="Note 6 9 5" xfId="11372"/>
    <cellStyle name="Note 6 9 5 2" xfId="11373"/>
    <cellStyle name="Note 6 9 5 2 2" xfId="11374"/>
    <cellStyle name="Note 6 9 5 3" xfId="11375"/>
    <cellStyle name="Note 6 9 6" xfId="11376"/>
    <cellStyle name="Note 6 9 6 2" xfId="11377"/>
    <cellStyle name="Note 6 9 6 2 2" xfId="11378"/>
    <cellStyle name="Note 6 9 6 3" xfId="11379"/>
    <cellStyle name="Note 6 9 7" xfId="11380"/>
    <cellStyle name="Note 6 9 7 2" xfId="11381"/>
    <cellStyle name="Note 6 9 7 2 2" xfId="11382"/>
    <cellStyle name="Note 6 9 7 3" xfId="11383"/>
    <cellStyle name="Note 6 9 8" xfId="11384"/>
    <cellStyle name="Note 6 9 8 2" xfId="11385"/>
    <cellStyle name="Note 6 9 8 2 2" xfId="11386"/>
    <cellStyle name="Note 6 9 8 3" xfId="11387"/>
    <cellStyle name="Note 6 9 9" xfId="11388"/>
    <cellStyle name="Note 6 9 9 2" xfId="11389"/>
    <cellStyle name="Note 6 9 9 2 2" xfId="11390"/>
    <cellStyle name="Note 6 9 9 3" xfId="11391"/>
    <cellStyle name="Note 7" xfId="11392"/>
    <cellStyle name="Note 7 10" xfId="11393"/>
    <cellStyle name="Note 7 10 2" xfId="11394"/>
    <cellStyle name="Note 7 10 2 2" xfId="11395"/>
    <cellStyle name="Note 7 10 2 2 2" xfId="11396"/>
    <cellStyle name="Note 7 10 2 3" xfId="11397"/>
    <cellStyle name="Note 7 10 3" xfId="11398"/>
    <cellStyle name="Note 7 10 3 2" xfId="11399"/>
    <cellStyle name="Note 7 10 4" xfId="11400"/>
    <cellStyle name="Note 7 11" xfId="11401"/>
    <cellStyle name="Note 7 11 2" xfId="11402"/>
    <cellStyle name="Note 7 11 2 2" xfId="11403"/>
    <cellStyle name="Note 7 11 3" xfId="11404"/>
    <cellStyle name="Note 7 12" xfId="11405"/>
    <cellStyle name="Note 7 12 2" xfId="11406"/>
    <cellStyle name="Note 7 12 2 2" xfId="11407"/>
    <cellStyle name="Note 7 12 3" xfId="11408"/>
    <cellStyle name="Note 7 13" xfId="11409"/>
    <cellStyle name="Note 7 13 2" xfId="11410"/>
    <cellStyle name="Note 7 13 2 2" xfId="11411"/>
    <cellStyle name="Note 7 13 3" xfId="11412"/>
    <cellStyle name="Note 7 14" xfId="11413"/>
    <cellStyle name="Note 7 14 2" xfId="11414"/>
    <cellStyle name="Note 7 14 2 2" xfId="11415"/>
    <cellStyle name="Note 7 14 3" xfId="11416"/>
    <cellStyle name="Note 7 15" xfId="11417"/>
    <cellStyle name="Note 7 15 2" xfId="11418"/>
    <cellStyle name="Note 7 15 2 2" xfId="11419"/>
    <cellStyle name="Note 7 15 3" xfId="11420"/>
    <cellStyle name="Note 7 16" xfId="11421"/>
    <cellStyle name="Note 7 16 2" xfId="11422"/>
    <cellStyle name="Note 7 2" xfId="11423"/>
    <cellStyle name="Note 7 2 10" xfId="11424"/>
    <cellStyle name="Note 7 2 10 2" xfId="11425"/>
    <cellStyle name="Note 7 2 10 2 2" xfId="11426"/>
    <cellStyle name="Note 7 2 10 3" xfId="11427"/>
    <cellStyle name="Note 7 2 11" xfId="11428"/>
    <cellStyle name="Note 7 2 11 2" xfId="11429"/>
    <cellStyle name="Note 7 2 11 2 2" xfId="11430"/>
    <cellStyle name="Note 7 2 11 3" xfId="11431"/>
    <cellStyle name="Note 7 2 12" xfId="11432"/>
    <cellStyle name="Note 7 2 12 2" xfId="11433"/>
    <cellStyle name="Note 7 2 12 2 2" xfId="11434"/>
    <cellStyle name="Note 7 2 12 3" xfId="11435"/>
    <cellStyle name="Note 7 2 13" xfId="11436"/>
    <cellStyle name="Note 7 2 13 2" xfId="11437"/>
    <cellStyle name="Note 7 2 13 2 2" xfId="11438"/>
    <cellStyle name="Note 7 2 13 3" xfId="11439"/>
    <cellStyle name="Note 7 2 14" xfId="11440"/>
    <cellStyle name="Note 7 2 14 2" xfId="11441"/>
    <cellStyle name="Note 7 2 2" xfId="11442"/>
    <cellStyle name="Note 7 2 2 10" xfId="11443"/>
    <cellStyle name="Note 7 2 2 10 2" xfId="11444"/>
    <cellStyle name="Note 7 2 2 10 2 2" xfId="11445"/>
    <cellStyle name="Note 7 2 2 10 3" xfId="11446"/>
    <cellStyle name="Note 7 2 2 11" xfId="11447"/>
    <cellStyle name="Note 7 2 2 11 2" xfId="11448"/>
    <cellStyle name="Note 7 2 2 11 2 2" xfId="11449"/>
    <cellStyle name="Note 7 2 2 11 3" xfId="11450"/>
    <cellStyle name="Note 7 2 2 12" xfId="11451"/>
    <cellStyle name="Note 7 2 2 12 2" xfId="11452"/>
    <cellStyle name="Note 7 2 2 12 2 2" xfId="11453"/>
    <cellStyle name="Note 7 2 2 12 3" xfId="11454"/>
    <cellStyle name="Note 7 2 2 13" xfId="11455"/>
    <cellStyle name="Note 7 2 2 13 2" xfId="11456"/>
    <cellStyle name="Note 7 2 2 2" xfId="11457"/>
    <cellStyle name="Note 7 2 2 2 2" xfId="11458"/>
    <cellStyle name="Note 7 2 2 2 2 2" xfId="11459"/>
    <cellStyle name="Note 7 2 2 2 2 2 2" xfId="11460"/>
    <cellStyle name="Note 7 2 2 2 2 2 2 2" xfId="11461"/>
    <cellStyle name="Note 7 2 2 2 2 2 3" xfId="11462"/>
    <cellStyle name="Note 7 2 2 2 2 3" xfId="11463"/>
    <cellStyle name="Note 7 2 2 2 2 3 2" xfId="11464"/>
    <cellStyle name="Note 7 2 2 2 2 4" xfId="11465"/>
    <cellStyle name="Note 7 2 2 2 3" xfId="11466"/>
    <cellStyle name="Note 7 2 2 2 3 2" xfId="11467"/>
    <cellStyle name="Note 7 2 2 2 3 2 2" xfId="11468"/>
    <cellStyle name="Note 7 2 2 2 3 2 2 2" xfId="11469"/>
    <cellStyle name="Note 7 2 2 2 3 2 3" xfId="11470"/>
    <cellStyle name="Note 7 2 2 2 3 3" xfId="11471"/>
    <cellStyle name="Note 7 2 2 2 3 3 2" xfId="11472"/>
    <cellStyle name="Note 7 2 2 2 3 4" xfId="11473"/>
    <cellStyle name="Note 7 2 2 2 4" xfId="11474"/>
    <cellStyle name="Note 7 2 2 2 4 2" xfId="11475"/>
    <cellStyle name="Note 7 2 2 2 4 2 2" xfId="11476"/>
    <cellStyle name="Note 7 2 2 2 4 3" xfId="11477"/>
    <cellStyle name="Note 7 2 2 2 5" xfId="11478"/>
    <cellStyle name="Note 7 2 2 2 5 2" xfId="11479"/>
    <cellStyle name="Note 7 2 2 2 5 2 2" xfId="11480"/>
    <cellStyle name="Note 7 2 2 2 5 3" xfId="11481"/>
    <cellStyle name="Note 7 2 2 2 6" xfId="11482"/>
    <cellStyle name="Note 7 2 2 2 6 2" xfId="11483"/>
    <cellStyle name="Note 7 2 2 2 6 2 2" xfId="11484"/>
    <cellStyle name="Note 7 2 2 2 6 3" xfId="11485"/>
    <cellStyle name="Note 7 2 2 2 7" xfId="11486"/>
    <cellStyle name="Note 7 2 2 2 7 2" xfId="11487"/>
    <cellStyle name="Note 7 2 2 2 7 2 2" xfId="11488"/>
    <cellStyle name="Note 7 2 2 2 7 3" xfId="11489"/>
    <cellStyle name="Note 7 2 2 2 8" xfId="11490"/>
    <cellStyle name="Note 7 2 2 2 8 2" xfId="11491"/>
    <cellStyle name="Note 7 2 2 3" xfId="11492"/>
    <cellStyle name="Note 7 2 2 3 10" xfId="11493"/>
    <cellStyle name="Note 7 2 2 3 10 2" xfId="11494"/>
    <cellStyle name="Note 7 2 2 3 10 2 2" xfId="11495"/>
    <cellStyle name="Note 7 2 2 3 10 3" xfId="11496"/>
    <cellStyle name="Note 7 2 2 3 11" xfId="11497"/>
    <cellStyle name="Note 7 2 2 3 11 2" xfId="11498"/>
    <cellStyle name="Note 7 2 2 3 2" xfId="11499"/>
    <cellStyle name="Note 7 2 2 3 2 2" xfId="11500"/>
    <cellStyle name="Note 7 2 2 3 2 2 2" xfId="11501"/>
    <cellStyle name="Note 7 2 2 3 2 2 2 2" xfId="11502"/>
    <cellStyle name="Note 7 2 2 3 2 2 3" xfId="11503"/>
    <cellStyle name="Note 7 2 2 3 2 3" xfId="11504"/>
    <cellStyle name="Note 7 2 2 3 2 3 2" xfId="11505"/>
    <cellStyle name="Note 7 2 2 3 2 4" xfId="11506"/>
    <cellStyle name="Note 7 2 2 3 3" xfId="11507"/>
    <cellStyle name="Note 7 2 2 3 3 2" xfId="11508"/>
    <cellStyle name="Note 7 2 2 3 3 2 2" xfId="11509"/>
    <cellStyle name="Note 7 2 2 3 3 3" xfId="11510"/>
    <cellStyle name="Note 7 2 2 3 4" xfId="11511"/>
    <cellStyle name="Note 7 2 2 3 4 2" xfId="11512"/>
    <cellStyle name="Note 7 2 2 3 4 2 2" xfId="11513"/>
    <cellStyle name="Note 7 2 2 3 4 3" xfId="11514"/>
    <cellStyle name="Note 7 2 2 3 5" xfId="11515"/>
    <cellStyle name="Note 7 2 2 3 5 2" xfId="11516"/>
    <cellStyle name="Note 7 2 2 3 5 2 2" xfId="11517"/>
    <cellStyle name="Note 7 2 2 3 5 3" xfId="11518"/>
    <cellStyle name="Note 7 2 2 3 6" xfId="11519"/>
    <cellStyle name="Note 7 2 2 3 6 2" xfId="11520"/>
    <cellStyle name="Note 7 2 2 3 6 2 2" xfId="11521"/>
    <cellStyle name="Note 7 2 2 3 6 3" xfId="11522"/>
    <cellStyle name="Note 7 2 2 3 7" xfId="11523"/>
    <cellStyle name="Note 7 2 2 3 7 2" xfId="11524"/>
    <cellStyle name="Note 7 2 2 3 7 2 2" xfId="11525"/>
    <cellStyle name="Note 7 2 2 3 7 3" xfId="11526"/>
    <cellStyle name="Note 7 2 2 3 8" xfId="11527"/>
    <cellStyle name="Note 7 2 2 3 8 2" xfId="11528"/>
    <cellStyle name="Note 7 2 2 3 8 2 2" xfId="11529"/>
    <cellStyle name="Note 7 2 2 3 8 3" xfId="11530"/>
    <cellStyle name="Note 7 2 2 3 9" xfId="11531"/>
    <cellStyle name="Note 7 2 2 3 9 2" xfId="11532"/>
    <cellStyle name="Note 7 2 2 3 9 2 2" xfId="11533"/>
    <cellStyle name="Note 7 2 2 3 9 3" xfId="11534"/>
    <cellStyle name="Note 7 2 2 4" xfId="11535"/>
    <cellStyle name="Note 7 2 2 4 10" xfId="11536"/>
    <cellStyle name="Note 7 2 2 4 10 2" xfId="11537"/>
    <cellStyle name="Note 7 2 2 4 10 2 2" xfId="11538"/>
    <cellStyle name="Note 7 2 2 4 10 3" xfId="11539"/>
    <cellStyle name="Note 7 2 2 4 11" xfId="11540"/>
    <cellStyle name="Note 7 2 2 4 11 2" xfId="11541"/>
    <cellStyle name="Note 7 2 2 4 2" xfId="11542"/>
    <cellStyle name="Note 7 2 2 4 2 2" xfId="11543"/>
    <cellStyle name="Note 7 2 2 4 2 2 2" xfId="11544"/>
    <cellStyle name="Note 7 2 2 4 2 2 2 2" xfId="11545"/>
    <cellStyle name="Note 7 2 2 4 2 2 3" xfId="11546"/>
    <cellStyle name="Note 7 2 2 4 2 3" xfId="11547"/>
    <cellStyle name="Note 7 2 2 4 2 3 2" xfId="11548"/>
    <cellStyle name="Note 7 2 2 4 2 4" xfId="11549"/>
    <cellStyle name="Note 7 2 2 4 3" xfId="11550"/>
    <cellStyle name="Note 7 2 2 4 3 2" xfId="11551"/>
    <cellStyle name="Note 7 2 2 4 3 2 2" xfId="11552"/>
    <cellStyle name="Note 7 2 2 4 3 3" xfId="11553"/>
    <cellStyle name="Note 7 2 2 4 4" xfId="11554"/>
    <cellStyle name="Note 7 2 2 4 4 2" xfId="11555"/>
    <cellStyle name="Note 7 2 2 4 4 2 2" xfId="11556"/>
    <cellStyle name="Note 7 2 2 4 4 3" xfId="11557"/>
    <cellStyle name="Note 7 2 2 4 5" xfId="11558"/>
    <cellStyle name="Note 7 2 2 4 5 2" xfId="11559"/>
    <cellStyle name="Note 7 2 2 4 5 2 2" xfId="11560"/>
    <cellStyle name="Note 7 2 2 4 5 3" xfId="11561"/>
    <cellStyle name="Note 7 2 2 4 6" xfId="11562"/>
    <cellStyle name="Note 7 2 2 4 6 2" xfId="11563"/>
    <cellStyle name="Note 7 2 2 4 6 2 2" xfId="11564"/>
    <cellStyle name="Note 7 2 2 4 6 3" xfId="11565"/>
    <cellStyle name="Note 7 2 2 4 7" xfId="11566"/>
    <cellStyle name="Note 7 2 2 4 7 2" xfId="11567"/>
    <cellStyle name="Note 7 2 2 4 7 2 2" xfId="11568"/>
    <cellStyle name="Note 7 2 2 4 7 3" xfId="11569"/>
    <cellStyle name="Note 7 2 2 4 8" xfId="11570"/>
    <cellStyle name="Note 7 2 2 4 8 2" xfId="11571"/>
    <cellStyle name="Note 7 2 2 4 8 2 2" xfId="11572"/>
    <cellStyle name="Note 7 2 2 4 8 3" xfId="11573"/>
    <cellStyle name="Note 7 2 2 4 9" xfId="11574"/>
    <cellStyle name="Note 7 2 2 4 9 2" xfId="11575"/>
    <cellStyle name="Note 7 2 2 4 9 2 2" xfId="11576"/>
    <cellStyle name="Note 7 2 2 4 9 3" xfId="11577"/>
    <cellStyle name="Note 7 2 2 5" xfId="11578"/>
    <cellStyle name="Note 7 2 2 5 10" xfId="11579"/>
    <cellStyle name="Note 7 2 2 5 10 2" xfId="11580"/>
    <cellStyle name="Note 7 2 2 5 10 2 2" xfId="11581"/>
    <cellStyle name="Note 7 2 2 5 10 3" xfId="11582"/>
    <cellStyle name="Note 7 2 2 5 11" xfId="11583"/>
    <cellStyle name="Note 7 2 2 5 11 2" xfId="11584"/>
    <cellStyle name="Note 7 2 2 5 2" xfId="11585"/>
    <cellStyle name="Note 7 2 2 5 2 2" xfId="11586"/>
    <cellStyle name="Note 7 2 2 5 2 2 2" xfId="11587"/>
    <cellStyle name="Note 7 2 2 5 2 2 2 2" xfId="11588"/>
    <cellStyle name="Note 7 2 2 5 2 2 3" xfId="11589"/>
    <cellStyle name="Note 7 2 2 5 2 3" xfId="11590"/>
    <cellStyle name="Note 7 2 2 5 2 3 2" xfId="11591"/>
    <cellStyle name="Note 7 2 2 5 2 4" xfId="11592"/>
    <cellStyle name="Note 7 2 2 5 3" xfId="11593"/>
    <cellStyle name="Note 7 2 2 5 3 2" xfId="11594"/>
    <cellStyle name="Note 7 2 2 5 3 2 2" xfId="11595"/>
    <cellStyle name="Note 7 2 2 5 3 3" xfId="11596"/>
    <cellStyle name="Note 7 2 2 5 4" xfId="11597"/>
    <cellStyle name="Note 7 2 2 5 4 2" xfId="11598"/>
    <cellStyle name="Note 7 2 2 5 4 2 2" xfId="11599"/>
    <cellStyle name="Note 7 2 2 5 4 3" xfId="11600"/>
    <cellStyle name="Note 7 2 2 5 5" xfId="11601"/>
    <cellStyle name="Note 7 2 2 5 5 2" xfId="11602"/>
    <cellStyle name="Note 7 2 2 5 5 2 2" xfId="11603"/>
    <cellStyle name="Note 7 2 2 5 5 3" xfId="11604"/>
    <cellStyle name="Note 7 2 2 5 6" xfId="11605"/>
    <cellStyle name="Note 7 2 2 5 6 2" xfId="11606"/>
    <cellStyle name="Note 7 2 2 5 6 2 2" xfId="11607"/>
    <cellStyle name="Note 7 2 2 5 6 3" xfId="11608"/>
    <cellStyle name="Note 7 2 2 5 7" xfId="11609"/>
    <cellStyle name="Note 7 2 2 5 7 2" xfId="11610"/>
    <cellStyle name="Note 7 2 2 5 7 2 2" xfId="11611"/>
    <cellStyle name="Note 7 2 2 5 7 3" xfId="11612"/>
    <cellStyle name="Note 7 2 2 5 8" xfId="11613"/>
    <cellStyle name="Note 7 2 2 5 8 2" xfId="11614"/>
    <cellStyle name="Note 7 2 2 5 8 2 2" xfId="11615"/>
    <cellStyle name="Note 7 2 2 5 8 3" xfId="11616"/>
    <cellStyle name="Note 7 2 2 5 9" xfId="11617"/>
    <cellStyle name="Note 7 2 2 5 9 2" xfId="11618"/>
    <cellStyle name="Note 7 2 2 5 9 2 2" xfId="11619"/>
    <cellStyle name="Note 7 2 2 5 9 3" xfId="11620"/>
    <cellStyle name="Note 7 2 2 6" xfId="11621"/>
    <cellStyle name="Note 7 2 2 6 10" xfId="11622"/>
    <cellStyle name="Note 7 2 2 6 10 2" xfId="11623"/>
    <cellStyle name="Note 7 2 2 6 10 2 2" xfId="11624"/>
    <cellStyle name="Note 7 2 2 6 10 3" xfId="11625"/>
    <cellStyle name="Note 7 2 2 6 11" xfId="11626"/>
    <cellStyle name="Note 7 2 2 6 11 2" xfId="11627"/>
    <cellStyle name="Note 7 2 2 6 2" xfId="11628"/>
    <cellStyle name="Note 7 2 2 6 2 2" xfId="11629"/>
    <cellStyle name="Note 7 2 2 6 2 2 2" xfId="11630"/>
    <cellStyle name="Note 7 2 2 6 2 2 2 2" xfId="11631"/>
    <cellStyle name="Note 7 2 2 6 2 2 3" xfId="11632"/>
    <cellStyle name="Note 7 2 2 6 2 3" xfId="11633"/>
    <cellStyle name="Note 7 2 2 6 2 3 2" xfId="11634"/>
    <cellStyle name="Note 7 2 2 6 2 4" xfId="11635"/>
    <cellStyle name="Note 7 2 2 6 3" xfId="11636"/>
    <cellStyle name="Note 7 2 2 6 3 2" xfId="11637"/>
    <cellStyle name="Note 7 2 2 6 3 2 2" xfId="11638"/>
    <cellStyle name="Note 7 2 2 6 3 3" xfId="11639"/>
    <cellStyle name="Note 7 2 2 6 4" xfId="11640"/>
    <cellStyle name="Note 7 2 2 6 4 2" xfId="11641"/>
    <cellStyle name="Note 7 2 2 6 4 2 2" xfId="11642"/>
    <cellStyle name="Note 7 2 2 6 4 3" xfId="11643"/>
    <cellStyle name="Note 7 2 2 6 5" xfId="11644"/>
    <cellStyle name="Note 7 2 2 6 5 2" xfId="11645"/>
    <cellStyle name="Note 7 2 2 6 5 2 2" xfId="11646"/>
    <cellStyle name="Note 7 2 2 6 5 3" xfId="11647"/>
    <cellStyle name="Note 7 2 2 6 6" xfId="11648"/>
    <cellStyle name="Note 7 2 2 6 6 2" xfId="11649"/>
    <cellStyle name="Note 7 2 2 6 6 2 2" xfId="11650"/>
    <cellStyle name="Note 7 2 2 6 6 3" xfId="11651"/>
    <cellStyle name="Note 7 2 2 6 7" xfId="11652"/>
    <cellStyle name="Note 7 2 2 6 7 2" xfId="11653"/>
    <cellStyle name="Note 7 2 2 6 7 2 2" xfId="11654"/>
    <cellStyle name="Note 7 2 2 6 7 3" xfId="11655"/>
    <cellStyle name="Note 7 2 2 6 8" xfId="11656"/>
    <cellStyle name="Note 7 2 2 6 8 2" xfId="11657"/>
    <cellStyle name="Note 7 2 2 6 8 2 2" xfId="11658"/>
    <cellStyle name="Note 7 2 2 6 8 3" xfId="11659"/>
    <cellStyle name="Note 7 2 2 6 9" xfId="11660"/>
    <cellStyle name="Note 7 2 2 6 9 2" xfId="11661"/>
    <cellStyle name="Note 7 2 2 6 9 2 2" xfId="11662"/>
    <cellStyle name="Note 7 2 2 6 9 3" xfId="11663"/>
    <cellStyle name="Note 7 2 2 7" xfId="11664"/>
    <cellStyle name="Note 7 2 2 7 2" xfId="11665"/>
    <cellStyle name="Note 7 2 2 7 2 2" xfId="11666"/>
    <cellStyle name="Note 7 2 2 7 2 2 2" xfId="11667"/>
    <cellStyle name="Note 7 2 2 7 2 3" xfId="11668"/>
    <cellStyle name="Note 7 2 2 7 3" xfId="11669"/>
    <cellStyle name="Note 7 2 2 7 3 2" xfId="11670"/>
    <cellStyle name="Note 7 2 2 7 4" xfId="11671"/>
    <cellStyle name="Note 7 2 2 8" xfId="11672"/>
    <cellStyle name="Note 7 2 2 8 2" xfId="11673"/>
    <cellStyle name="Note 7 2 2 8 2 2" xfId="11674"/>
    <cellStyle name="Note 7 2 2 8 3" xfId="11675"/>
    <cellStyle name="Note 7 2 2 9" xfId="11676"/>
    <cellStyle name="Note 7 2 2 9 2" xfId="11677"/>
    <cellStyle name="Note 7 2 2 9 2 2" xfId="11678"/>
    <cellStyle name="Note 7 2 2 9 3" xfId="11679"/>
    <cellStyle name="Note 7 2 3" xfId="11680"/>
    <cellStyle name="Note 7 2 3 2" xfId="11681"/>
    <cellStyle name="Note 7 2 3 2 2" xfId="11682"/>
    <cellStyle name="Note 7 2 3 2 2 2" xfId="11683"/>
    <cellStyle name="Note 7 2 3 2 2 2 2" xfId="11684"/>
    <cellStyle name="Note 7 2 3 2 2 3" xfId="11685"/>
    <cellStyle name="Note 7 2 3 2 3" xfId="11686"/>
    <cellStyle name="Note 7 2 3 2 3 2" xfId="11687"/>
    <cellStyle name="Note 7 2 3 2 4" xfId="11688"/>
    <cellStyle name="Note 7 2 3 3" xfId="11689"/>
    <cellStyle name="Note 7 2 3 3 2" xfId="11690"/>
    <cellStyle name="Note 7 2 3 3 2 2" xfId="11691"/>
    <cellStyle name="Note 7 2 3 3 2 2 2" xfId="11692"/>
    <cellStyle name="Note 7 2 3 3 2 3" xfId="11693"/>
    <cellStyle name="Note 7 2 3 3 3" xfId="11694"/>
    <cellStyle name="Note 7 2 3 3 3 2" xfId="11695"/>
    <cellStyle name="Note 7 2 3 3 4" xfId="11696"/>
    <cellStyle name="Note 7 2 3 4" xfId="11697"/>
    <cellStyle name="Note 7 2 3 4 2" xfId="11698"/>
    <cellStyle name="Note 7 2 3 4 2 2" xfId="11699"/>
    <cellStyle name="Note 7 2 3 4 3" xfId="11700"/>
    <cellStyle name="Note 7 2 3 5" xfId="11701"/>
    <cellStyle name="Note 7 2 3 5 2" xfId="11702"/>
    <cellStyle name="Note 7 2 3 5 2 2" xfId="11703"/>
    <cellStyle name="Note 7 2 3 5 3" xfId="11704"/>
    <cellStyle name="Note 7 2 3 6" xfId="11705"/>
    <cellStyle name="Note 7 2 3 6 2" xfId="11706"/>
    <cellStyle name="Note 7 2 3 6 2 2" xfId="11707"/>
    <cellStyle name="Note 7 2 3 6 3" xfId="11708"/>
    <cellStyle name="Note 7 2 3 7" xfId="11709"/>
    <cellStyle name="Note 7 2 3 7 2" xfId="11710"/>
    <cellStyle name="Note 7 2 3 7 2 2" xfId="11711"/>
    <cellStyle name="Note 7 2 3 7 3" xfId="11712"/>
    <cellStyle name="Note 7 2 3 8" xfId="11713"/>
    <cellStyle name="Note 7 2 3 8 2" xfId="11714"/>
    <cellStyle name="Note 7 2 4" xfId="11715"/>
    <cellStyle name="Note 7 2 4 10" xfId="11716"/>
    <cellStyle name="Note 7 2 4 10 2" xfId="11717"/>
    <cellStyle name="Note 7 2 4 10 2 2" xfId="11718"/>
    <cellStyle name="Note 7 2 4 10 3" xfId="11719"/>
    <cellStyle name="Note 7 2 4 11" xfId="11720"/>
    <cellStyle name="Note 7 2 4 11 2" xfId="11721"/>
    <cellStyle name="Note 7 2 4 2" xfId="11722"/>
    <cellStyle name="Note 7 2 4 2 2" xfId="11723"/>
    <cellStyle name="Note 7 2 4 2 2 2" xfId="11724"/>
    <cellStyle name="Note 7 2 4 2 2 2 2" xfId="11725"/>
    <cellStyle name="Note 7 2 4 2 2 3" xfId="11726"/>
    <cellStyle name="Note 7 2 4 2 3" xfId="11727"/>
    <cellStyle name="Note 7 2 4 2 3 2" xfId="11728"/>
    <cellStyle name="Note 7 2 4 2 4" xfId="11729"/>
    <cellStyle name="Note 7 2 4 3" xfId="11730"/>
    <cellStyle name="Note 7 2 4 3 2" xfId="11731"/>
    <cellStyle name="Note 7 2 4 3 2 2" xfId="11732"/>
    <cellStyle name="Note 7 2 4 3 3" xfId="11733"/>
    <cellStyle name="Note 7 2 4 4" xfId="11734"/>
    <cellStyle name="Note 7 2 4 4 2" xfId="11735"/>
    <cellStyle name="Note 7 2 4 4 2 2" xfId="11736"/>
    <cellStyle name="Note 7 2 4 4 3" xfId="11737"/>
    <cellStyle name="Note 7 2 4 5" xfId="11738"/>
    <cellStyle name="Note 7 2 4 5 2" xfId="11739"/>
    <cellStyle name="Note 7 2 4 5 2 2" xfId="11740"/>
    <cellStyle name="Note 7 2 4 5 3" xfId="11741"/>
    <cellStyle name="Note 7 2 4 6" xfId="11742"/>
    <cellStyle name="Note 7 2 4 6 2" xfId="11743"/>
    <cellStyle name="Note 7 2 4 6 2 2" xfId="11744"/>
    <cellStyle name="Note 7 2 4 6 3" xfId="11745"/>
    <cellStyle name="Note 7 2 4 7" xfId="11746"/>
    <cellStyle name="Note 7 2 4 7 2" xfId="11747"/>
    <cellStyle name="Note 7 2 4 7 2 2" xfId="11748"/>
    <cellStyle name="Note 7 2 4 7 3" xfId="11749"/>
    <cellStyle name="Note 7 2 4 8" xfId="11750"/>
    <cellStyle name="Note 7 2 4 8 2" xfId="11751"/>
    <cellStyle name="Note 7 2 4 8 2 2" xfId="11752"/>
    <cellStyle name="Note 7 2 4 8 3" xfId="11753"/>
    <cellStyle name="Note 7 2 4 9" xfId="11754"/>
    <cellStyle name="Note 7 2 4 9 2" xfId="11755"/>
    <cellStyle name="Note 7 2 4 9 2 2" xfId="11756"/>
    <cellStyle name="Note 7 2 4 9 3" xfId="11757"/>
    <cellStyle name="Note 7 2 5" xfId="11758"/>
    <cellStyle name="Note 7 2 5 10" xfId="11759"/>
    <cellStyle name="Note 7 2 5 10 2" xfId="11760"/>
    <cellStyle name="Note 7 2 5 10 2 2" xfId="11761"/>
    <cellStyle name="Note 7 2 5 10 3" xfId="11762"/>
    <cellStyle name="Note 7 2 5 11" xfId="11763"/>
    <cellStyle name="Note 7 2 5 11 2" xfId="11764"/>
    <cellStyle name="Note 7 2 5 2" xfId="11765"/>
    <cellStyle name="Note 7 2 5 2 2" xfId="11766"/>
    <cellStyle name="Note 7 2 5 2 2 2" xfId="11767"/>
    <cellStyle name="Note 7 2 5 2 2 2 2" xfId="11768"/>
    <cellStyle name="Note 7 2 5 2 2 3" xfId="11769"/>
    <cellStyle name="Note 7 2 5 2 3" xfId="11770"/>
    <cellStyle name="Note 7 2 5 2 3 2" xfId="11771"/>
    <cellStyle name="Note 7 2 5 2 4" xfId="11772"/>
    <cellStyle name="Note 7 2 5 3" xfId="11773"/>
    <cellStyle name="Note 7 2 5 3 2" xfId="11774"/>
    <cellStyle name="Note 7 2 5 3 2 2" xfId="11775"/>
    <cellStyle name="Note 7 2 5 3 3" xfId="11776"/>
    <cellStyle name="Note 7 2 5 4" xfId="11777"/>
    <cellStyle name="Note 7 2 5 4 2" xfId="11778"/>
    <cellStyle name="Note 7 2 5 4 2 2" xfId="11779"/>
    <cellStyle name="Note 7 2 5 4 3" xfId="11780"/>
    <cellStyle name="Note 7 2 5 5" xfId="11781"/>
    <cellStyle name="Note 7 2 5 5 2" xfId="11782"/>
    <cellStyle name="Note 7 2 5 5 2 2" xfId="11783"/>
    <cellStyle name="Note 7 2 5 5 3" xfId="11784"/>
    <cellStyle name="Note 7 2 5 6" xfId="11785"/>
    <cellStyle name="Note 7 2 5 6 2" xfId="11786"/>
    <cellStyle name="Note 7 2 5 6 2 2" xfId="11787"/>
    <cellStyle name="Note 7 2 5 6 3" xfId="11788"/>
    <cellStyle name="Note 7 2 5 7" xfId="11789"/>
    <cellStyle name="Note 7 2 5 7 2" xfId="11790"/>
    <cellStyle name="Note 7 2 5 7 2 2" xfId="11791"/>
    <cellStyle name="Note 7 2 5 7 3" xfId="11792"/>
    <cellStyle name="Note 7 2 5 8" xfId="11793"/>
    <cellStyle name="Note 7 2 5 8 2" xfId="11794"/>
    <cellStyle name="Note 7 2 5 8 2 2" xfId="11795"/>
    <cellStyle name="Note 7 2 5 8 3" xfId="11796"/>
    <cellStyle name="Note 7 2 5 9" xfId="11797"/>
    <cellStyle name="Note 7 2 5 9 2" xfId="11798"/>
    <cellStyle name="Note 7 2 5 9 2 2" xfId="11799"/>
    <cellStyle name="Note 7 2 5 9 3" xfId="11800"/>
    <cellStyle name="Note 7 2 6" xfId="11801"/>
    <cellStyle name="Note 7 2 6 10" xfId="11802"/>
    <cellStyle name="Note 7 2 6 10 2" xfId="11803"/>
    <cellStyle name="Note 7 2 6 10 2 2" xfId="11804"/>
    <cellStyle name="Note 7 2 6 10 3" xfId="11805"/>
    <cellStyle name="Note 7 2 6 11" xfId="11806"/>
    <cellStyle name="Note 7 2 6 11 2" xfId="11807"/>
    <cellStyle name="Note 7 2 6 2" xfId="11808"/>
    <cellStyle name="Note 7 2 6 2 2" xfId="11809"/>
    <cellStyle name="Note 7 2 6 2 2 2" xfId="11810"/>
    <cellStyle name="Note 7 2 6 2 2 2 2" xfId="11811"/>
    <cellStyle name="Note 7 2 6 2 2 3" xfId="11812"/>
    <cellStyle name="Note 7 2 6 2 3" xfId="11813"/>
    <cellStyle name="Note 7 2 6 2 3 2" xfId="11814"/>
    <cellStyle name="Note 7 2 6 2 4" xfId="11815"/>
    <cellStyle name="Note 7 2 6 3" xfId="11816"/>
    <cellStyle name="Note 7 2 6 3 2" xfId="11817"/>
    <cellStyle name="Note 7 2 6 3 2 2" xfId="11818"/>
    <cellStyle name="Note 7 2 6 3 3" xfId="11819"/>
    <cellStyle name="Note 7 2 6 4" xfId="11820"/>
    <cellStyle name="Note 7 2 6 4 2" xfId="11821"/>
    <cellStyle name="Note 7 2 6 4 2 2" xfId="11822"/>
    <cellStyle name="Note 7 2 6 4 3" xfId="11823"/>
    <cellStyle name="Note 7 2 6 5" xfId="11824"/>
    <cellStyle name="Note 7 2 6 5 2" xfId="11825"/>
    <cellStyle name="Note 7 2 6 5 2 2" xfId="11826"/>
    <cellStyle name="Note 7 2 6 5 3" xfId="11827"/>
    <cellStyle name="Note 7 2 6 6" xfId="11828"/>
    <cellStyle name="Note 7 2 6 6 2" xfId="11829"/>
    <cellStyle name="Note 7 2 6 6 2 2" xfId="11830"/>
    <cellStyle name="Note 7 2 6 6 3" xfId="11831"/>
    <cellStyle name="Note 7 2 6 7" xfId="11832"/>
    <cellStyle name="Note 7 2 6 7 2" xfId="11833"/>
    <cellStyle name="Note 7 2 6 7 2 2" xfId="11834"/>
    <cellStyle name="Note 7 2 6 7 3" xfId="11835"/>
    <cellStyle name="Note 7 2 6 8" xfId="11836"/>
    <cellStyle name="Note 7 2 6 8 2" xfId="11837"/>
    <cellStyle name="Note 7 2 6 8 2 2" xfId="11838"/>
    <cellStyle name="Note 7 2 6 8 3" xfId="11839"/>
    <cellStyle name="Note 7 2 6 9" xfId="11840"/>
    <cellStyle name="Note 7 2 6 9 2" xfId="11841"/>
    <cellStyle name="Note 7 2 6 9 2 2" xfId="11842"/>
    <cellStyle name="Note 7 2 6 9 3" xfId="11843"/>
    <cellStyle name="Note 7 2 7" xfId="11844"/>
    <cellStyle name="Note 7 2 7 10" xfId="11845"/>
    <cellStyle name="Note 7 2 7 10 2" xfId="11846"/>
    <cellStyle name="Note 7 2 7 10 2 2" xfId="11847"/>
    <cellStyle name="Note 7 2 7 10 3" xfId="11848"/>
    <cellStyle name="Note 7 2 7 11" xfId="11849"/>
    <cellStyle name="Note 7 2 7 11 2" xfId="11850"/>
    <cellStyle name="Note 7 2 7 2" xfId="11851"/>
    <cellStyle name="Note 7 2 7 2 2" xfId="11852"/>
    <cellStyle name="Note 7 2 7 2 2 2" xfId="11853"/>
    <cellStyle name="Note 7 2 7 2 2 2 2" xfId="11854"/>
    <cellStyle name="Note 7 2 7 2 2 3" xfId="11855"/>
    <cellStyle name="Note 7 2 7 2 3" xfId="11856"/>
    <cellStyle name="Note 7 2 7 2 3 2" xfId="11857"/>
    <cellStyle name="Note 7 2 7 2 4" xfId="11858"/>
    <cellStyle name="Note 7 2 7 3" xfId="11859"/>
    <cellStyle name="Note 7 2 7 3 2" xfId="11860"/>
    <cellStyle name="Note 7 2 7 3 2 2" xfId="11861"/>
    <cellStyle name="Note 7 2 7 3 3" xfId="11862"/>
    <cellStyle name="Note 7 2 7 4" xfId="11863"/>
    <cellStyle name="Note 7 2 7 4 2" xfId="11864"/>
    <cellStyle name="Note 7 2 7 4 2 2" xfId="11865"/>
    <cellStyle name="Note 7 2 7 4 3" xfId="11866"/>
    <cellStyle name="Note 7 2 7 5" xfId="11867"/>
    <cellStyle name="Note 7 2 7 5 2" xfId="11868"/>
    <cellStyle name="Note 7 2 7 5 2 2" xfId="11869"/>
    <cellStyle name="Note 7 2 7 5 3" xfId="11870"/>
    <cellStyle name="Note 7 2 7 6" xfId="11871"/>
    <cellStyle name="Note 7 2 7 6 2" xfId="11872"/>
    <cellStyle name="Note 7 2 7 6 2 2" xfId="11873"/>
    <cellStyle name="Note 7 2 7 6 3" xfId="11874"/>
    <cellStyle name="Note 7 2 7 7" xfId="11875"/>
    <cellStyle name="Note 7 2 7 7 2" xfId="11876"/>
    <cellStyle name="Note 7 2 7 7 2 2" xfId="11877"/>
    <cellStyle name="Note 7 2 7 7 3" xfId="11878"/>
    <cellStyle name="Note 7 2 7 8" xfId="11879"/>
    <cellStyle name="Note 7 2 7 8 2" xfId="11880"/>
    <cellStyle name="Note 7 2 7 8 2 2" xfId="11881"/>
    <cellStyle name="Note 7 2 7 8 3" xfId="11882"/>
    <cellStyle name="Note 7 2 7 9" xfId="11883"/>
    <cellStyle name="Note 7 2 7 9 2" xfId="11884"/>
    <cellStyle name="Note 7 2 7 9 2 2" xfId="11885"/>
    <cellStyle name="Note 7 2 7 9 3" xfId="11886"/>
    <cellStyle name="Note 7 2 8" xfId="11887"/>
    <cellStyle name="Note 7 2 8 2" xfId="11888"/>
    <cellStyle name="Note 7 2 8 2 2" xfId="11889"/>
    <cellStyle name="Note 7 2 8 2 2 2" xfId="11890"/>
    <cellStyle name="Note 7 2 8 2 3" xfId="11891"/>
    <cellStyle name="Note 7 2 8 3" xfId="11892"/>
    <cellStyle name="Note 7 2 8 3 2" xfId="11893"/>
    <cellStyle name="Note 7 2 8 4" xfId="11894"/>
    <cellStyle name="Note 7 2 9" xfId="11895"/>
    <cellStyle name="Note 7 2 9 2" xfId="11896"/>
    <cellStyle name="Note 7 2 9 2 2" xfId="11897"/>
    <cellStyle name="Note 7 2 9 3" xfId="11898"/>
    <cellStyle name="Note 7 3" xfId="11899"/>
    <cellStyle name="Note 7 3 10" xfId="11900"/>
    <cellStyle name="Note 7 3 10 2" xfId="11901"/>
    <cellStyle name="Note 7 3 10 2 2" xfId="11902"/>
    <cellStyle name="Note 7 3 10 3" xfId="11903"/>
    <cellStyle name="Note 7 3 11" xfId="11904"/>
    <cellStyle name="Note 7 3 11 2" xfId="11905"/>
    <cellStyle name="Note 7 3 11 2 2" xfId="11906"/>
    <cellStyle name="Note 7 3 11 3" xfId="11907"/>
    <cellStyle name="Note 7 3 12" xfId="11908"/>
    <cellStyle name="Note 7 3 12 2" xfId="11909"/>
    <cellStyle name="Note 7 3 12 2 2" xfId="11910"/>
    <cellStyle name="Note 7 3 12 3" xfId="11911"/>
    <cellStyle name="Note 7 3 13" xfId="11912"/>
    <cellStyle name="Note 7 3 13 2" xfId="11913"/>
    <cellStyle name="Note 7 3 13 2 2" xfId="11914"/>
    <cellStyle name="Note 7 3 13 3" xfId="11915"/>
    <cellStyle name="Note 7 3 14" xfId="11916"/>
    <cellStyle name="Note 7 3 14 2" xfId="11917"/>
    <cellStyle name="Note 7 3 2" xfId="11918"/>
    <cellStyle name="Note 7 3 2 10" xfId="11919"/>
    <cellStyle name="Note 7 3 2 10 2" xfId="11920"/>
    <cellStyle name="Note 7 3 2 10 2 2" xfId="11921"/>
    <cellStyle name="Note 7 3 2 10 3" xfId="11922"/>
    <cellStyle name="Note 7 3 2 11" xfId="11923"/>
    <cellStyle name="Note 7 3 2 11 2" xfId="11924"/>
    <cellStyle name="Note 7 3 2 11 2 2" xfId="11925"/>
    <cellStyle name="Note 7 3 2 11 3" xfId="11926"/>
    <cellStyle name="Note 7 3 2 12" xfId="11927"/>
    <cellStyle name="Note 7 3 2 12 2" xfId="11928"/>
    <cellStyle name="Note 7 3 2 12 2 2" xfId="11929"/>
    <cellStyle name="Note 7 3 2 12 3" xfId="11930"/>
    <cellStyle name="Note 7 3 2 13" xfId="11931"/>
    <cellStyle name="Note 7 3 2 13 2" xfId="11932"/>
    <cellStyle name="Note 7 3 2 2" xfId="11933"/>
    <cellStyle name="Note 7 3 2 2 2" xfId="11934"/>
    <cellStyle name="Note 7 3 2 2 2 2" xfId="11935"/>
    <cellStyle name="Note 7 3 2 2 2 2 2" xfId="11936"/>
    <cellStyle name="Note 7 3 2 2 2 2 2 2" xfId="11937"/>
    <cellStyle name="Note 7 3 2 2 2 2 3" xfId="11938"/>
    <cellStyle name="Note 7 3 2 2 2 3" xfId="11939"/>
    <cellStyle name="Note 7 3 2 2 2 3 2" xfId="11940"/>
    <cellStyle name="Note 7 3 2 2 2 4" xfId="11941"/>
    <cellStyle name="Note 7 3 2 2 3" xfId="11942"/>
    <cellStyle name="Note 7 3 2 2 3 2" xfId="11943"/>
    <cellStyle name="Note 7 3 2 2 3 2 2" xfId="11944"/>
    <cellStyle name="Note 7 3 2 2 3 2 2 2" xfId="11945"/>
    <cellStyle name="Note 7 3 2 2 3 2 3" xfId="11946"/>
    <cellStyle name="Note 7 3 2 2 3 3" xfId="11947"/>
    <cellStyle name="Note 7 3 2 2 3 3 2" xfId="11948"/>
    <cellStyle name="Note 7 3 2 2 3 4" xfId="11949"/>
    <cellStyle name="Note 7 3 2 2 4" xfId="11950"/>
    <cellStyle name="Note 7 3 2 2 4 2" xfId="11951"/>
    <cellStyle name="Note 7 3 2 2 4 2 2" xfId="11952"/>
    <cellStyle name="Note 7 3 2 2 4 3" xfId="11953"/>
    <cellStyle name="Note 7 3 2 2 5" xfId="11954"/>
    <cellStyle name="Note 7 3 2 2 5 2" xfId="11955"/>
    <cellStyle name="Note 7 3 2 2 5 2 2" xfId="11956"/>
    <cellStyle name="Note 7 3 2 2 5 3" xfId="11957"/>
    <cellStyle name="Note 7 3 2 2 6" xfId="11958"/>
    <cellStyle name="Note 7 3 2 2 6 2" xfId="11959"/>
    <cellStyle name="Note 7 3 2 2 6 2 2" xfId="11960"/>
    <cellStyle name="Note 7 3 2 2 6 3" xfId="11961"/>
    <cellStyle name="Note 7 3 2 2 7" xfId="11962"/>
    <cellStyle name="Note 7 3 2 2 7 2" xfId="11963"/>
    <cellStyle name="Note 7 3 2 2 7 2 2" xfId="11964"/>
    <cellStyle name="Note 7 3 2 2 7 3" xfId="11965"/>
    <cellStyle name="Note 7 3 2 2 8" xfId="11966"/>
    <cellStyle name="Note 7 3 2 2 8 2" xfId="11967"/>
    <cellStyle name="Note 7 3 2 3" xfId="11968"/>
    <cellStyle name="Note 7 3 2 3 10" xfId="11969"/>
    <cellStyle name="Note 7 3 2 3 10 2" xfId="11970"/>
    <cellStyle name="Note 7 3 2 3 10 2 2" xfId="11971"/>
    <cellStyle name="Note 7 3 2 3 10 3" xfId="11972"/>
    <cellStyle name="Note 7 3 2 3 11" xfId="11973"/>
    <cellStyle name="Note 7 3 2 3 11 2" xfId="11974"/>
    <cellStyle name="Note 7 3 2 3 2" xfId="11975"/>
    <cellStyle name="Note 7 3 2 3 2 2" xfId="11976"/>
    <cellStyle name="Note 7 3 2 3 2 2 2" xfId="11977"/>
    <cellStyle name="Note 7 3 2 3 2 2 2 2" xfId="11978"/>
    <cellStyle name="Note 7 3 2 3 2 2 3" xfId="11979"/>
    <cellStyle name="Note 7 3 2 3 2 3" xfId="11980"/>
    <cellStyle name="Note 7 3 2 3 2 3 2" xfId="11981"/>
    <cellStyle name="Note 7 3 2 3 2 4" xfId="11982"/>
    <cellStyle name="Note 7 3 2 3 3" xfId="11983"/>
    <cellStyle name="Note 7 3 2 3 3 2" xfId="11984"/>
    <cellStyle name="Note 7 3 2 3 3 2 2" xfId="11985"/>
    <cellStyle name="Note 7 3 2 3 3 3" xfId="11986"/>
    <cellStyle name="Note 7 3 2 3 4" xfId="11987"/>
    <cellStyle name="Note 7 3 2 3 4 2" xfId="11988"/>
    <cellStyle name="Note 7 3 2 3 4 2 2" xfId="11989"/>
    <cellStyle name="Note 7 3 2 3 4 3" xfId="11990"/>
    <cellStyle name="Note 7 3 2 3 5" xfId="11991"/>
    <cellStyle name="Note 7 3 2 3 5 2" xfId="11992"/>
    <cellStyle name="Note 7 3 2 3 5 2 2" xfId="11993"/>
    <cellStyle name="Note 7 3 2 3 5 3" xfId="11994"/>
    <cellStyle name="Note 7 3 2 3 6" xfId="11995"/>
    <cellStyle name="Note 7 3 2 3 6 2" xfId="11996"/>
    <cellStyle name="Note 7 3 2 3 6 2 2" xfId="11997"/>
    <cellStyle name="Note 7 3 2 3 6 3" xfId="11998"/>
    <cellStyle name="Note 7 3 2 3 7" xfId="11999"/>
    <cellStyle name="Note 7 3 2 3 7 2" xfId="12000"/>
    <cellStyle name="Note 7 3 2 3 7 2 2" xfId="12001"/>
    <cellStyle name="Note 7 3 2 3 7 3" xfId="12002"/>
    <cellStyle name="Note 7 3 2 3 8" xfId="12003"/>
    <cellStyle name="Note 7 3 2 3 8 2" xfId="12004"/>
    <cellStyle name="Note 7 3 2 3 8 2 2" xfId="12005"/>
    <cellStyle name="Note 7 3 2 3 8 3" xfId="12006"/>
    <cellStyle name="Note 7 3 2 3 9" xfId="12007"/>
    <cellStyle name="Note 7 3 2 3 9 2" xfId="12008"/>
    <cellStyle name="Note 7 3 2 3 9 2 2" xfId="12009"/>
    <cellStyle name="Note 7 3 2 3 9 3" xfId="12010"/>
    <cellStyle name="Note 7 3 2 4" xfId="12011"/>
    <cellStyle name="Note 7 3 2 4 10" xfId="12012"/>
    <cellStyle name="Note 7 3 2 4 10 2" xfId="12013"/>
    <cellStyle name="Note 7 3 2 4 10 2 2" xfId="12014"/>
    <cellStyle name="Note 7 3 2 4 10 3" xfId="12015"/>
    <cellStyle name="Note 7 3 2 4 11" xfId="12016"/>
    <cellStyle name="Note 7 3 2 4 11 2" xfId="12017"/>
    <cellStyle name="Note 7 3 2 4 2" xfId="12018"/>
    <cellStyle name="Note 7 3 2 4 2 2" xfId="12019"/>
    <cellStyle name="Note 7 3 2 4 2 2 2" xfId="12020"/>
    <cellStyle name="Note 7 3 2 4 2 2 2 2" xfId="12021"/>
    <cellStyle name="Note 7 3 2 4 2 2 3" xfId="12022"/>
    <cellStyle name="Note 7 3 2 4 2 3" xfId="12023"/>
    <cellStyle name="Note 7 3 2 4 2 3 2" xfId="12024"/>
    <cellStyle name="Note 7 3 2 4 2 4" xfId="12025"/>
    <cellStyle name="Note 7 3 2 4 3" xfId="12026"/>
    <cellStyle name="Note 7 3 2 4 3 2" xfId="12027"/>
    <cellStyle name="Note 7 3 2 4 3 2 2" xfId="12028"/>
    <cellStyle name="Note 7 3 2 4 3 3" xfId="12029"/>
    <cellStyle name="Note 7 3 2 4 4" xfId="12030"/>
    <cellStyle name="Note 7 3 2 4 4 2" xfId="12031"/>
    <cellStyle name="Note 7 3 2 4 4 2 2" xfId="12032"/>
    <cellStyle name="Note 7 3 2 4 4 3" xfId="12033"/>
    <cellStyle name="Note 7 3 2 4 5" xfId="12034"/>
    <cellStyle name="Note 7 3 2 4 5 2" xfId="12035"/>
    <cellStyle name="Note 7 3 2 4 5 2 2" xfId="12036"/>
    <cellStyle name="Note 7 3 2 4 5 3" xfId="12037"/>
    <cellStyle name="Note 7 3 2 4 6" xfId="12038"/>
    <cellStyle name="Note 7 3 2 4 6 2" xfId="12039"/>
    <cellStyle name="Note 7 3 2 4 6 2 2" xfId="12040"/>
    <cellStyle name="Note 7 3 2 4 6 3" xfId="12041"/>
    <cellStyle name="Note 7 3 2 4 7" xfId="12042"/>
    <cellStyle name="Note 7 3 2 4 7 2" xfId="12043"/>
    <cellStyle name="Note 7 3 2 4 7 2 2" xfId="12044"/>
    <cellStyle name="Note 7 3 2 4 7 3" xfId="12045"/>
    <cellStyle name="Note 7 3 2 4 8" xfId="12046"/>
    <cellStyle name="Note 7 3 2 4 8 2" xfId="12047"/>
    <cellStyle name="Note 7 3 2 4 8 2 2" xfId="12048"/>
    <cellStyle name="Note 7 3 2 4 8 3" xfId="12049"/>
    <cellStyle name="Note 7 3 2 4 9" xfId="12050"/>
    <cellStyle name="Note 7 3 2 4 9 2" xfId="12051"/>
    <cellStyle name="Note 7 3 2 4 9 2 2" xfId="12052"/>
    <cellStyle name="Note 7 3 2 4 9 3" xfId="12053"/>
    <cellStyle name="Note 7 3 2 5" xfId="12054"/>
    <cellStyle name="Note 7 3 2 5 10" xfId="12055"/>
    <cellStyle name="Note 7 3 2 5 10 2" xfId="12056"/>
    <cellStyle name="Note 7 3 2 5 10 2 2" xfId="12057"/>
    <cellStyle name="Note 7 3 2 5 10 3" xfId="12058"/>
    <cellStyle name="Note 7 3 2 5 11" xfId="12059"/>
    <cellStyle name="Note 7 3 2 5 11 2" xfId="12060"/>
    <cellStyle name="Note 7 3 2 5 2" xfId="12061"/>
    <cellStyle name="Note 7 3 2 5 2 2" xfId="12062"/>
    <cellStyle name="Note 7 3 2 5 2 2 2" xfId="12063"/>
    <cellStyle name="Note 7 3 2 5 2 2 2 2" xfId="12064"/>
    <cellStyle name="Note 7 3 2 5 2 2 3" xfId="12065"/>
    <cellStyle name="Note 7 3 2 5 2 3" xfId="12066"/>
    <cellStyle name="Note 7 3 2 5 2 3 2" xfId="12067"/>
    <cellStyle name="Note 7 3 2 5 2 4" xfId="12068"/>
    <cellStyle name="Note 7 3 2 5 3" xfId="12069"/>
    <cellStyle name="Note 7 3 2 5 3 2" xfId="12070"/>
    <cellStyle name="Note 7 3 2 5 3 2 2" xfId="12071"/>
    <cellStyle name="Note 7 3 2 5 3 3" xfId="12072"/>
    <cellStyle name="Note 7 3 2 5 4" xfId="12073"/>
    <cellStyle name="Note 7 3 2 5 4 2" xfId="12074"/>
    <cellStyle name="Note 7 3 2 5 4 2 2" xfId="12075"/>
    <cellStyle name="Note 7 3 2 5 4 3" xfId="12076"/>
    <cellStyle name="Note 7 3 2 5 5" xfId="12077"/>
    <cellStyle name="Note 7 3 2 5 5 2" xfId="12078"/>
    <cellStyle name="Note 7 3 2 5 5 2 2" xfId="12079"/>
    <cellStyle name="Note 7 3 2 5 5 3" xfId="12080"/>
    <cellStyle name="Note 7 3 2 5 6" xfId="12081"/>
    <cellStyle name="Note 7 3 2 5 6 2" xfId="12082"/>
    <cellStyle name="Note 7 3 2 5 6 2 2" xfId="12083"/>
    <cellStyle name="Note 7 3 2 5 6 3" xfId="12084"/>
    <cellStyle name="Note 7 3 2 5 7" xfId="12085"/>
    <cellStyle name="Note 7 3 2 5 7 2" xfId="12086"/>
    <cellStyle name="Note 7 3 2 5 7 2 2" xfId="12087"/>
    <cellStyle name="Note 7 3 2 5 7 3" xfId="12088"/>
    <cellStyle name="Note 7 3 2 5 8" xfId="12089"/>
    <cellStyle name="Note 7 3 2 5 8 2" xfId="12090"/>
    <cellStyle name="Note 7 3 2 5 8 2 2" xfId="12091"/>
    <cellStyle name="Note 7 3 2 5 8 3" xfId="12092"/>
    <cellStyle name="Note 7 3 2 5 9" xfId="12093"/>
    <cellStyle name="Note 7 3 2 5 9 2" xfId="12094"/>
    <cellStyle name="Note 7 3 2 5 9 2 2" xfId="12095"/>
    <cellStyle name="Note 7 3 2 5 9 3" xfId="12096"/>
    <cellStyle name="Note 7 3 2 6" xfId="12097"/>
    <cellStyle name="Note 7 3 2 6 10" xfId="12098"/>
    <cellStyle name="Note 7 3 2 6 10 2" xfId="12099"/>
    <cellStyle name="Note 7 3 2 6 10 2 2" xfId="12100"/>
    <cellStyle name="Note 7 3 2 6 10 3" xfId="12101"/>
    <cellStyle name="Note 7 3 2 6 11" xfId="12102"/>
    <cellStyle name="Note 7 3 2 6 11 2" xfId="12103"/>
    <cellStyle name="Note 7 3 2 6 2" xfId="12104"/>
    <cellStyle name="Note 7 3 2 6 2 2" xfId="12105"/>
    <cellStyle name="Note 7 3 2 6 2 2 2" xfId="12106"/>
    <cellStyle name="Note 7 3 2 6 2 2 2 2" xfId="12107"/>
    <cellStyle name="Note 7 3 2 6 2 2 3" xfId="12108"/>
    <cellStyle name="Note 7 3 2 6 2 3" xfId="12109"/>
    <cellStyle name="Note 7 3 2 6 2 3 2" xfId="12110"/>
    <cellStyle name="Note 7 3 2 6 2 4" xfId="12111"/>
    <cellStyle name="Note 7 3 2 6 3" xfId="12112"/>
    <cellStyle name="Note 7 3 2 6 3 2" xfId="12113"/>
    <cellStyle name="Note 7 3 2 6 3 2 2" xfId="12114"/>
    <cellStyle name="Note 7 3 2 6 3 3" xfId="12115"/>
    <cellStyle name="Note 7 3 2 6 4" xfId="12116"/>
    <cellStyle name="Note 7 3 2 6 4 2" xfId="12117"/>
    <cellStyle name="Note 7 3 2 6 4 2 2" xfId="12118"/>
    <cellStyle name="Note 7 3 2 6 4 3" xfId="12119"/>
    <cellStyle name="Note 7 3 2 6 5" xfId="12120"/>
    <cellStyle name="Note 7 3 2 6 5 2" xfId="12121"/>
    <cellStyle name="Note 7 3 2 6 5 2 2" xfId="12122"/>
    <cellStyle name="Note 7 3 2 6 5 3" xfId="12123"/>
    <cellStyle name="Note 7 3 2 6 6" xfId="12124"/>
    <cellStyle name="Note 7 3 2 6 6 2" xfId="12125"/>
    <cellStyle name="Note 7 3 2 6 6 2 2" xfId="12126"/>
    <cellStyle name="Note 7 3 2 6 6 3" xfId="12127"/>
    <cellStyle name="Note 7 3 2 6 7" xfId="12128"/>
    <cellStyle name="Note 7 3 2 6 7 2" xfId="12129"/>
    <cellStyle name="Note 7 3 2 6 7 2 2" xfId="12130"/>
    <cellStyle name="Note 7 3 2 6 7 3" xfId="12131"/>
    <cellStyle name="Note 7 3 2 6 8" xfId="12132"/>
    <cellStyle name="Note 7 3 2 6 8 2" xfId="12133"/>
    <cellStyle name="Note 7 3 2 6 8 2 2" xfId="12134"/>
    <cellStyle name="Note 7 3 2 6 8 3" xfId="12135"/>
    <cellStyle name="Note 7 3 2 6 9" xfId="12136"/>
    <cellStyle name="Note 7 3 2 6 9 2" xfId="12137"/>
    <cellStyle name="Note 7 3 2 6 9 2 2" xfId="12138"/>
    <cellStyle name="Note 7 3 2 6 9 3" xfId="12139"/>
    <cellStyle name="Note 7 3 2 7" xfId="12140"/>
    <cellStyle name="Note 7 3 2 7 2" xfId="12141"/>
    <cellStyle name="Note 7 3 2 7 2 2" xfId="12142"/>
    <cellStyle name="Note 7 3 2 7 2 2 2" xfId="12143"/>
    <cellStyle name="Note 7 3 2 7 2 3" xfId="12144"/>
    <cellStyle name="Note 7 3 2 7 3" xfId="12145"/>
    <cellStyle name="Note 7 3 2 7 3 2" xfId="12146"/>
    <cellStyle name="Note 7 3 2 7 4" xfId="12147"/>
    <cellStyle name="Note 7 3 2 8" xfId="12148"/>
    <cellStyle name="Note 7 3 2 8 2" xfId="12149"/>
    <cellStyle name="Note 7 3 2 8 2 2" xfId="12150"/>
    <cellStyle name="Note 7 3 2 8 3" xfId="12151"/>
    <cellStyle name="Note 7 3 2 9" xfId="12152"/>
    <cellStyle name="Note 7 3 2 9 2" xfId="12153"/>
    <cellStyle name="Note 7 3 2 9 2 2" xfId="12154"/>
    <cellStyle name="Note 7 3 2 9 3" xfId="12155"/>
    <cellStyle name="Note 7 3 3" xfId="12156"/>
    <cellStyle name="Note 7 3 3 2" xfId="12157"/>
    <cellStyle name="Note 7 3 3 2 2" xfId="12158"/>
    <cellStyle name="Note 7 3 3 2 2 2" xfId="12159"/>
    <cellStyle name="Note 7 3 3 2 2 2 2" xfId="12160"/>
    <cellStyle name="Note 7 3 3 2 2 3" xfId="12161"/>
    <cellStyle name="Note 7 3 3 2 3" xfId="12162"/>
    <cellStyle name="Note 7 3 3 2 3 2" xfId="12163"/>
    <cellStyle name="Note 7 3 3 2 4" xfId="12164"/>
    <cellStyle name="Note 7 3 3 3" xfId="12165"/>
    <cellStyle name="Note 7 3 3 3 2" xfId="12166"/>
    <cellStyle name="Note 7 3 3 3 2 2" xfId="12167"/>
    <cellStyle name="Note 7 3 3 3 2 2 2" xfId="12168"/>
    <cellStyle name="Note 7 3 3 3 2 3" xfId="12169"/>
    <cellStyle name="Note 7 3 3 3 3" xfId="12170"/>
    <cellStyle name="Note 7 3 3 3 3 2" xfId="12171"/>
    <cellStyle name="Note 7 3 3 3 4" xfId="12172"/>
    <cellStyle name="Note 7 3 3 4" xfId="12173"/>
    <cellStyle name="Note 7 3 3 4 2" xfId="12174"/>
    <cellStyle name="Note 7 3 3 4 2 2" xfId="12175"/>
    <cellStyle name="Note 7 3 3 4 3" xfId="12176"/>
    <cellStyle name="Note 7 3 3 5" xfId="12177"/>
    <cellStyle name="Note 7 3 3 5 2" xfId="12178"/>
    <cellStyle name="Note 7 3 3 5 2 2" xfId="12179"/>
    <cellStyle name="Note 7 3 3 5 3" xfId="12180"/>
    <cellStyle name="Note 7 3 3 6" xfId="12181"/>
    <cellStyle name="Note 7 3 3 6 2" xfId="12182"/>
    <cellStyle name="Note 7 3 3 6 2 2" xfId="12183"/>
    <cellStyle name="Note 7 3 3 6 3" xfId="12184"/>
    <cellStyle name="Note 7 3 3 7" xfId="12185"/>
    <cellStyle name="Note 7 3 3 7 2" xfId="12186"/>
    <cellStyle name="Note 7 3 3 7 2 2" xfId="12187"/>
    <cellStyle name="Note 7 3 3 7 3" xfId="12188"/>
    <cellStyle name="Note 7 3 3 8" xfId="12189"/>
    <cellStyle name="Note 7 3 3 8 2" xfId="12190"/>
    <cellStyle name="Note 7 3 4" xfId="12191"/>
    <cellStyle name="Note 7 3 4 10" xfId="12192"/>
    <cellStyle name="Note 7 3 4 10 2" xfId="12193"/>
    <cellStyle name="Note 7 3 4 10 2 2" xfId="12194"/>
    <cellStyle name="Note 7 3 4 10 3" xfId="12195"/>
    <cellStyle name="Note 7 3 4 11" xfId="12196"/>
    <cellStyle name="Note 7 3 4 11 2" xfId="12197"/>
    <cellStyle name="Note 7 3 4 2" xfId="12198"/>
    <cellStyle name="Note 7 3 4 2 2" xfId="12199"/>
    <cellStyle name="Note 7 3 4 2 2 2" xfId="12200"/>
    <cellStyle name="Note 7 3 4 2 2 2 2" xfId="12201"/>
    <cellStyle name="Note 7 3 4 2 2 3" xfId="12202"/>
    <cellStyle name="Note 7 3 4 2 3" xfId="12203"/>
    <cellStyle name="Note 7 3 4 2 3 2" xfId="12204"/>
    <cellStyle name="Note 7 3 4 2 4" xfId="12205"/>
    <cellStyle name="Note 7 3 4 3" xfId="12206"/>
    <cellStyle name="Note 7 3 4 3 2" xfId="12207"/>
    <cellStyle name="Note 7 3 4 3 2 2" xfId="12208"/>
    <cellStyle name="Note 7 3 4 3 3" xfId="12209"/>
    <cellStyle name="Note 7 3 4 4" xfId="12210"/>
    <cellStyle name="Note 7 3 4 4 2" xfId="12211"/>
    <cellStyle name="Note 7 3 4 4 2 2" xfId="12212"/>
    <cellStyle name="Note 7 3 4 4 3" xfId="12213"/>
    <cellStyle name="Note 7 3 4 5" xfId="12214"/>
    <cellStyle name="Note 7 3 4 5 2" xfId="12215"/>
    <cellStyle name="Note 7 3 4 5 2 2" xfId="12216"/>
    <cellStyle name="Note 7 3 4 5 3" xfId="12217"/>
    <cellStyle name="Note 7 3 4 6" xfId="12218"/>
    <cellStyle name="Note 7 3 4 6 2" xfId="12219"/>
    <cellStyle name="Note 7 3 4 6 2 2" xfId="12220"/>
    <cellStyle name="Note 7 3 4 6 3" xfId="12221"/>
    <cellStyle name="Note 7 3 4 7" xfId="12222"/>
    <cellStyle name="Note 7 3 4 7 2" xfId="12223"/>
    <cellStyle name="Note 7 3 4 7 2 2" xfId="12224"/>
    <cellStyle name="Note 7 3 4 7 3" xfId="12225"/>
    <cellStyle name="Note 7 3 4 8" xfId="12226"/>
    <cellStyle name="Note 7 3 4 8 2" xfId="12227"/>
    <cellStyle name="Note 7 3 4 8 2 2" xfId="12228"/>
    <cellStyle name="Note 7 3 4 8 3" xfId="12229"/>
    <cellStyle name="Note 7 3 4 9" xfId="12230"/>
    <cellStyle name="Note 7 3 4 9 2" xfId="12231"/>
    <cellStyle name="Note 7 3 4 9 2 2" xfId="12232"/>
    <cellStyle name="Note 7 3 4 9 3" xfId="12233"/>
    <cellStyle name="Note 7 3 5" xfId="12234"/>
    <cellStyle name="Note 7 3 5 10" xfId="12235"/>
    <cellStyle name="Note 7 3 5 10 2" xfId="12236"/>
    <cellStyle name="Note 7 3 5 10 2 2" xfId="12237"/>
    <cellStyle name="Note 7 3 5 10 3" xfId="12238"/>
    <cellStyle name="Note 7 3 5 11" xfId="12239"/>
    <cellStyle name="Note 7 3 5 11 2" xfId="12240"/>
    <cellStyle name="Note 7 3 5 2" xfId="12241"/>
    <cellStyle name="Note 7 3 5 2 2" xfId="12242"/>
    <cellStyle name="Note 7 3 5 2 2 2" xfId="12243"/>
    <cellStyle name="Note 7 3 5 2 2 2 2" xfId="12244"/>
    <cellStyle name="Note 7 3 5 2 2 3" xfId="12245"/>
    <cellStyle name="Note 7 3 5 2 3" xfId="12246"/>
    <cellStyle name="Note 7 3 5 2 3 2" xfId="12247"/>
    <cellStyle name="Note 7 3 5 2 4" xfId="12248"/>
    <cellStyle name="Note 7 3 5 3" xfId="12249"/>
    <cellStyle name="Note 7 3 5 3 2" xfId="12250"/>
    <cellStyle name="Note 7 3 5 3 2 2" xfId="12251"/>
    <cellStyle name="Note 7 3 5 3 3" xfId="12252"/>
    <cellStyle name="Note 7 3 5 4" xfId="12253"/>
    <cellStyle name="Note 7 3 5 4 2" xfId="12254"/>
    <cellStyle name="Note 7 3 5 4 2 2" xfId="12255"/>
    <cellStyle name="Note 7 3 5 4 3" xfId="12256"/>
    <cellStyle name="Note 7 3 5 5" xfId="12257"/>
    <cellStyle name="Note 7 3 5 5 2" xfId="12258"/>
    <cellStyle name="Note 7 3 5 5 2 2" xfId="12259"/>
    <cellStyle name="Note 7 3 5 5 3" xfId="12260"/>
    <cellStyle name="Note 7 3 5 6" xfId="12261"/>
    <cellStyle name="Note 7 3 5 6 2" xfId="12262"/>
    <cellStyle name="Note 7 3 5 6 2 2" xfId="12263"/>
    <cellStyle name="Note 7 3 5 6 3" xfId="12264"/>
    <cellStyle name="Note 7 3 5 7" xfId="12265"/>
    <cellStyle name="Note 7 3 5 7 2" xfId="12266"/>
    <cellStyle name="Note 7 3 5 7 2 2" xfId="12267"/>
    <cellStyle name="Note 7 3 5 7 3" xfId="12268"/>
    <cellStyle name="Note 7 3 5 8" xfId="12269"/>
    <cellStyle name="Note 7 3 5 8 2" xfId="12270"/>
    <cellStyle name="Note 7 3 5 8 2 2" xfId="12271"/>
    <cellStyle name="Note 7 3 5 8 3" xfId="12272"/>
    <cellStyle name="Note 7 3 5 9" xfId="12273"/>
    <cellStyle name="Note 7 3 5 9 2" xfId="12274"/>
    <cellStyle name="Note 7 3 5 9 2 2" xfId="12275"/>
    <cellStyle name="Note 7 3 5 9 3" xfId="12276"/>
    <cellStyle name="Note 7 3 6" xfId="12277"/>
    <cellStyle name="Note 7 3 6 10" xfId="12278"/>
    <cellStyle name="Note 7 3 6 10 2" xfId="12279"/>
    <cellStyle name="Note 7 3 6 10 2 2" xfId="12280"/>
    <cellStyle name="Note 7 3 6 10 3" xfId="12281"/>
    <cellStyle name="Note 7 3 6 11" xfId="12282"/>
    <cellStyle name="Note 7 3 6 11 2" xfId="12283"/>
    <cellStyle name="Note 7 3 6 2" xfId="12284"/>
    <cellStyle name="Note 7 3 6 2 2" xfId="12285"/>
    <cellStyle name="Note 7 3 6 2 2 2" xfId="12286"/>
    <cellStyle name="Note 7 3 6 2 2 2 2" xfId="12287"/>
    <cellStyle name="Note 7 3 6 2 2 3" xfId="12288"/>
    <cellStyle name="Note 7 3 6 2 3" xfId="12289"/>
    <cellStyle name="Note 7 3 6 2 3 2" xfId="12290"/>
    <cellStyle name="Note 7 3 6 2 4" xfId="12291"/>
    <cellStyle name="Note 7 3 6 3" xfId="12292"/>
    <cellStyle name="Note 7 3 6 3 2" xfId="12293"/>
    <cellStyle name="Note 7 3 6 3 2 2" xfId="12294"/>
    <cellStyle name="Note 7 3 6 3 3" xfId="12295"/>
    <cellStyle name="Note 7 3 6 4" xfId="12296"/>
    <cellStyle name="Note 7 3 6 4 2" xfId="12297"/>
    <cellStyle name="Note 7 3 6 4 2 2" xfId="12298"/>
    <cellStyle name="Note 7 3 6 4 3" xfId="12299"/>
    <cellStyle name="Note 7 3 6 5" xfId="12300"/>
    <cellStyle name="Note 7 3 6 5 2" xfId="12301"/>
    <cellStyle name="Note 7 3 6 5 2 2" xfId="12302"/>
    <cellStyle name="Note 7 3 6 5 3" xfId="12303"/>
    <cellStyle name="Note 7 3 6 6" xfId="12304"/>
    <cellStyle name="Note 7 3 6 6 2" xfId="12305"/>
    <cellStyle name="Note 7 3 6 6 2 2" xfId="12306"/>
    <cellStyle name="Note 7 3 6 6 3" xfId="12307"/>
    <cellStyle name="Note 7 3 6 7" xfId="12308"/>
    <cellStyle name="Note 7 3 6 7 2" xfId="12309"/>
    <cellStyle name="Note 7 3 6 7 2 2" xfId="12310"/>
    <cellStyle name="Note 7 3 6 7 3" xfId="12311"/>
    <cellStyle name="Note 7 3 6 8" xfId="12312"/>
    <cellStyle name="Note 7 3 6 8 2" xfId="12313"/>
    <cellStyle name="Note 7 3 6 8 2 2" xfId="12314"/>
    <cellStyle name="Note 7 3 6 8 3" xfId="12315"/>
    <cellStyle name="Note 7 3 6 9" xfId="12316"/>
    <cellStyle name="Note 7 3 6 9 2" xfId="12317"/>
    <cellStyle name="Note 7 3 6 9 2 2" xfId="12318"/>
    <cellStyle name="Note 7 3 6 9 3" xfId="12319"/>
    <cellStyle name="Note 7 3 7" xfId="12320"/>
    <cellStyle name="Note 7 3 7 10" xfId="12321"/>
    <cellStyle name="Note 7 3 7 10 2" xfId="12322"/>
    <cellStyle name="Note 7 3 7 10 2 2" xfId="12323"/>
    <cellStyle name="Note 7 3 7 10 3" xfId="12324"/>
    <cellStyle name="Note 7 3 7 11" xfId="12325"/>
    <cellStyle name="Note 7 3 7 11 2" xfId="12326"/>
    <cellStyle name="Note 7 3 7 2" xfId="12327"/>
    <cellStyle name="Note 7 3 7 2 2" xfId="12328"/>
    <cellStyle name="Note 7 3 7 2 2 2" xfId="12329"/>
    <cellStyle name="Note 7 3 7 2 2 2 2" xfId="12330"/>
    <cellStyle name="Note 7 3 7 2 2 3" xfId="12331"/>
    <cellStyle name="Note 7 3 7 2 3" xfId="12332"/>
    <cellStyle name="Note 7 3 7 2 3 2" xfId="12333"/>
    <cellStyle name="Note 7 3 7 2 4" xfId="12334"/>
    <cellStyle name="Note 7 3 7 3" xfId="12335"/>
    <cellStyle name="Note 7 3 7 3 2" xfId="12336"/>
    <cellStyle name="Note 7 3 7 3 2 2" xfId="12337"/>
    <cellStyle name="Note 7 3 7 3 3" xfId="12338"/>
    <cellStyle name="Note 7 3 7 4" xfId="12339"/>
    <cellStyle name="Note 7 3 7 4 2" xfId="12340"/>
    <cellStyle name="Note 7 3 7 4 2 2" xfId="12341"/>
    <cellStyle name="Note 7 3 7 4 3" xfId="12342"/>
    <cellStyle name="Note 7 3 7 5" xfId="12343"/>
    <cellStyle name="Note 7 3 7 5 2" xfId="12344"/>
    <cellStyle name="Note 7 3 7 5 2 2" xfId="12345"/>
    <cellStyle name="Note 7 3 7 5 3" xfId="12346"/>
    <cellStyle name="Note 7 3 7 6" xfId="12347"/>
    <cellStyle name="Note 7 3 7 6 2" xfId="12348"/>
    <cellStyle name="Note 7 3 7 6 2 2" xfId="12349"/>
    <cellStyle name="Note 7 3 7 6 3" xfId="12350"/>
    <cellStyle name="Note 7 3 7 7" xfId="12351"/>
    <cellStyle name="Note 7 3 7 7 2" xfId="12352"/>
    <cellStyle name="Note 7 3 7 7 2 2" xfId="12353"/>
    <cellStyle name="Note 7 3 7 7 3" xfId="12354"/>
    <cellStyle name="Note 7 3 7 8" xfId="12355"/>
    <cellStyle name="Note 7 3 7 8 2" xfId="12356"/>
    <cellStyle name="Note 7 3 7 8 2 2" xfId="12357"/>
    <cellStyle name="Note 7 3 7 8 3" xfId="12358"/>
    <cellStyle name="Note 7 3 7 9" xfId="12359"/>
    <cellStyle name="Note 7 3 7 9 2" xfId="12360"/>
    <cellStyle name="Note 7 3 7 9 2 2" xfId="12361"/>
    <cellStyle name="Note 7 3 7 9 3" xfId="12362"/>
    <cellStyle name="Note 7 3 8" xfId="12363"/>
    <cellStyle name="Note 7 3 8 2" xfId="12364"/>
    <cellStyle name="Note 7 3 8 2 2" xfId="12365"/>
    <cellStyle name="Note 7 3 8 2 2 2" xfId="12366"/>
    <cellStyle name="Note 7 3 8 2 3" xfId="12367"/>
    <cellStyle name="Note 7 3 8 3" xfId="12368"/>
    <cellStyle name="Note 7 3 8 3 2" xfId="12369"/>
    <cellStyle name="Note 7 3 8 4" xfId="12370"/>
    <cellStyle name="Note 7 3 9" xfId="12371"/>
    <cellStyle name="Note 7 3 9 2" xfId="12372"/>
    <cellStyle name="Note 7 3 9 2 2" xfId="12373"/>
    <cellStyle name="Note 7 3 9 3" xfId="12374"/>
    <cellStyle name="Note 7 4" xfId="12375"/>
    <cellStyle name="Note 7 4 10" xfId="12376"/>
    <cellStyle name="Note 7 4 10 2" xfId="12377"/>
    <cellStyle name="Note 7 4 10 2 2" xfId="12378"/>
    <cellStyle name="Note 7 4 10 3" xfId="12379"/>
    <cellStyle name="Note 7 4 11" xfId="12380"/>
    <cellStyle name="Note 7 4 11 2" xfId="12381"/>
    <cellStyle name="Note 7 4 11 2 2" xfId="12382"/>
    <cellStyle name="Note 7 4 11 3" xfId="12383"/>
    <cellStyle name="Note 7 4 12" xfId="12384"/>
    <cellStyle name="Note 7 4 12 2" xfId="12385"/>
    <cellStyle name="Note 7 4 12 2 2" xfId="12386"/>
    <cellStyle name="Note 7 4 12 3" xfId="12387"/>
    <cellStyle name="Note 7 4 13" xfId="12388"/>
    <cellStyle name="Note 7 4 13 2" xfId="12389"/>
    <cellStyle name="Note 7 4 2" xfId="12390"/>
    <cellStyle name="Note 7 4 2 2" xfId="12391"/>
    <cellStyle name="Note 7 4 2 2 2" xfId="12392"/>
    <cellStyle name="Note 7 4 2 2 2 2" xfId="12393"/>
    <cellStyle name="Note 7 4 2 2 2 2 2" xfId="12394"/>
    <cellStyle name="Note 7 4 2 2 2 3" xfId="12395"/>
    <cellStyle name="Note 7 4 2 2 3" xfId="12396"/>
    <cellStyle name="Note 7 4 2 2 3 2" xfId="12397"/>
    <cellStyle name="Note 7 4 2 2 4" xfId="12398"/>
    <cellStyle name="Note 7 4 2 3" xfId="12399"/>
    <cellStyle name="Note 7 4 2 3 2" xfId="12400"/>
    <cellStyle name="Note 7 4 2 3 2 2" xfId="12401"/>
    <cellStyle name="Note 7 4 2 3 2 2 2" xfId="12402"/>
    <cellStyle name="Note 7 4 2 3 2 3" xfId="12403"/>
    <cellStyle name="Note 7 4 2 3 3" xfId="12404"/>
    <cellStyle name="Note 7 4 2 3 3 2" xfId="12405"/>
    <cellStyle name="Note 7 4 2 3 4" xfId="12406"/>
    <cellStyle name="Note 7 4 2 4" xfId="12407"/>
    <cellStyle name="Note 7 4 2 4 2" xfId="12408"/>
    <cellStyle name="Note 7 4 2 4 2 2" xfId="12409"/>
    <cellStyle name="Note 7 4 2 4 3" xfId="12410"/>
    <cellStyle name="Note 7 4 2 5" xfId="12411"/>
    <cellStyle name="Note 7 4 2 5 2" xfId="12412"/>
    <cellStyle name="Note 7 4 2 5 2 2" xfId="12413"/>
    <cellStyle name="Note 7 4 2 5 3" xfId="12414"/>
    <cellStyle name="Note 7 4 2 6" xfId="12415"/>
    <cellStyle name="Note 7 4 2 6 2" xfId="12416"/>
    <cellStyle name="Note 7 4 2 6 2 2" xfId="12417"/>
    <cellStyle name="Note 7 4 2 6 3" xfId="12418"/>
    <cellStyle name="Note 7 4 2 7" xfId="12419"/>
    <cellStyle name="Note 7 4 2 7 2" xfId="12420"/>
    <cellStyle name="Note 7 4 2 7 2 2" xfId="12421"/>
    <cellStyle name="Note 7 4 2 7 3" xfId="12422"/>
    <cellStyle name="Note 7 4 2 8" xfId="12423"/>
    <cellStyle name="Note 7 4 2 8 2" xfId="12424"/>
    <cellStyle name="Note 7 4 3" xfId="12425"/>
    <cellStyle name="Note 7 4 3 10" xfId="12426"/>
    <cellStyle name="Note 7 4 3 10 2" xfId="12427"/>
    <cellStyle name="Note 7 4 3 10 2 2" xfId="12428"/>
    <cellStyle name="Note 7 4 3 10 3" xfId="12429"/>
    <cellStyle name="Note 7 4 3 11" xfId="12430"/>
    <cellStyle name="Note 7 4 3 11 2" xfId="12431"/>
    <cellStyle name="Note 7 4 3 2" xfId="12432"/>
    <cellStyle name="Note 7 4 3 2 2" xfId="12433"/>
    <cellStyle name="Note 7 4 3 2 2 2" xfId="12434"/>
    <cellStyle name="Note 7 4 3 2 2 2 2" xfId="12435"/>
    <cellStyle name="Note 7 4 3 2 2 3" xfId="12436"/>
    <cellStyle name="Note 7 4 3 2 3" xfId="12437"/>
    <cellStyle name="Note 7 4 3 2 3 2" xfId="12438"/>
    <cellStyle name="Note 7 4 3 2 4" xfId="12439"/>
    <cellStyle name="Note 7 4 3 3" xfId="12440"/>
    <cellStyle name="Note 7 4 3 3 2" xfId="12441"/>
    <cellStyle name="Note 7 4 3 3 2 2" xfId="12442"/>
    <cellStyle name="Note 7 4 3 3 3" xfId="12443"/>
    <cellStyle name="Note 7 4 3 4" xfId="12444"/>
    <cellStyle name="Note 7 4 3 4 2" xfId="12445"/>
    <cellStyle name="Note 7 4 3 4 2 2" xfId="12446"/>
    <cellStyle name="Note 7 4 3 4 3" xfId="12447"/>
    <cellStyle name="Note 7 4 3 5" xfId="12448"/>
    <cellStyle name="Note 7 4 3 5 2" xfId="12449"/>
    <cellStyle name="Note 7 4 3 5 2 2" xfId="12450"/>
    <cellStyle name="Note 7 4 3 5 3" xfId="12451"/>
    <cellStyle name="Note 7 4 3 6" xfId="12452"/>
    <cellStyle name="Note 7 4 3 6 2" xfId="12453"/>
    <cellStyle name="Note 7 4 3 6 2 2" xfId="12454"/>
    <cellStyle name="Note 7 4 3 6 3" xfId="12455"/>
    <cellStyle name="Note 7 4 3 7" xfId="12456"/>
    <cellStyle name="Note 7 4 3 7 2" xfId="12457"/>
    <cellStyle name="Note 7 4 3 7 2 2" xfId="12458"/>
    <cellStyle name="Note 7 4 3 7 3" xfId="12459"/>
    <cellStyle name="Note 7 4 3 8" xfId="12460"/>
    <cellStyle name="Note 7 4 3 8 2" xfId="12461"/>
    <cellStyle name="Note 7 4 3 8 2 2" xfId="12462"/>
    <cellStyle name="Note 7 4 3 8 3" xfId="12463"/>
    <cellStyle name="Note 7 4 3 9" xfId="12464"/>
    <cellStyle name="Note 7 4 3 9 2" xfId="12465"/>
    <cellStyle name="Note 7 4 3 9 2 2" xfId="12466"/>
    <cellStyle name="Note 7 4 3 9 3" xfId="12467"/>
    <cellStyle name="Note 7 4 4" xfId="12468"/>
    <cellStyle name="Note 7 4 4 10" xfId="12469"/>
    <cellStyle name="Note 7 4 4 10 2" xfId="12470"/>
    <cellStyle name="Note 7 4 4 10 2 2" xfId="12471"/>
    <cellStyle name="Note 7 4 4 10 3" xfId="12472"/>
    <cellStyle name="Note 7 4 4 11" xfId="12473"/>
    <cellStyle name="Note 7 4 4 11 2" xfId="12474"/>
    <cellStyle name="Note 7 4 4 2" xfId="12475"/>
    <cellStyle name="Note 7 4 4 2 2" xfId="12476"/>
    <cellStyle name="Note 7 4 4 2 2 2" xfId="12477"/>
    <cellStyle name="Note 7 4 4 2 2 2 2" xfId="12478"/>
    <cellStyle name="Note 7 4 4 2 2 3" xfId="12479"/>
    <cellStyle name="Note 7 4 4 2 3" xfId="12480"/>
    <cellStyle name="Note 7 4 4 2 3 2" xfId="12481"/>
    <cellStyle name="Note 7 4 4 2 4" xfId="12482"/>
    <cellStyle name="Note 7 4 4 3" xfId="12483"/>
    <cellStyle name="Note 7 4 4 3 2" xfId="12484"/>
    <cellStyle name="Note 7 4 4 3 2 2" xfId="12485"/>
    <cellStyle name="Note 7 4 4 3 3" xfId="12486"/>
    <cellStyle name="Note 7 4 4 4" xfId="12487"/>
    <cellStyle name="Note 7 4 4 4 2" xfId="12488"/>
    <cellStyle name="Note 7 4 4 4 2 2" xfId="12489"/>
    <cellStyle name="Note 7 4 4 4 3" xfId="12490"/>
    <cellStyle name="Note 7 4 4 5" xfId="12491"/>
    <cellStyle name="Note 7 4 4 5 2" xfId="12492"/>
    <cellStyle name="Note 7 4 4 5 2 2" xfId="12493"/>
    <cellStyle name="Note 7 4 4 5 3" xfId="12494"/>
    <cellStyle name="Note 7 4 4 6" xfId="12495"/>
    <cellStyle name="Note 7 4 4 6 2" xfId="12496"/>
    <cellStyle name="Note 7 4 4 6 2 2" xfId="12497"/>
    <cellStyle name="Note 7 4 4 6 3" xfId="12498"/>
    <cellStyle name="Note 7 4 4 7" xfId="12499"/>
    <cellStyle name="Note 7 4 4 7 2" xfId="12500"/>
    <cellStyle name="Note 7 4 4 7 2 2" xfId="12501"/>
    <cellStyle name="Note 7 4 4 7 3" xfId="12502"/>
    <cellStyle name="Note 7 4 4 8" xfId="12503"/>
    <cellStyle name="Note 7 4 4 8 2" xfId="12504"/>
    <cellStyle name="Note 7 4 4 8 2 2" xfId="12505"/>
    <cellStyle name="Note 7 4 4 8 3" xfId="12506"/>
    <cellStyle name="Note 7 4 4 9" xfId="12507"/>
    <cellStyle name="Note 7 4 4 9 2" xfId="12508"/>
    <cellStyle name="Note 7 4 4 9 2 2" xfId="12509"/>
    <cellStyle name="Note 7 4 4 9 3" xfId="12510"/>
    <cellStyle name="Note 7 4 5" xfId="12511"/>
    <cellStyle name="Note 7 4 5 10" xfId="12512"/>
    <cellStyle name="Note 7 4 5 10 2" xfId="12513"/>
    <cellStyle name="Note 7 4 5 10 2 2" xfId="12514"/>
    <cellStyle name="Note 7 4 5 10 3" xfId="12515"/>
    <cellStyle name="Note 7 4 5 11" xfId="12516"/>
    <cellStyle name="Note 7 4 5 11 2" xfId="12517"/>
    <cellStyle name="Note 7 4 5 2" xfId="12518"/>
    <cellStyle name="Note 7 4 5 2 2" xfId="12519"/>
    <cellStyle name="Note 7 4 5 2 2 2" xfId="12520"/>
    <cellStyle name="Note 7 4 5 2 2 2 2" xfId="12521"/>
    <cellStyle name="Note 7 4 5 2 2 3" xfId="12522"/>
    <cellStyle name="Note 7 4 5 2 3" xfId="12523"/>
    <cellStyle name="Note 7 4 5 2 3 2" xfId="12524"/>
    <cellStyle name="Note 7 4 5 2 4" xfId="12525"/>
    <cellStyle name="Note 7 4 5 3" xfId="12526"/>
    <cellStyle name="Note 7 4 5 3 2" xfId="12527"/>
    <cellStyle name="Note 7 4 5 3 2 2" xfId="12528"/>
    <cellStyle name="Note 7 4 5 3 3" xfId="12529"/>
    <cellStyle name="Note 7 4 5 4" xfId="12530"/>
    <cellStyle name="Note 7 4 5 4 2" xfId="12531"/>
    <cellStyle name="Note 7 4 5 4 2 2" xfId="12532"/>
    <cellStyle name="Note 7 4 5 4 3" xfId="12533"/>
    <cellStyle name="Note 7 4 5 5" xfId="12534"/>
    <cellStyle name="Note 7 4 5 5 2" xfId="12535"/>
    <cellStyle name="Note 7 4 5 5 2 2" xfId="12536"/>
    <cellStyle name="Note 7 4 5 5 3" xfId="12537"/>
    <cellStyle name="Note 7 4 5 6" xfId="12538"/>
    <cellStyle name="Note 7 4 5 6 2" xfId="12539"/>
    <cellStyle name="Note 7 4 5 6 2 2" xfId="12540"/>
    <cellStyle name="Note 7 4 5 6 3" xfId="12541"/>
    <cellStyle name="Note 7 4 5 7" xfId="12542"/>
    <cellStyle name="Note 7 4 5 7 2" xfId="12543"/>
    <cellStyle name="Note 7 4 5 7 2 2" xfId="12544"/>
    <cellStyle name="Note 7 4 5 7 3" xfId="12545"/>
    <cellStyle name="Note 7 4 5 8" xfId="12546"/>
    <cellStyle name="Note 7 4 5 8 2" xfId="12547"/>
    <cellStyle name="Note 7 4 5 8 2 2" xfId="12548"/>
    <cellStyle name="Note 7 4 5 8 3" xfId="12549"/>
    <cellStyle name="Note 7 4 5 9" xfId="12550"/>
    <cellStyle name="Note 7 4 5 9 2" xfId="12551"/>
    <cellStyle name="Note 7 4 5 9 2 2" xfId="12552"/>
    <cellStyle name="Note 7 4 5 9 3" xfId="12553"/>
    <cellStyle name="Note 7 4 6" xfId="12554"/>
    <cellStyle name="Note 7 4 6 10" xfId="12555"/>
    <cellStyle name="Note 7 4 6 10 2" xfId="12556"/>
    <cellStyle name="Note 7 4 6 10 2 2" xfId="12557"/>
    <cellStyle name="Note 7 4 6 10 3" xfId="12558"/>
    <cellStyle name="Note 7 4 6 11" xfId="12559"/>
    <cellStyle name="Note 7 4 6 11 2" xfId="12560"/>
    <cellStyle name="Note 7 4 6 2" xfId="12561"/>
    <cellStyle name="Note 7 4 6 2 2" xfId="12562"/>
    <cellStyle name="Note 7 4 6 2 2 2" xfId="12563"/>
    <cellStyle name="Note 7 4 6 2 2 2 2" xfId="12564"/>
    <cellStyle name="Note 7 4 6 2 2 3" xfId="12565"/>
    <cellStyle name="Note 7 4 6 2 3" xfId="12566"/>
    <cellStyle name="Note 7 4 6 2 3 2" xfId="12567"/>
    <cellStyle name="Note 7 4 6 2 4" xfId="12568"/>
    <cellStyle name="Note 7 4 6 3" xfId="12569"/>
    <cellStyle name="Note 7 4 6 3 2" xfId="12570"/>
    <cellStyle name="Note 7 4 6 3 2 2" xfId="12571"/>
    <cellStyle name="Note 7 4 6 3 3" xfId="12572"/>
    <cellStyle name="Note 7 4 6 4" xfId="12573"/>
    <cellStyle name="Note 7 4 6 4 2" xfId="12574"/>
    <cellStyle name="Note 7 4 6 4 2 2" xfId="12575"/>
    <cellStyle name="Note 7 4 6 4 3" xfId="12576"/>
    <cellStyle name="Note 7 4 6 5" xfId="12577"/>
    <cellStyle name="Note 7 4 6 5 2" xfId="12578"/>
    <cellStyle name="Note 7 4 6 5 2 2" xfId="12579"/>
    <cellStyle name="Note 7 4 6 5 3" xfId="12580"/>
    <cellStyle name="Note 7 4 6 6" xfId="12581"/>
    <cellStyle name="Note 7 4 6 6 2" xfId="12582"/>
    <cellStyle name="Note 7 4 6 6 2 2" xfId="12583"/>
    <cellStyle name="Note 7 4 6 6 3" xfId="12584"/>
    <cellStyle name="Note 7 4 6 7" xfId="12585"/>
    <cellStyle name="Note 7 4 6 7 2" xfId="12586"/>
    <cellStyle name="Note 7 4 6 7 2 2" xfId="12587"/>
    <cellStyle name="Note 7 4 6 7 3" xfId="12588"/>
    <cellStyle name="Note 7 4 6 8" xfId="12589"/>
    <cellStyle name="Note 7 4 6 8 2" xfId="12590"/>
    <cellStyle name="Note 7 4 6 8 2 2" xfId="12591"/>
    <cellStyle name="Note 7 4 6 8 3" xfId="12592"/>
    <cellStyle name="Note 7 4 6 9" xfId="12593"/>
    <cellStyle name="Note 7 4 6 9 2" xfId="12594"/>
    <cellStyle name="Note 7 4 6 9 2 2" xfId="12595"/>
    <cellStyle name="Note 7 4 6 9 3" xfId="12596"/>
    <cellStyle name="Note 7 4 7" xfId="12597"/>
    <cellStyle name="Note 7 4 7 2" xfId="12598"/>
    <cellStyle name="Note 7 4 7 2 2" xfId="12599"/>
    <cellStyle name="Note 7 4 7 2 2 2" xfId="12600"/>
    <cellStyle name="Note 7 4 7 2 3" xfId="12601"/>
    <cellStyle name="Note 7 4 7 3" xfId="12602"/>
    <cellStyle name="Note 7 4 7 3 2" xfId="12603"/>
    <cellStyle name="Note 7 4 7 4" xfId="12604"/>
    <cellStyle name="Note 7 4 8" xfId="12605"/>
    <cellStyle name="Note 7 4 8 2" xfId="12606"/>
    <cellStyle name="Note 7 4 8 2 2" xfId="12607"/>
    <cellStyle name="Note 7 4 8 3" xfId="12608"/>
    <cellStyle name="Note 7 4 9" xfId="12609"/>
    <cellStyle name="Note 7 4 9 2" xfId="12610"/>
    <cellStyle name="Note 7 4 9 2 2" xfId="12611"/>
    <cellStyle name="Note 7 4 9 3" xfId="12612"/>
    <cellStyle name="Note 7 5" xfId="12613"/>
    <cellStyle name="Note 7 5 2" xfId="12614"/>
    <cellStyle name="Note 7 5 2 2" xfId="12615"/>
    <cellStyle name="Note 7 5 2 2 2" xfId="12616"/>
    <cellStyle name="Note 7 5 2 2 2 2" xfId="12617"/>
    <cellStyle name="Note 7 5 2 2 3" xfId="12618"/>
    <cellStyle name="Note 7 5 2 3" xfId="12619"/>
    <cellStyle name="Note 7 5 2 3 2" xfId="12620"/>
    <cellStyle name="Note 7 5 2 4" xfId="12621"/>
    <cellStyle name="Note 7 5 3" xfId="12622"/>
    <cellStyle name="Note 7 5 3 2" xfId="12623"/>
    <cellStyle name="Note 7 5 3 2 2" xfId="12624"/>
    <cellStyle name="Note 7 5 3 2 2 2" xfId="12625"/>
    <cellStyle name="Note 7 5 3 2 3" xfId="12626"/>
    <cellStyle name="Note 7 5 3 3" xfId="12627"/>
    <cellStyle name="Note 7 5 3 3 2" xfId="12628"/>
    <cellStyle name="Note 7 5 3 4" xfId="12629"/>
    <cellStyle name="Note 7 5 4" xfId="12630"/>
    <cellStyle name="Note 7 5 4 2" xfId="12631"/>
    <cellStyle name="Note 7 5 4 2 2" xfId="12632"/>
    <cellStyle name="Note 7 5 4 3" xfId="12633"/>
    <cellStyle name="Note 7 5 5" xfId="12634"/>
    <cellStyle name="Note 7 5 5 2" xfId="12635"/>
    <cellStyle name="Note 7 5 5 2 2" xfId="12636"/>
    <cellStyle name="Note 7 5 5 3" xfId="12637"/>
    <cellStyle name="Note 7 5 6" xfId="12638"/>
    <cellStyle name="Note 7 5 6 2" xfId="12639"/>
    <cellStyle name="Note 7 5 6 2 2" xfId="12640"/>
    <cellStyle name="Note 7 5 6 3" xfId="12641"/>
    <cellStyle name="Note 7 5 7" xfId="12642"/>
    <cellStyle name="Note 7 5 7 2" xfId="12643"/>
    <cellStyle name="Note 7 5 7 2 2" xfId="12644"/>
    <cellStyle name="Note 7 5 7 3" xfId="12645"/>
    <cellStyle name="Note 7 5 8" xfId="12646"/>
    <cellStyle name="Note 7 5 8 2" xfId="12647"/>
    <cellStyle name="Note 7 6" xfId="12648"/>
    <cellStyle name="Note 7 6 10" xfId="12649"/>
    <cellStyle name="Note 7 6 10 2" xfId="12650"/>
    <cellStyle name="Note 7 6 10 2 2" xfId="12651"/>
    <cellStyle name="Note 7 6 10 3" xfId="12652"/>
    <cellStyle name="Note 7 6 11" xfId="12653"/>
    <cellStyle name="Note 7 6 11 2" xfId="12654"/>
    <cellStyle name="Note 7 6 2" xfId="12655"/>
    <cellStyle name="Note 7 6 2 2" xfId="12656"/>
    <cellStyle name="Note 7 6 2 2 2" xfId="12657"/>
    <cellStyle name="Note 7 6 2 2 2 2" xfId="12658"/>
    <cellStyle name="Note 7 6 2 2 3" xfId="12659"/>
    <cellStyle name="Note 7 6 2 3" xfId="12660"/>
    <cellStyle name="Note 7 6 2 3 2" xfId="12661"/>
    <cellStyle name="Note 7 6 2 4" xfId="12662"/>
    <cellStyle name="Note 7 6 3" xfId="12663"/>
    <cellStyle name="Note 7 6 3 2" xfId="12664"/>
    <cellStyle name="Note 7 6 3 2 2" xfId="12665"/>
    <cellStyle name="Note 7 6 3 3" xfId="12666"/>
    <cellStyle name="Note 7 6 4" xfId="12667"/>
    <cellStyle name="Note 7 6 4 2" xfId="12668"/>
    <cellStyle name="Note 7 6 4 2 2" xfId="12669"/>
    <cellStyle name="Note 7 6 4 3" xfId="12670"/>
    <cellStyle name="Note 7 6 5" xfId="12671"/>
    <cellStyle name="Note 7 6 5 2" xfId="12672"/>
    <cellStyle name="Note 7 6 5 2 2" xfId="12673"/>
    <cellStyle name="Note 7 6 5 3" xfId="12674"/>
    <cellStyle name="Note 7 6 6" xfId="12675"/>
    <cellStyle name="Note 7 6 6 2" xfId="12676"/>
    <cellStyle name="Note 7 6 6 2 2" xfId="12677"/>
    <cellStyle name="Note 7 6 6 3" xfId="12678"/>
    <cellStyle name="Note 7 6 7" xfId="12679"/>
    <cellStyle name="Note 7 6 7 2" xfId="12680"/>
    <cellStyle name="Note 7 6 7 2 2" xfId="12681"/>
    <cellStyle name="Note 7 6 7 3" xfId="12682"/>
    <cellStyle name="Note 7 6 8" xfId="12683"/>
    <cellStyle name="Note 7 6 8 2" xfId="12684"/>
    <cellStyle name="Note 7 6 8 2 2" xfId="12685"/>
    <cellStyle name="Note 7 6 8 3" xfId="12686"/>
    <cellStyle name="Note 7 6 9" xfId="12687"/>
    <cellStyle name="Note 7 6 9 2" xfId="12688"/>
    <cellStyle name="Note 7 6 9 2 2" xfId="12689"/>
    <cellStyle name="Note 7 6 9 3" xfId="12690"/>
    <cellStyle name="Note 7 7" xfId="12691"/>
    <cellStyle name="Note 7 7 10" xfId="12692"/>
    <cellStyle name="Note 7 7 10 2" xfId="12693"/>
    <cellStyle name="Note 7 7 10 2 2" xfId="12694"/>
    <cellStyle name="Note 7 7 10 3" xfId="12695"/>
    <cellStyle name="Note 7 7 11" xfId="12696"/>
    <cellStyle name="Note 7 7 11 2" xfId="12697"/>
    <cellStyle name="Note 7 7 2" xfId="12698"/>
    <cellStyle name="Note 7 7 2 2" xfId="12699"/>
    <cellStyle name="Note 7 7 2 2 2" xfId="12700"/>
    <cellStyle name="Note 7 7 2 2 2 2" xfId="12701"/>
    <cellStyle name="Note 7 7 2 2 3" xfId="12702"/>
    <cellStyle name="Note 7 7 2 3" xfId="12703"/>
    <cellStyle name="Note 7 7 2 3 2" xfId="12704"/>
    <cellStyle name="Note 7 7 2 4" xfId="12705"/>
    <cellStyle name="Note 7 7 3" xfId="12706"/>
    <cellStyle name="Note 7 7 3 2" xfId="12707"/>
    <cellStyle name="Note 7 7 3 2 2" xfId="12708"/>
    <cellStyle name="Note 7 7 3 3" xfId="12709"/>
    <cellStyle name="Note 7 7 4" xfId="12710"/>
    <cellStyle name="Note 7 7 4 2" xfId="12711"/>
    <cellStyle name="Note 7 7 4 2 2" xfId="12712"/>
    <cellStyle name="Note 7 7 4 3" xfId="12713"/>
    <cellStyle name="Note 7 7 5" xfId="12714"/>
    <cellStyle name="Note 7 7 5 2" xfId="12715"/>
    <cellStyle name="Note 7 7 5 2 2" xfId="12716"/>
    <cellStyle name="Note 7 7 5 3" xfId="12717"/>
    <cellStyle name="Note 7 7 6" xfId="12718"/>
    <cellStyle name="Note 7 7 6 2" xfId="12719"/>
    <cellStyle name="Note 7 7 6 2 2" xfId="12720"/>
    <cellStyle name="Note 7 7 6 3" xfId="12721"/>
    <cellStyle name="Note 7 7 7" xfId="12722"/>
    <cellStyle name="Note 7 7 7 2" xfId="12723"/>
    <cellStyle name="Note 7 7 7 2 2" xfId="12724"/>
    <cellStyle name="Note 7 7 7 3" xfId="12725"/>
    <cellStyle name="Note 7 7 8" xfId="12726"/>
    <cellStyle name="Note 7 7 8 2" xfId="12727"/>
    <cellStyle name="Note 7 7 8 2 2" xfId="12728"/>
    <cellStyle name="Note 7 7 8 3" xfId="12729"/>
    <cellStyle name="Note 7 7 9" xfId="12730"/>
    <cellStyle name="Note 7 7 9 2" xfId="12731"/>
    <cellStyle name="Note 7 7 9 2 2" xfId="12732"/>
    <cellStyle name="Note 7 7 9 3" xfId="12733"/>
    <cellStyle name="Note 7 8" xfId="12734"/>
    <cellStyle name="Note 7 8 10" xfId="12735"/>
    <cellStyle name="Note 7 8 10 2" xfId="12736"/>
    <cellStyle name="Note 7 8 10 2 2" xfId="12737"/>
    <cellStyle name="Note 7 8 10 3" xfId="12738"/>
    <cellStyle name="Note 7 8 11" xfId="12739"/>
    <cellStyle name="Note 7 8 11 2" xfId="12740"/>
    <cellStyle name="Note 7 8 2" xfId="12741"/>
    <cellStyle name="Note 7 8 2 2" xfId="12742"/>
    <cellStyle name="Note 7 8 2 2 2" xfId="12743"/>
    <cellStyle name="Note 7 8 2 2 2 2" xfId="12744"/>
    <cellStyle name="Note 7 8 2 2 3" xfId="12745"/>
    <cellStyle name="Note 7 8 2 3" xfId="12746"/>
    <cellStyle name="Note 7 8 2 3 2" xfId="12747"/>
    <cellStyle name="Note 7 8 2 4" xfId="12748"/>
    <cellStyle name="Note 7 8 3" xfId="12749"/>
    <cellStyle name="Note 7 8 3 2" xfId="12750"/>
    <cellStyle name="Note 7 8 3 2 2" xfId="12751"/>
    <cellStyle name="Note 7 8 3 3" xfId="12752"/>
    <cellStyle name="Note 7 8 4" xfId="12753"/>
    <cellStyle name="Note 7 8 4 2" xfId="12754"/>
    <cellStyle name="Note 7 8 4 2 2" xfId="12755"/>
    <cellStyle name="Note 7 8 4 3" xfId="12756"/>
    <cellStyle name="Note 7 8 5" xfId="12757"/>
    <cellStyle name="Note 7 8 5 2" xfId="12758"/>
    <cellStyle name="Note 7 8 5 2 2" xfId="12759"/>
    <cellStyle name="Note 7 8 5 3" xfId="12760"/>
    <cellStyle name="Note 7 8 6" xfId="12761"/>
    <cellStyle name="Note 7 8 6 2" xfId="12762"/>
    <cellStyle name="Note 7 8 6 2 2" xfId="12763"/>
    <cellStyle name="Note 7 8 6 3" xfId="12764"/>
    <cellStyle name="Note 7 8 7" xfId="12765"/>
    <cellStyle name="Note 7 8 7 2" xfId="12766"/>
    <cellStyle name="Note 7 8 7 2 2" xfId="12767"/>
    <cellStyle name="Note 7 8 7 3" xfId="12768"/>
    <cellStyle name="Note 7 8 8" xfId="12769"/>
    <cellStyle name="Note 7 8 8 2" xfId="12770"/>
    <cellStyle name="Note 7 8 8 2 2" xfId="12771"/>
    <cellStyle name="Note 7 8 8 3" xfId="12772"/>
    <cellStyle name="Note 7 8 9" xfId="12773"/>
    <cellStyle name="Note 7 8 9 2" xfId="12774"/>
    <cellStyle name="Note 7 8 9 2 2" xfId="12775"/>
    <cellStyle name="Note 7 8 9 3" xfId="12776"/>
    <cellStyle name="Note 7 9" xfId="12777"/>
    <cellStyle name="Note 7 9 10" xfId="12778"/>
    <cellStyle name="Note 7 9 10 2" xfId="12779"/>
    <cellStyle name="Note 7 9 10 2 2" xfId="12780"/>
    <cellStyle name="Note 7 9 10 3" xfId="12781"/>
    <cellStyle name="Note 7 9 11" xfId="12782"/>
    <cellStyle name="Note 7 9 11 2" xfId="12783"/>
    <cellStyle name="Note 7 9 2" xfId="12784"/>
    <cellStyle name="Note 7 9 2 2" xfId="12785"/>
    <cellStyle name="Note 7 9 2 2 2" xfId="12786"/>
    <cellStyle name="Note 7 9 2 2 2 2" xfId="12787"/>
    <cellStyle name="Note 7 9 2 2 3" xfId="12788"/>
    <cellStyle name="Note 7 9 2 3" xfId="12789"/>
    <cellStyle name="Note 7 9 2 3 2" xfId="12790"/>
    <cellStyle name="Note 7 9 2 4" xfId="12791"/>
    <cellStyle name="Note 7 9 3" xfId="12792"/>
    <cellStyle name="Note 7 9 3 2" xfId="12793"/>
    <cellStyle name="Note 7 9 3 2 2" xfId="12794"/>
    <cellStyle name="Note 7 9 3 3" xfId="12795"/>
    <cellStyle name="Note 7 9 4" xfId="12796"/>
    <cellStyle name="Note 7 9 4 2" xfId="12797"/>
    <cellStyle name="Note 7 9 4 2 2" xfId="12798"/>
    <cellStyle name="Note 7 9 4 3" xfId="12799"/>
    <cellStyle name="Note 7 9 5" xfId="12800"/>
    <cellStyle name="Note 7 9 5 2" xfId="12801"/>
    <cellStyle name="Note 7 9 5 2 2" xfId="12802"/>
    <cellStyle name="Note 7 9 5 3" xfId="12803"/>
    <cellStyle name="Note 7 9 6" xfId="12804"/>
    <cellStyle name="Note 7 9 6 2" xfId="12805"/>
    <cellStyle name="Note 7 9 6 2 2" xfId="12806"/>
    <cellStyle name="Note 7 9 6 3" xfId="12807"/>
    <cellStyle name="Note 7 9 7" xfId="12808"/>
    <cellStyle name="Note 7 9 7 2" xfId="12809"/>
    <cellStyle name="Note 7 9 7 2 2" xfId="12810"/>
    <cellStyle name="Note 7 9 7 3" xfId="12811"/>
    <cellStyle name="Note 7 9 8" xfId="12812"/>
    <cellStyle name="Note 7 9 8 2" xfId="12813"/>
    <cellStyle name="Note 7 9 8 2 2" xfId="12814"/>
    <cellStyle name="Note 7 9 8 3" xfId="12815"/>
    <cellStyle name="Note 7 9 9" xfId="12816"/>
    <cellStyle name="Note 7 9 9 2" xfId="12817"/>
    <cellStyle name="Note 7 9 9 2 2" xfId="12818"/>
    <cellStyle name="Note 7 9 9 3" xfId="12819"/>
    <cellStyle name="Note 8" xfId="12820"/>
    <cellStyle name="Note 8 10" xfId="12821"/>
    <cellStyle name="Note 8 10 2" xfId="12822"/>
    <cellStyle name="Note 8 10 2 2" xfId="12823"/>
    <cellStyle name="Note 8 10 2 2 2" xfId="12824"/>
    <cellStyle name="Note 8 10 2 3" xfId="12825"/>
    <cellStyle name="Note 8 10 3" xfId="12826"/>
    <cellStyle name="Note 8 10 3 2" xfId="12827"/>
    <cellStyle name="Note 8 10 4" xfId="12828"/>
    <cellStyle name="Note 8 11" xfId="12829"/>
    <cellStyle name="Note 8 11 2" xfId="12830"/>
    <cellStyle name="Note 8 11 2 2" xfId="12831"/>
    <cellStyle name="Note 8 11 3" xfId="12832"/>
    <cellStyle name="Note 8 12" xfId="12833"/>
    <cellStyle name="Note 8 12 2" xfId="12834"/>
    <cellStyle name="Note 8 12 2 2" xfId="12835"/>
    <cellStyle name="Note 8 12 3" xfId="12836"/>
    <cellStyle name="Note 8 13" xfId="12837"/>
    <cellStyle name="Note 8 13 2" xfId="12838"/>
    <cellStyle name="Note 8 13 2 2" xfId="12839"/>
    <cellStyle name="Note 8 13 3" xfId="12840"/>
    <cellStyle name="Note 8 14" xfId="12841"/>
    <cellStyle name="Note 8 14 2" xfId="12842"/>
    <cellStyle name="Note 8 14 2 2" xfId="12843"/>
    <cellStyle name="Note 8 14 3" xfId="12844"/>
    <cellStyle name="Note 8 15" xfId="12845"/>
    <cellStyle name="Note 8 15 2" xfId="12846"/>
    <cellStyle name="Note 8 15 2 2" xfId="12847"/>
    <cellStyle name="Note 8 15 3" xfId="12848"/>
    <cellStyle name="Note 8 16" xfId="12849"/>
    <cellStyle name="Note 8 16 2" xfId="12850"/>
    <cellStyle name="Note 8 2" xfId="12851"/>
    <cellStyle name="Note 8 2 10" xfId="12852"/>
    <cellStyle name="Note 8 2 10 2" xfId="12853"/>
    <cellStyle name="Note 8 2 10 2 2" xfId="12854"/>
    <cellStyle name="Note 8 2 10 3" xfId="12855"/>
    <cellStyle name="Note 8 2 11" xfId="12856"/>
    <cellStyle name="Note 8 2 11 2" xfId="12857"/>
    <cellStyle name="Note 8 2 11 2 2" xfId="12858"/>
    <cellStyle name="Note 8 2 11 3" xfId="12859"/>
    <cellStyle name="Note 8 2 12" xfId="12860"/>
    <cellStyle name="Note 8 2 12 2" xfId="12861"/>
    <cellStyle name="Note 8 2 12 2 2" xfId="12862"/>
    <cellStyle name="Note 8 2 12 3" xfId="12863"/>
    <cellStyle name="Note 8 2 13" xfId="12864"/>
    <cellStyle name="Note 8 2 13 2" xfId="12865"/>
    <cellStyle name="Note 8 2 13 2 2" xfId="12866"/>
    <cellStyle name="Note 8 2 13 3" xfId="12867"/>
    <cellStyle name="Note 8 2 14" xfId="12868"/>
    <cellStyle name="Note 8 2 14 2" xfId="12869"/>
    <cellStyle name="Note 8 2 2" xfId="12870"/>
    <cellStyle name="Note 8 2 2 10" xfId="12871"/>
    <cellStyle name="Note 8 2 2 10 2" xfId="12872"/>
    <cellStyle name="Note 8 2 2 10 2 2" xfId="12873"/>
    <cellStyle name="Note 8 2 2 10 3" xfId="12874"/>
    <cellStyle name="Note 8 2 2 11" xfId="12875"/>
    <cellStyle name="Note 8 2 2 11 2" xfId="12876"/>
    <cellStyle name="Note 8 2 2 11 2 2" xfId="12877"/>
    <cellStyle name="Note 8 2 2 11 3" xfId="12878"/>
    <cellStyle name="Note 8 2 2 12" xfId="12879"/>
    <cellStyle name="Note 8 2 2 12 2" xfId="12880"/>
    <cellStyle name="Note 8 2 2 12 2 2" xfId="12881"/>
    <cellStyle name="Note 8 2 2 12 3" xfId="12882"/>
    <cellStyle name="Note 8 2 2 13" xfId="12883"/>
    <cellStyle name="Note 8 2 2 13 2" xfId="12884"/>
    <cellStyle name="Note 8 2 2 2" xfId="12885"/>
    <cellStyle name="Note 8 2 2 2 2" xfId="12886"/>
    <cellStyle name="Note 8 2 2 2 2 2" xfId="12887"/>
    <cellStyle name="Note 8 2 2 2 2 2 2" xfId="12888"/>
    <cellStyle name="Note 8 2 2 2 2 2 2 2" xfId="12889"/>
    <cellStyle name="Note 8 2 2 2 2 2 3" xfId="12890"/>
    <cellStyle name="Note 8 2 2 2 2 3" xfId="12891"/>
    <cellStyle name="Note 8 2 2 2 2 3 2" xfId="12892"/>
    <cellStyle name="Note 8 2 2 2 2 4" xfId="12893"/>
    <cellStyle name="Note 8 2 2 2 3" xfId="12894"/>
    <cellStyle name="Note 8 2 2 2 3 2" xfId="12895"/>
    <cellStyle name="Note 8 2 2 2 3 2 2" xfId="12896"/>
    <cellStyle name="Note 8 2 2 2 3 2 2 2" xfId="12897"/>
    <cellStyle name="Note 8 2 2 2 3 2 3" xfId="12898"/>
    <cellStyle name="Note 8 2 2 2 3 3" xfId="12899"/>
    <cellStyle name="Note 8 2 2 2 3 3 2" xfId="12900"/>
    <cellStyle name="Note 8 2 2 2 3 4" xfId="12901"/>
    <cellStyle name="Note 8 2 2 2 4" xfId="12902"/>
    <cellStyle name="Note 8 2 2 2 4 2" xfId="12903"/>
    <cellStyle name="Note 8 2 2 2 4 2 2" xfId="12904"/>
    <cellStyle name="Note 8 2 2 2 4 3" xfId="12905"/>
    <cellStyle name="Note 8 2 2 2 5" xfId="12906"/>
    <cellStyle name="Note 8 2 2 2 5 2" xfId="12907"/>
    <cellStyle name="Note 8 2 2 2 5 2 2" xfId="12908"/>
    <cellStyle name="Note 8 2 2 2 5 3" xfId="12909"/>
    <cellStyle name="Note 8 2 2 2 6" xfId="12910"/>
    <cellStyle name="Note 8 2 2 2 6 2" xfId="12911"/>
    <cellStyle name="Note 8 2 2 2 6 2 2" xfId="12912"/>
    <cellStyle name="Note 8 2 2 2 6 3" xfId="12913"/>
    <cellStyle name="Note 8 2 2 2 7" xfId="12914"/>
    <cellStyle name="Note 8 2 2 2 7 2" xfId="12915"/>
    <cellStyle name="Note 8 2 2 2 7 2 2" xfId="12916"/>
    <cellStyle name="Note 8 2 2 2 7 3" xfId="12917"/>
    <cellStyle name="Note 8 2 2 2 8" xfId="12918"/>
    <cellStyle name="Note 8 2 2 2 8 2" xfId="12919"/>
    <cellStyle name="Note 8 2 2 3" xfId="12920"/>
    <cellStyle name="Note 8 2 2 3 10" xfId="12921"/>
    <cellStyle name="Note 8 2 2 3 10 2" xfId="12922"/>
    <cellStyle name="Note 8 2 2 3 10 2 2" xfId="12923"/>
    <cellStyle name="Note 8 2 2 3 10 3" xfId="12924"/>
    <cellStyle name="Note 8 2 2 3 11" xfId="12925"/>
    <cellStyle name="Note 8 2 2 3 11 2" xfId="12926"/>
    <cellStyle name="Note 8 2 2 3 2" xfId="12927"/>
    <cellStyle name="Note 8 2 2 3 2 2" xfId="12928"/>
    <cellStyle name="Note 8 2 2 3 2 2 2" xfId="12929"/>
    <cellStyle name="Note 8 2 2 3 2 2 2 2" xfId="12930"/>
    <cellStyle name="Note 8 2 2 3 2 2 3" xfId="12931"/>
    <cellStyle name="Note 8 2 2 3 2 3" xfId="12932"/>
    <cellStyle name="Note 8 2 2 3 2 3 2" xfId="12933"/>
    <cellStyle name="Note 8 2 2 3 2 4" xfId="12934"/>
    <cellStyle name="Note 8 2 2 3 3" xfId="12935"/>
    <cellStyle name="Note 8 2 2 3 3 2" xfId="12936"/>
    <cellStyle name="Note 8 2 2 3 3 2 2" xfId="12937"/>
    <cellStyle name="Note 8 2 2 3 3 3" xfId="12938"/>
    <cellStyle name="Note 8 2 2 3 4" xfId="12939"/>
    <cellStyle name="Note 8 2 2 3 4 2" xfId="12940"/>
    <cellStyle name="Note 8 2 2 3 4 2 2" xfId="12941"/>
    <cellStyle name="Note 8 2 2 3 4 3" xfId="12942"/>
    <cellStyle name="Note 8 2 2 3 5" xfId="12943"/>
    <cellStyle name="Note 8 2 2 3 5 2" xfId="12944"/>
    <cellStyle name="Note 8 2 2 3 5 2 2" xfId="12945"/>
    <cellStyle name="Note 8 2 2 3 5 3" xfId="12946"/>
    <cellStyle name="Note 8 2 2 3 6" xfId="12947"/>
    <cellStyle name="Note 8 2 2 3 6 2" xfId="12948"/>
    <cellStyle name="Note 8 2 2 3 6 2 2" xfId="12949"/>
    <cellStyle name="Note 8 2 2 3 6 3" xfId="12950"/>
    <cellStyle name="Note 8 2 2 3 7" xfId="12951"/>
    <cellStyle name="Note 8 2 2 3 7 2" xfId="12952"/>
    <cellStyle name="Note 8 2 2 3 7 2 2" xfId="12953"/>
    <cellStyle name="Note 8 2 2 3 7 3" xfId="12954"/>
    <cellStyle name="Note 8 2 2 3 8" xfId="12955"/>
    <cellStyle name="Note 8 2 2 3 8 2" xfId="12956"/>
    <cellStyle name="Note 8 2 2 3 8 2 2" xfId="12957"/>
    <cellStyle name="Note 8 2 2 3 8 3" xfId="12958"/>
    <cellStyle name="Note 8 2 2 3 9" xfId="12959"/>
    <cellStyle name="Note 8 2 2 3 9 2" xfId="12960"/>
    <cellStyle name="Note 8 2 2 3 9 2 2" xfId="12961"/>
    <cellStyle name="Note 8 2 2 3 9 3" xfId="12962"/>
    <cellStyle name="Note 8 2 2 4" xfId="12963"/>
    <cellStyle name="Note 8 2 2 4 10" xfId="12964"/>
    <cellStyle name="Note 8 2 2 4 10 2" xfId="12965"/>
    <cellStyle name="Note 8 2 2 4 10 2 2" xfId="12966"/>
    <cellStyle name="Note 8 2 2 4 10 3" xfId="12967"/>
    <cellStyle name="Note 8 2 2 4 11" xfId="12968"/>
    <cellStyle name="Note 8 2 2 4 11 2" xfId="12969"/>
    <cellStyle name="Note 8 2 2 4 2" xfId="12970"/>
    <cellStyle name="Note 8 2 2 4 2 2" xfId="12971"/>
    <cellStyle name="Note 8 2 2 4 2 2 2" xfId="12972"/>
    <cellStyle name="Note 8 2 2 4 2 2 2 2" xfId="12973"/>
    <cellStyle name="Note 8 2 2 4 2 2 3" xfId="12974"/>
    <cellStyle name="Note 8 2 2 4 2 3" xfId="12975"/>
    <cellStyle name="Note 8 2 2 4 2 3 2" xfId="12976"/>
    <cellStyle name="Note 8 2 2 4 2 4" xfId="12977"/>
    <cellStyle name="Note 8 2 2 4 3" xfId="12978"/>
    <cellStyle name="Note 8 2 2 4 3 2" xfId="12979"/>
    <cellStyle name="Note 8 2 2 4 3 2 2" xfId="12980"/>
    <cellStyle name="Note 8 2 2 4 3 3" xfId="12981"/>
    <cellStyle name="Note 8 2 2 4 4" xfId="12982"/>
    <cellStyle name="Note 8 2 2 4 4 2" xfId="12983"/>
    <cellStyle name="Note 8 2 2 4 4 2 2" xfId="12984"/>
    <cellStyle name="Note 8 2 2 4 4 3" xfId="12985"/>
    <cellStyle name="Note 8 2 2 4 5" xfId="12986"/>
    <cellStyle name="Note 8 2 2 4 5 2" xfId="12987"/>
    <cellStyle name="Note 8 2 2 4 5 2 2" xfId="12988"/>
    <cellStyle name="Note 8 2 2 4 5 3" xfId="12989"/>
    <cellStyle name="Note 8 2 2 4 6" xfId="12990"/>
    <cellStyle name="Note 8 2 2 4 6 2" xfId="12991"/>
    <cellStyle name="Note 8 2 2 4 6 2 2" xfId="12992"/>
    <cellStyle name="Note 8 2 2 4 6 3" xfId="12993"/>
    <cellStyle name="Note 8 2 2 4 7" xfId="12994"/>
    <cellStyle name="Note 8 2 2 4 7 2" xfId="12995"/>
    <cellStyle name="Note 8 2 2 4 7 2 2" xfId="12996"/>
    <cellStyle name="Note 8 2 2 4 7 3" xfId="12997"/>
    <cellStyle name="Note 8 2 2 4 8" xfId="12998"/>
    <cellStyle name="Note 8 2 2 4 8 2" xfId="12999"/>
    <cellStyle name="Note 8 2 2 4 8 2 2" xfId="13000"/>
    <cellStyle name="Note 8 2 2 4 8 3" xfId="13001"/>
    <cellStyle name="Note 8 2 2 4 9" xfId="13002"/>
    <cellStyle name="Note 8 2 2 4 9 2" xfId="13003"/>
    <cellStyle name="Note 8 2 2 4 9 2 2" xfId="13004"/>
    <cellStyle name="Note 8 2 2 4 9 3" xfId="13005"/>
    <cellStyle name="Note 8 2 2 5" xfId="13006"/>
    <cellStyle name="Note 8 2 2 5 10" xfId="13007"/>
    <cellStyle name="Note 8 2 2 5 10 2" xfId="13008"/>
    <cellStyle name="Note 8 2 2 5 10 2 2" xfId="13009"/>
    <cellStyle name="Note 8 2 2 5 10 3" xfId="13010"/>
    <cellStyle name="Note 8 2 2 5 11" xfId="13011"/>
    <cellStyle name="Note 8 2 2 5 11 2" xfId="13012"/>
    <cellStyle name="Note 8 2 2 5 2" xfId="13013"/>
    <cellStyle name="Note 8 2 2 5 2 2" xfId="13014"/>
    <cellStyle name="Note 8 2 2 5 2 2 2" xfId="13015"/>
    <cellStyle name="Note 8 2 2 5 2 2 2 2" xfId="13016"/>
    <cellStyle name="Note 8 2 2 5 2 2 3" xfId="13017"/>
    <cellStyle name="Note 8 2 2 5 2 3" xfId="13018"/>
    <cellStyle name="Note 8 2 2 5 2 3 2" xfId="13019"/>
    <cellStyle name="Note 8 2 2 5 2 4" xfId="13020"/>
    <cellStyle name="Note 8 2 2 5 3" xfId="13021"/>
    <cellStyle name="Note 8 2 2 5 3 2" xfId="13022"/>
    <cellStyle name="Note 8 2 2 5 3 2 2" xfId="13023"/>
    <cellStyle name="Note 8 2 2 5 3 3" xfId="13024"/>
    <cellStyle name="Note 8 2 2 5 4" xfId="13025"/>
    <cellStyle name="Note 8 2 2 5 4 2" xfId="13026"/>
    <cellStyle name="Note 8 2 2 5 4 2 2" xfId="13027"/>
    <cellStyle name="Note 8 2 2 5 4 3" xfId="13028"/>
    <cellStyle name="Note 8 2 2 5 5" xfId="13029"/>
    <cellStyle name="Note 8 2 2 5 5 2" xfId="13030"/>
    <cellStyle name="Note 8 2 2 5 5 2 2" xfId="13031"/>
    <cellStyle name="Note 8 2 2 5 5 3" xfId="13032"/>
    <cellStyle name="Note 8 2 2 5 6" xfId="13033"/>
    <cellStyle name="Note 8 2 2 5 6 2" xfId="13034"/>
    <cellStyle name="Note 8 2 2 5 6 2 2" xfId="13035"/>
    <cellStyle name="Note 8 2 2 5 6 3" xfId="13036"/>
    <cellStyle name="Note 8 2 2 5 7" xfId="13037"/>
    <cellStyle name="Note 8 2 2 5 7 2" xfId="13038"/>
    <cellStyle name="Note 8 2 2 5 7 2 2" xfId="13039"/>
    <cellStyle name="Note 8 2 2 5 7 3" xfId="13040"/>
    <cellStyle name="Note 8 2 2 5 8" xfId="13041"/>
    <cellStyle name="Note 8 2 2 5 8 2" xfId="13042"/>
    <cellStyle name="Note 8 2 2 5 8 2 2" xfId="13043"/>
    <cellStyle name="Note 8 2 2 5 8 3" xfId="13044"/>
    <cellStyle name="Note 8 2 2 5 9" xfId="13045"/>
    <cellStyle name="Note 8 2 2 5 9 2" xfId="13046"/>
    <cellStyle name="Note 8 2 2 5 9 2 2" xfId="13047"/>
    <cellStyle name="Note 8 2 2 5 9 3" xfId="13048"/>
    <cellStyle name="Note 8 2 2 6" xfId="13049"/>
    <cellStyle name="Note 8 2 2 6 10" xfId="13050"/>
    <cellStyle name="Note 8 2 2 6 10 2" xfId="13051"/>
    <cellStyle name="Note 8 2 2 6 10 2 2" xfId="13052"/>
    <cellStyle name="Note 8 2 2 6 10 3" xfId="13053"/>
    <cellStyle name="Note 8 2 2 6 11" xfId="13054"/>
    <cellStyle name="Note 8 2 2 6 11 2" xfId="13055"/>
    <cellStyle name="Note 8 2 2 6 2" xfId="13056"/>
    <cellStyle name="Note 8 2 2 6 2 2" xfId="13057"/>
    <cellStyle name="Note 8 2 2 6 2 2 2" xfId="13058"/>
    <cellStyle name="Note 8 2 2 6 2 2 2 2" xfId="13059"/>
    <cellStyle name="Note 8 2 2 6 2 2 3" xfId="13060"/>
    <cellStyle name="Note 8 2 2 6 2 3" xfId="13061"/>
    <cellStyle name="Note 8 2 2 6 2 3 2" xfId="13062"/>
    <cellStyle name="Note 8 2 2 6 2 4" xfId="13063"/>
    <cellStyle name="Note 8 2 2 6 3" xfId="13064"/>
    <cellStyle name="Note 8 2 2 6 3 2" xfId="13065"/>
    <cellStyle name="Note 8 2 2 6 3 2 2" xfId="13066"/>
    <cellStyle name="Note 8 2 2 6 3 3" xfId="13067"/>
    <cellStyle name="Note 8 2 2 6 4" xfId="13068"/>
    <cellStyle name="Note 8 2 2 6 4 2" xfId="13069"/>
    <cellStyle name="Note 8 2 2 6 4 2 2" xfId="13070"/>
    <cellStyle name="Note 8 2 2 6 4 3" xfId="13071"/>
    <cellStyle name="Note 8 2 2 6 5" xfId="13072"/>
    <cellStyle name="Note 8 2 2 6 5 2" xfId="13073"/>
    <cellStyle name="Note 8 2 2 6 5 2 2" xfId="13074"/>
    <cellStyle name="Note 8 2 2 6 5 3" xfId="13075"/>
    <cellStyle name="Note 8 2 2 6 6" xfId="13076"/>
    <cellStyle name="Note 8 2 2 6 6 2" xfId="13077"/>
    <cellStyle name="Note 8 2 2 6 6 2 2" xfId="13078"/>
    <cellStyle name="Note 8 2 2 6 6 3" xfId="13079"/>
    <cellStyle name="Note 8 2 2 6 7" xfId="13080"/>
    <cellStyle name="Note 8 2 2 6 7 2" xfId="13081"/>
    <cellStyle name="Note 8 2 2 6 7 2 2" xfId="13082"/>
    <cellStyle name="Note 8 2 2 6 7 3" xfId="13083"/>
    <cellStyle name="Note 8 2 2 6 8" xfId="13084"/>
    <cellStyle name="Note 8 2 2 6 8 2" xfId="13085"/>
    <cellStyle name="Note 8 2 2 6 8 2 2" xfId="13086"/>
    <cellStyle name="Note 8 2 2 6 8 3" xfId="13087"/>
    <cellStyle name="Note 8 2 2 6 9" xfId="13088"/>
    <cellStyle name="Note 8 2 2 6 9 2" xfId="13089"/>
    <cellStyle name="Note 8 2 2 6 9 2 2" xfId="13090"/>
    <cellStyle name="Note 8 2 2 6 9 3" xfId="13091"/>
    <cellStyle name="Note 8 2 2 7" xfId="13092"/>
    <cellStyle name="Note 8 2 2 7 2" xfId="13093"/>
    <cellStyle name="Note 8 2 2 7 2 2" xfId="13094"/>
    <cellStyle name="Note 8 2 2 7 2 2 2" xfId="13095"/>
    <cellStyle name="Note 8 2 2 7 2 3" xfId="13096"/>
    <cellStyle name="Note 8 2 2 7 3" xfId="13097"/>
    <cellStyle name="Note 8 2 2 7 3 2" xfId="13098"/>
    <cellStyle name="Note 8 2 2 7 4" xfId="13099"/>
    <cellStyle name="Note 8 2 2 8" xfId="13100"/>
    <cellStyle name="Note 8 2 2 8 2" xfId="13101"/>
    <cellStyle name="Note 8 2 2 8 2 2" xfId="13102"/>
    <cellStyle name="Note 8 2 2 8 3" xfId="13103"/>
    <cellStyle name="Note 8 2 2 9" xfId="13104"/>
    <cellStyle name="Note 8 2 2 9 2" xfId="13105"/>
    <cellStyle name="Note 8 2 2 9 2 2" xfId="13106"/>
    <cellStyle name="Note 8 2 2 9 3" xfId="13107"/>
    <cellStyle name="Note 8 2 3" xfId="13108"/>
    <cellStyle name="Note 8 2 3 2" xfId="13109"/>
    <cellStyle name="Note 8 2 3 2 2" xfId="13110"/>
    <cellStyle name="Note 8 2 3 2 2 2" xfId="13111"/>
    <cellStyle name="Note 8 2 3 2 2 2 2" xfId="13112"/>
    <cellStyle name="Note 8 2 3 2 2 3" xfId="13113"/>
    <cellStyle name="Note 8 2 3 2 3" xfId="13114"/>
    <cellStyle name="Note 8 2 3 2 3 2" xfId="13115"/>
    <cellStyle name="Note 8 2 3 2 4" xfId="13116"/>
    <cellStyle name="Note 8 2 3 3" xfId="13117"/>
    <cellStyle name="Note 8 2 3 3 2" xfId="13118"/>
    <cellStyle name="Note 8 2 3 3 2 2" xfId="13119"/>
    <cellStyle name="Note 8 2 3 3 2 2 2" xfId="13120"/>
    <cellStyle name="Note 8 2 3 3 2 3" xfId="13121"/>
    <cellStyle name="Note 8 2 3 3 3" xfId="13122"/>
    <cellStyle name="Note 8 2 3 3 3 2" xfId="13123"/>
    <cellStyle name="Note 8 2 3 3 4" xfId="13124"/>
    <cellStyle name="Note 8 2 3 4" xfId="13125"/>
    <cellStyle name="Note 8 2 3 4 2" xfId="13126"/>
    <cellStyle name="Note 8 2 3 4 2 2" xfId="13127"/>
    <cellStyle name="Note 8 2 3 4 3" xfId="13128"/>
    <cellStyle name="Note 8 2 3 5" xfId="13129"/>
    <cellStyle name="Note 8 2 3 5 2" xfId="13130"/>
    <cellStyle name="Note 8 2 3 5 2 2" xfId="13131"/>
    <cellStyle name="Note 8 2 3 5 3" xfId="13132"/>
    <cellStyle name="Note 8 2 3 6" xfId="13133"/>
    <cellStyle name="Note 8 2 3 6 2" xfId="13134"/>
    <cellStyle name="Note 8 2 3 6 2 2" xfId="13135"/>
    <cellStyle name="Note 8 2 3 6 3" xfId="13136"/>
    <cellStyle name="Note 8 2 3 7" xfId="13137"/>
    <cellStyle name="Note 8 2 3 7 2" xfId="13138"/>
    <cellStyle name="Note 8 2 3 7 2 2" xfId="13139"/>
    <cellStyle name="Note 8 2 3 7 3" xfId="13140"/>
    <cellStyle name="Note 8 2 3 8" xfId="13141"/>
    <cellStyle name="Note 8 2 3 8 2" xfId="13142"/>
    <cellStyle name="Note 8 2 4" xfId="13143"/>
    <cellStyle name="Note 8 2 4 10" xfId="13144"/>
    <cellStyle name="Note 8 2 4 10 2" xfId="13145"/>
    <cellStyle name="Note 8 2 4 10 2 2" xfId="13146"/>
    <cellStyle name="Note 8 2 4 10 3" xfId="13147"/>
    <cellStyle name="Note 8 2 4 11" xfId="13148"/>
    <cellStyle name="Note 8 2 4 11 2" xfId="13149"/>
    <cellStyle name="Note 8 2 4 2" xfId="13150"/>
    <cellStyle name="Note 8 2 4 2 2" xfId="13151"/>
    <cellStyle name="Note 8 2 4 2 2 2" xfId="13152"/>
    <cellStyle name="Note 8 2 4 2 2 2 2" xfId="13153"/>
    <cellStyle name="Note 8 2 4 2 2 3" xfId="13154"/>
    <cellStyle name="Note 8 2 4 2 3" xfId="13155"/>
    <cellStyle name="Note 8 2 4 2 3 2" xfId="13156"/>
    <cellStyle name="Note 8 2 4 2 4" xfId="13157"/>
    <cellStyle name="Note 8 2 4 3" xfId="13158"/>
    <cellStyle name="Note 8 2 4 3 2" xfId="13159"/>
    <cellStyle name="Note 8 2 4 3 2 2" xfId="13160"/>
    <cellStyle name="Note 8 2 4 3 3" xfId="13161"/>
    <cellStyle name="Note 8 2 4 4" xfId="13162"/>
    <cellStyle name="Note 8 2 4 4 2" xfId="13163"/>
    <cellStyle name="Note 8 2 4 4 2 2" xfId="13164"/>
    <cellStyle name="Note 8 2 4 4 3" xfId="13165"/>
    <cellStyle name="Note 8 2 4 5" xfId="13166"/>
    <cellStyle name="Note 8 2 4 5 2" xfId="13167"/>
    <cellStyle name="Note 8 2 4 5 2 2" xfId="13168"/>
    <cellStyle name="Note 8 2 4 5 3" xfId="13169"/>
    <cellStyle name="Note 8 2 4 6" xfId="13170"/>
    <cellStyle name="Note 8 2 4 6 2" xfId="13171"/>
    <cellStyle name="Note 8 2 4 6 2 2" xfId="13172"/>
    <cellStyle name="Note 8 2 4 6 3" xfId="13173"/>
    <cellStyle name="Note 8 2 4 7" xfId="13174"/>
    <cellStyle name="Note 8 2 4 7 2" xfId="13175"/>
    <cellStyle name="Note 8 2 4 7 2 2" xfId="13176"/>
    <cellStyle name="Note 8 2 4 7 3" xfId="13177"/>
    <cellStyle name="Note 8 2 4 8" xfId="13178"/>
    <cellStyle name="Note 8 2 4 8 2" xfId="13179"/>
    <cellStyle name="Note 8 2 4 8 2 2" xfId="13180"/>
    <cellStyle name="Note 8 2 4 8 3" xfId="13181"/>
    <cellStyle name="Note 8 2 4 9" xfId="13182"/>
    <cellStyle name="Note 8 2 4 9 2" xfId="13183"/>
    <cellStyle name="Note 8 2 4 9 2 2" xfId="13184"/>
    <cellStyle name="Note 8 2 4 9 3" xfId="13185"/>
    <cellStyle name="Note 8 2 5" xfId="13186"/>
    <cellStyle name="Note 8 2 5 10" xfId="13187"/>
    <cellStyle name="Note 8 2 5 10 2" xfId="13188"/>
    <cellStyle name="Note 8 2 5 10 2 2" xfId="13189"/>
    <cellStyle name="Note 8 2 5 10 3" xfId="13190"/>
    <cellStyle name="Note 8 2 5 11" xfId="13191"/>
    <cellStyle name="Note 8 2 5 11 2" xfId="13192"/>
    <cellStyle name="Note 8 2 5 2" xfId="13193"/>
    <cellStyle name="Note 8 2 5 2 2" xfId="13194"/>
    <cellStyle name="Note 8 2 5 2 2 2" xfId="13195"/>
    <cellStyle name="Note 8 2 5 2 2 2 2" xfId="13196"/>
    <cellStyle name="Note 8 2 5 2 2 3" xfId="13197"/>
    <cellStyle name="Note 8 2 5 2 3" xfId="13198"/>
    <cellStyle name="Note 8 2 5 2 3 2" xfId="13199"/>
    <cellStyle name="Note 8 2 5 2 4" xfId="13200"/>
    <cellStyle name="Note 8 2 5 3" xfId="13201"/>
    <cellStyle name="Note 8 2 5 3 2" xfId="13202"/>
    <cellStyle name="Note 8 2 5 3 2 2" xfId="13203"/>
    <cellStyle name="Note 8 2 5 3 3" xfId="13204"/>
    <cellStyle name="Note 8 2 5 4" xfId="13205"/>
    <cellStyle name="Note 8 2 5 4 2" xfId="13206"/>
    <cellStyle name="Note 8 2 5 4 2 2" xfId="13207"/>
    <cellStyle name="Note 8 2 5 4 3" xfId="13208"/>
    <cellStyle name="Note 8 2 5 5" xfId="13209"/>
    <cellStyle name="Note 8 2 5 5 2" xfId="13210"/>
    <cellStyle name="Note 8 2 5 5 2 2" xfId="13211"/>
    <cellStyle name="Note 8 2 5 5 3" xfId="13212"/>
    <cellStyle name="Note 8 2 5 6" xfId="13213"/>
    <cellStyle name="Note 8 2 5 6 2" xfId="13214"/>
    <cellStyle name="Note 8 2 5 6 2 2" xfId="13215"/>
    <cellStyle name="Note 8 2 5 6 3" xfId="13216"/>
    <cellStyle name="Note 8 2 5 7" xfId="13217"/>
    <cellStyle name="Note 8 2 5 7 2" xfId="13218"/>
    <cellStyle name="Note 8 2 5 7 2 2" xfId="13219"/>
    <cellStyle name="Note 8 2 5 7 3" xfId="13220"/>
    <cellStyle name="Note 8 2 5 8" xfId="13221"/>
    <cellStyle name="Note 8 2 5 8 2" xfId="13222"/>
    <cellStyle name="Note 8 2 5 8 2 2" xfId="13223"/>
    <cellStyle name="Note 8 2 5 8 3" xfId="13224"/>
    <cellStyle name="Note 8 2 5 9" xfId="13225"/>
    <cellStyle name="Note 8 2 5 9 2" xfId="13226"/>
    <cellStyle name="Note 8 2 5 9 2 2" xfId="13227"/>
    <cellStyle name="Note 8 2 5 9 3" xfId="13228"/>
    <cellStyle name="Note 8 2 6" xfId="13229"/>
    <cellStyle name="Note 8 2 6 10" xfId="13230"/>
    <cellStyle name="Note 8 2 6 10 2" xfId="13231"/>
    <cellStyle name="Note 8 2 6 10 2 2" xfId="13232"/>
    <cellStyle name="Note 8 2 6 10 3" xfId="13233"/>
    <cellStyle name="Note 8 2 6 11" xfId="13234"/>
    <cellStyle name="Note 8 2 6 11 2" xfId="13235"/>
    <cellStyle name="Note 8 2 6 2" xfId="13236"/>
    <cellStyle name="Note 8 2 6 2 2" xfId="13237"/>
    <cellStyle name="Note 8 2 6 2 2 2" xfId="13238"/>
    <cellStyle name="Note 8 2 6 2 2 2 2" xfId="13239"/>
    <cellStyle name="Note 8 2 6 2 2 3" xfId="13240"/>
    <cellStyle name="Note 8 2 6 2 3" xfId="13241"/>
    <cellStyle name="Note 8 2 6 2 3 2" xfId="13242"/>
    <cellStyle name="Note 8 2 6 2 4" xfId="13243"/>
    <cellStyle name="Note 8 2 6 3" xfId="13244"/>
    <cellStyle name="Note 8 2 6 3 2" xfId="13245"/>
    <cellStyle name="Note 8 2 6 3 2 2" xfId="13246"/>
    <cellStyle name="Note 8 2 6 3 3" xfId="13247"/>
    <cellStyle name="Note 8 2 6 4" xfId="13248"/>
    <cellStyle name="Note 8 2 6 4 2" xfId="13249"/>
    <cellStyle name="Note 8 2 6 4 2 2" xfId="13250"/>
    <cellStyle name="Note 8 2 6 4 3" xfId="13251"/>
    <cellStyle name="Note 8 2 6 5" xfId="13252"/>
    <cellStyle name="Note 8 2 6 5 2" xfId="13253"/>
    <cellStyle name="Note 8 2 6 5 2 2" xfId="13254"/>
    <cellStyle name="Note 8 2 6 5 3" xfId="13255"/>
    <cellStyle name="Note 8 2 6 6" xfId="13256"/>
    <cellStyle name="Note 8 2 6 6 2" xfId="13257"/>
    <cellStyle name="Note 8 2 6 6 2 2" xfId="13258"/>
    <cellStyle name="Note 8 2 6 6 3" xfId="13259"/>
    <cellStyle name="Note 8 2 6 7" xfId="13260"/>
    <cellStyle name="Note 8 2 6 7 2" xfId="13261"/>
    <cellStyle name="Note 8 2 6 7 2 2" xfId="13262"/>
    <cellStyle name="Note 8 2 6 7 3" xfId="13263"/>
    <cellStyle name="Note 8 2 6 8" xfId="13264"/>
    <cellStyle name="Note 8 2 6 8 2" xfId="13265"/>
    <cellStyle name="Note 8 2 6 8 2 2" xfId="13266"/>
    <cellStyle name="Note 8 2 6 8 3" xfId="13267"/>
    <cellStyle name="Note 8 2 6 9" xfId="13268"/>
    <cellStyle name="Note 8 2 6 9 2" xfId="13269"/>
    <cellStyle name="Note 8 2 6 9 2 2" xfId="13270"/>
    <cellStyle name="Note 8 2 6 9 3" xfId="13271"/>
    <cellStyle name="Note 8 2 7" xfId="13272"/>
    <cellStyle name="Note 8 2 7 10" xfId="13273"/>
    <cellStyle name="Note 8 2 7 10 2" xfId="13274"/>
    <cellStyle name="Note 8 2 7 10 2 2" xfId="13275"/>
    <cellStyle name="Note 8 2 7 10 3" xfId="13276"/>
    <cellStyle name="Note 8 2 7 11" xfId="13277"/>
    <cellStyle name="Note 8 2 7 11 2" xfId="13278"/>
    <cellStyle name="Note 8 2 7 2" xfId="13279"/>
    <cellStyle name="Note 8 2 7 2 2" xfId="13280"/>
    <cellStyle name="Note 8 2 7 2 2 2" xfId="13281"/>
    <cellStyle name="Note 8 2 7 2 2 2 2" xfId="13282"/>
    <cellStyle name="Note 8 2 7 2 2 3" xfId="13283"/>
    <cellStyle name="Note 8 2 7 2 3" xfId="13284"/>
    <cellStyle name="Note 8 2 7 2 3 2" xfId="13285"/>
    <cellStyle name="Note 8 2 7 2 4" xfId="13286"/>
    <cellStyle name="Note 8 2 7 3" xfId="13287"/>
    <cellStyle name="Note 8 2 7 3 2" xfId="13288"/>
    <cellStyle name="Note 8 2 7 3 2 2" xfId="13289"/>
    <cellStyle name="Note 8 2 7 3 3" xfId="13290"/>
    <cellStyle name="Note 8 2 7 4" xfId="13291"/>
    <cellStyle name="Note 8 2 7 4 2" xfId="13292"/>
    <cellStyle name="Note 8 2 7 4 2 2" xfId="13293"/>
    <cellStyle name="Note 8 2 7 4 3" xfId="13294"/>
    <cellStyle name="Note 8 2 7 5" xfId="13295"/>
    <cellStyle name="Note 8 2 7 5 2" xfId="13296"/>
    <cellStyle name="Note 8 2 7 5 2 2" xfId="13297"/>
    <cellStyle name="Note 8 2 7 5 3" xfId="13298"/>
    <cellStyle name="Note 8 2 7 6" xfId="13299"/>
    <cellStyle name="Note 8 2 7 6 2" xfId="13300"/>
    <cellStyle name="Note 8 2 7 6 2 2" xfId="13301"/>
    <cellStyle name="Note 8 2 7 6 3" xfId="13302"/>
    <cellStyle name="Note 8 2 7 7" xfId="13303"/>
    <cellStyle name="Note 8 2 7 7 2" xfId="13304"/>
    <cellStyle name="Note 8 2 7 7 2 2" xfId="13305"/>
    <cellStyle name="Note 8 2 7 7 3" xfId="13306"/>
    <cellStyle name="Note 8 2 7 8" xfId="13307"/>
    <cellStyle name="Note 8 2 7 8 2" xfId="13308"/>
    <cellStyle name="Note 8 2 7 8 2 2" xfId="13309"/>
    <cellStyle name="Note 8 2 7 8 3" xfId="13310"/>
    <cellStyle name="Note 8 2 7 9" xfId="13311"/>
    <cellStyle name="Note 8 2 7 9 2" xfId="13312"/>
    <cellStyle name="Note 8 2 7 9 2 2" xfId="13313"/>
    <cellStyle name="Note 8 2 7 9 3" xfId="13314"/>
    <cellStyle name="Note 8 2 8" xfId="13315"/>
    <cellStyle name="Note 8 2 8 2" xfId="13316"/>
    <cellStyle name="Note 8 2 8 2 2" xfId="13317"/>
    <cellStyle name="Note 8 2 8 2 2 2" xfId="13318"/>
    <cellStyle name="Note 8 2 8 2 3" xfId="13319"/>
    <cellStyle name="Note 8 2 8 3" xfId="13320"/>
    <cellStyle name="Note 8 2 8 3 2" xfId="13321"/>
    <cellStyle name="Note 8 2 8 4" xfId="13322"/>
    <cellStyle name="Note 8 2 9" xfId="13323"/>
    <cellStyle name="Note 8 2 9 2" xfId="13324"/>
    <cellStyle name="Note 8 2 9 2 2" xfId="13325"/>
    <cellStyle name="Note 8 2 9 3" xfId="13326"/>
    <cellStyle name="Note 8 3" xfId="13327"/>
    <cellStyle name="Note 8 3 10" xfId="13328"/>
    <cellStyle name="Note 8 3 10 2" xfId="13329"/>
    <cellStyle name="Note 8 3 10 2 2" xfId="13330"/>
    <cellStyle name="Note 8 3 10 3" xfId="13331"/>
    <cellStyle name="Note 8 3 11" xfId="13332"/>
    <cellStyle name="Note 8 3 11 2" xfId="13333"/>
    <cellStyle name="Note 8 3 11 2 2" xfId="13334"/>
    <cellStyle name="Note 8 3 11 3" xfId="13335"/>
    <cellStyle name="Note 8 3 12" xfId="13336"/>
    <cellStyle name="Note 8 3 12 2" xfId="13337"/>
    <cellStyle name="Note 8 3 12 2 2" xfId="13338"/>
    <cellStyle name="Note 8 3 12 3" xfId="13339"/>
    <cellStyle name="Note 8 3 13" xfId="13340"/>
    <cellStyle name="Note 8 3 13 2" xfId="13341"/>
    <cellStyle name="Note 8 3 13 2 2" xfId="13342"/>
    <cellStyle name="Note 8 3 13 3" xfId="13343"/>
    <cellStyle name="Note 8 3 14" xfId="13344"/>
    <cellStyle name="Note 8 3 14 2" xfId="13345"/>
    <cellStyle name="Note 8 3 2" xfId="13346"/>
    <cellStyle name="Note 8 3 2 10" xfId="13347"/>
    <cellStyle name="Note 8 3 2 10 2" xfId="13348"/>
    <cellStyle name="Note 8 3 2 10 2 2" xfId="13349"/>
    <cellStyle name="Note 8 3 2 10 3" xfId="13350"/>
    <cellStyle name="Note 8 3 2 11" xfId="13351"/>
    <cellStyle name="Note 8 3 2 11 2" xfId="13352"/>
    <cellStyle name="Note 8 3 2 11 2 2" xfId="13353"/>
    <cellStyle name="Note 8 3 2 11 3" xfId="13354"/>
    <cellStyle name="Note 8 3 2 12" xfId="13355"/>
    <cellStyle name="Note 8 3 2 12 2" xfId="13356"/>
    <cellStyle name="Note 8 3 2 12 2 2" xfId="13357"/>
    <cellStyle name="Note 8 3 2 12 3" xfId="13358"/>
    <cellStyle name="Note 8 3 2 13" xfId="13359"/>
    <cellStyle name="Note 8 3 2 13 2" xfId="13360"/>
    <cellStyle name="Note 8 3 2 2" xfId="13361"/>
    <cellStyle name="Note 8 3 2 2 2" xfId="13362"/>
    <cellStyle name="Note 8 3 2 2 2 2" xfId="13363"/>
    <cellStyle name="Note 8 3 2 2 2 2 2" xfId="13364"/>
    <cellStyle name="Note 8 3 2 2 2 2 2 2" xfId="13365"/>
    <cellStyle name="Note 8 3 2 2 2 2 3" xfId="13366"/>
    <cellStyle name="Note 8 3 2 2 2 3" xfId="13367"/>
    <cellStyle name="Note 8 3 2 2 2 3 2" xfId="13368"/>
    <cellStyle name="Note 8 3 2 2 2 4" xfId="13369"/>
    <cellStyle name="Note 8 3 2 2 3" xfId="13370"/>
    <cellStyle name="Note 8 3 2 2 3 2" xfId="13371"/>
    <cellStyle name="Note 8 3 2 2 3 2 2" xfId="13372"/>
    <cellStyle name="Note 8 3 2 2 3 2 2 2" xfId="13373"/>
    <cellStyle name="Note 8 3 2 2 3 2 3" xfId="13374"/>
    <cellStyle name="Note 8 3 2 2 3 3" xfId="13375"/>
    <cellStyle name="Note 8 3 2 2 3 3 2" xfId="13376"/>
    <cellStyle name="Note 8 3 2 2 3 4" xfId="13377"/>
    <cellStyle name="Note 8 3 2 2 4" xfId="13378"/>
    <cellStyle name="Note 8 3 2 2 4 2" xfId="13379"/>
    <cellStyle name="Note 8 3 2 2 4 2 2" xfId="13380"/>
    <cellStyle name="Note 8 3 2 2 4 3" xfId="13381"/>
    <cellStyle name="Note 8 3 2 2 5" xfId="13382"/>
    <cellStyle name="Note 8 3 2 2 5 2" xfId="13383"/>
    <cellStyle name="Note 8 3 2 2 5 2 2" xfId="13384"/>
    <cellStyle name="Note 8 3 2 2 5 3" xfId="13385"/>
    <cellStyle name="Note 8 3 2 2 6" xfId="13386"/>
    <cellStyle name="Note 8 3 2 2 6 2" xfId="13387"/>
    <cellStyle name="Note 8 3 2 2 6 2 2" xfId="13388"/>
    <cellStyle name="Note 8 3 2 2 6 3" xfId="13389"/>
    <cellStyle name="Note 8 3 2 2 7" xfId="13390"/>
    <cellStyle name="Note 8 3 2 2 7 2" xfId="13391"/>
    <cellStyle name="Note 8 3 2 2 7 2 2" xfId="13392"/>
    <cellStyle name="Note 8 3 2 2 7 3" xfId="13393"/>
    <cellStyle name="Note 8 3 2 2 8" xfId="13394"/>
    <cellStyle name="Note 8 3 2 2 8 2" xfId="13395"/>
    <cellStyle name="Note 8 3 2 3" xfId="13396"/>
    <cellStyle name="Note 8 3 2 3 10" xfId="13397"/>
    <cellStyle name="Note 8 3 2 3 10 2" xfId="13398"/>
    <cellStyle name="Note 8 3 2 3 10 2 2" xfId="13399"/>
    <cellStyle name="Note 8 3 2 3 10 3" xfId="13400"/>
    <cellStyle name="Note 8 3 2 3 11" xfId="13401"/>
    <cellStyle name="Note 8 3 2 3 11 2" xfId="13402"/>
    <cellStyle name="Note 8 3 2 3 2" xfId="13403"/>
    <cellStyle name="Note 8 3 2 3 2 2" xfId="13404"/>
    <cellStyle name="Note 8 3 2 3 2 2 2" xfId="13405"/>
    <cellStyle name="Note 8 3 2 3 2 2 2 2" xfId="13406"/>
    <cellStyle name="Note 8 3 2 3 2 2 3" xfId="13407"/>
    <cellStyle name="Note 8 3 2 3 2 3" xfId="13408"/>
    <cellStyle name="Note 8 3 2 3 2 3 2" xfId="13409"/>
    <cellStyle name="Note 8 3 2 3 2 4" xfId="13410"/>
    <cellStyle name="Note 8 3 2 3 3" xfId="13411"/>
    <cellStyle name="Note 8 3 2 3 3 2" xfId="13412"/>
    <cellStyle name="Note 8 3 2 3 3 2 2" xfId="13413"/>
    <cellStyle name="Note 8 3 2 3 3 3" xfId="13414"/>
    <cellStyle name="Note 8 3 2 3 4" xfId="13415"/>
    <cellStyle name="Note 8 3 2 3 4 2" xfId="13416"/>
    <cellStyle name="Note 8 3 2 3 4 2 2" xfId="13417"/>
    <cellStyle name="Note 8 3 2 3 4 3" xfId="13418"/>
    <cellStyle name="Note 8 3 2 3 5" xfId="13419"/>
    <cellStyle name="Note 8 3 2 3 5 2" xfId="13420"/>
    <cellStyle name="Note 8 3 2 3 5 2 2" xfId="13421"/>
    <cellStyle name="Note 8 3 2 3 5 3" xfId="13422"/>
    <cellStyle name="Note 8 3 2 3 6" xfId="13423"/>
    <cellStyle name="Note 8 3 2 3 6 2" xfId="13424"/>
    <cellStyle name="Note 8 3 2 3 6 2 2" xfId="13425"/>
    <cellStyle name="Note 8 3 2 3 6 3" xfId="13426"/>
    <cellStyle name="Note 8 3 2 3 7" xfId="13427"/>
    <cellStyle name="Note 8 3 2 3 7 2" xfId="13428"/>
    <cellStyle name="Note 8 3 2 3 7 2 2" xfId="13429"/>
    <cellStyle name="Note 8 3 2 3 7 3" xfId="13430"/>
    <cellStyle name="Note 8 3 2 3 8" xfId="13431"/>
    <cellStyle name="Note 8 3 2 3 8 2" xfId="13432"/>
    <cellStyle name="Note 8 3 2 3 8 2 2" xfId="13433"/>
    <cellStyle name="Note 8 3 2 3 8 3" xfId="13434"/>
    <cellStyle name="Note 8 3 2 3 9" xfId="13435"/>
    <cellStyle name="Note 8 3 2 3 9 2" xfId="13436"/>
    <cellStyle name="Note 8 3 2 3 9 2 2" xfId="13437"/>
    <cellStyle name="Note 8 3 2 3 9 3" xfId="13438"/>
    <cellStyle name="Note 8 3 2 4" xfId="13439"/>
    <cellStyle name="Note 8 3 2 4 10" xfId="13440"/>
    <cellStyle name="Note 8 3 2 4 10 2" xfId="13441"/>
    <cellStyle name="Note 8 3 2 4 10 2 2" xfId="13442"/>
    <cellStyle name="Note 8 3 2 4 10 3" xfId="13443"/>
    <cellStyle name="Note 8 3 2 4 11" xfId="13444"/>
    <cellStyle name="Note 8 3 2 4 11 2" xfId="13445"/>
    <cellStyle name="Note 8 3 2 4 2" xfId="13446"/>
    <cellStyle name="Note 8 3 2 4 2 2" xfId="13447"/>
    <cellStyle name="Note 8 3 2 4 2 2 2" xfId="13448"/>
    <cellStyle name="Note 8 3 2 4 2 2 2 2" xfId="13449"/>
    <cellStyle name="Note 8 3 2 4 2 2 3" xfId="13450"/>
    <cellStyle name="Note 8 3 2 4 2 3" xfId="13451"/>
    <cellStyle name="Note 8 3 2 4 2 3 2" xfId="13452"/>
    <cellStyle name="Note 8 3 2 4 2 4" xfId="13453"/>
    <cellStyle name="Note 8 3 2 4 3" xfId="13454"/>
    <cellStyle name="Note 8 3 2 4 3 2" xfId="13455"/>
    <cellStyle name="Note 8 3 2 4 3 2 2" xfId="13456"/>
    <cellStyle name="Note 8 3 2 4 3 3" xfId="13457"/>
    <cellStyle name="Note 8 3 2 4 4" xfId="13458"/>
    <cellStyle name="Note 8 3 2 4 4 2" xfId="13459"/>
    <cellStyle name="Note 8 3 2 4 4 2 2" xfId="13460"/>
    <cellStyle name="Note 8 3 2 4 4 3" xfId="13461"/>
    <cellStyle name="Note 8 3 2 4 5" xfId="13462"/>
    <cellStyle name="Note 8 3 2 4 5 2" xfId="13463"/>
    <cellStyle name="Note 8 3 2 4 5 2 2" xfId="13464"/>
    <cellStyle name="Note 8 3 2 4 5 3" xfId="13465"/>
    <cellStyle name="Note 8 3 2 4 6" xfId="13466"/>
    <cellStyle name="Note 8 3 2 4 6 2" xfId="13467"/>
    <cellStyle name="Note 8 3 2 4 6 2 2" xfId="13468"/>
    <cellStyle name="Note 8 3 2 4 6 3" xfId="13469"/>
    <cellStyle name="Note 8 3 2 4 7" xfId="13470"/>
    <cellStyle name="Note 8 3 2 4 7 2" xfId="13471"/>
    <cellStyle name="Note 8 3 2 4 7 2 2" xfId="13472"/>
    <cellStyle name="Note 8 3 2 4 7 3" xfId="13473"/>
    <cellStyle name="Note 8 3 2 4 8" xfId="13474"/>
    <cellStyle name="Note 8 3 2 4 8 2" xfId="13475"/>
    <cellStyle name="Note 8 3 2 4 8 2 2" xfId="13476"/>
    <cellStyle name="Note 8 3 2 4 8 3" xfId="13477"/>
    <cellStyle name="Note 8 3 2 4 9" xfId="13478"/>
    <cellStyle name="Note 8 3 2 4 9 2" xfId="13479"/>
    <cellStyle name="Note 8 3 2 4 9 2 2" xfId="13480"/>
    <cellStyle name="Note 8 3 2 4 9 3" xfId="13481"/>
    <cellStyle name="Note 8 3 2 5" xfId="13482"/>
    <cellStyle name="Note 8 3 2 5 10" xfId="13483"/>
    <cellStyle name="Note 8 3 2 5 10 2" xfId="13484"/>
    <cellStyle name="Note 8 3 2 5 10 2 2" xfId="13485"/>
    <cellStyle name="Note 8 3 2 5 10 3" xfId="13486"/>
    <cellStyle name="Note 8 3 2 5 11" xfId="13487"/>
    <cellStyle name="Note 8 3 2 5 11 2" xfId="13488"/>
    <cellStyle name="Note 8 3 2 5 2" xfId="13489"/>
    <cellStyle name="Note 8 3 2 5 2 2" xfId="13490"/>
    <cellStyle name="Note 8 3 2 5 2 2 2" xfId="13491"/>
    <cellStyle name="Note 8 3 2 5 2 2 2 2" xfId="13492"/>
    <cellStyle name="Note 8 3 2 5 2 2 3" xfId="13493"/>
    <cellStyle name="Note 8 3 2 5 2 3" xfId="13494"/>
    <cellStyle name="Note 8 3 2 5 2 3 2" xfId="13495"/>
    <cellStyle name="Note 8 3 2 5 2 4" xfId="13496"/>
    <cellStyle name="Note 8 3 2 5 3" xfId="13497"/>
    <cellStyle name="Note 8 3 2 5 3 2" xfId="13498"/>
    <cellStyle name="Note 8 3 2 5 3 2 2" xfId="13499"/>
    <cellStyle name="Note 8 3 2 5 3 3" xfId="13500"/>
    <cellStyle name="Note 8 3 2 5 4" xfId="13501"/>
    <cellStyle name="Note 8 3 2 5 4 2" xfId="13502"/>
    <cellStyle name="Note 8 3 2 5 4 2 2" xfId="13503"/>
    <cellStyle name="Note 8 3 2 5 4 3" xfId="13504"/>
    <cellStyle name="Note 8 3 2 5 5" xfId="13505"/>
    <cellStyle name="Note 8 3 2 5 5 2" xfId="13506"/>
    <cellStyle name="Note 8 3 2 5 5 2 2" xfId="13507"/>
    <cellStyle name="Note 8 3 2 5 5 3" xfId="13508"/>
    <cellStyle name="Note 8 3 2 5 6" xfId="13509"/>
    <cellStyle name="Note 8 3 2 5 6 2" xfId="13510"/>
    <cellStyle name="Note 8 3 2 5 6 2 2" xfId="13511"/>
    <cellStyle name="Note 8 3 2 5 6 3" xfId="13512"/>
    <cellStyle name="Note 8 3 2 5 7" xfId="13513"/>
    <cellStyle name="Note 8 3 2 5 7 2" xfId="13514"/>
    <cellStyle name="Note 8 3 2 5 7 2 2" xfId="13515"/>
    <cellStyle name="Note 8 3 2 5 7 3" xfId="13516"/>
    <cellStyle name="Note 8 3 2 5 8" xfId="13517"/>
    <cellStyle name="Note 8 3 2 5 8 2" xfId="13518"/>
    <cellStyle name="Note 8 3 2 5 8 2 2" xfId="13519"/>
    <cellStyle name="Note 8 3 2 5 8 3" xfId="13520"/>
    <cellStyle name="Note 8 3 2 5 9" xfId="13521"/>
    <cellStyle name="Note 8 3 2 5 9 2" xfId="13522"/>
    <cellStyle name="Note 8 3 2 5 9 2 2" xfId="13523"/>
    <cellStyle name="Note 8 3 2 5 9 3" xfId="13524"/>
    <cellStyle name="Note 8 3 2 6" xfId="13525"/>
    <cellStyle name="Note 8 3 2 6 10" xfId="13526"/>
    <cellStyle name="Note 8 3 2 6 10 2" xfId="13527"/>
    <cellStyle name="Note 8 3 2 6 10 2 2" xfId="13528"/>
    <cellStyle name="Note 8 3 2 6 10 3" xfId="13529"/>
    <cellStyle name="Note 8 3 2 6 11" xfId="13530"/>
    <cellStyle name="Note 8 3 2 6 11 2" xfId="13531"/>
    <cellStyle name="Note 8 3 2 6 2" xfId="13532"/>
    <cellStyle name="Note 8 3 2 6 2 2" xfId="13533"/>
    <cellStyle name="Note 8 3 2 6 2 2 2" xfId="13534"/>
    <cellStyle name="Note 8 3 2 6 2 2 2 2" xfId="13535"/>
    <cellStyle name="Note 8 3 2 6 2 2 3" xfId="13536"/>
    <cellStyle name="Note 8 3 2 6 2 3" xfId="13537"/>
    <cellStyle name="Note 8 3 2 6 2 3 2" xfId="13538"/>
    <cellStyle name="Note 8 3 2 6 2 4" xfId="13539"/>
    <cellStyle name="Note 8 3 2 6 3" xfId="13540"/>
    <cellStyle name="Note 8 3 2 6 3 2" xfId="13541"/>
    <cellStyle name="Note 8 3 2 6 3 2 2" xfId="13542"/>
    <cellStyle name="Note 8 3 2 6 3 3" xfId="13543"/>
    <cellStyle name="Note 8 3 2 6 4" xfId="13544"/>
    <cellStyle name="Note 8 3 2 6 4 2" xfId="13545"/>
    <cellStyle name="Note 8 3 2 6 4 2 2" xfId="13546"/>
    <cellStyle name="Note 8 3 2 6 4 3" xfId="13547"/>
    <cellStyle name="Note 8 3 2 6 5" xfId="13548"/>
    <cellStyle name="Note 8 3 2 6 5 2" xfId="13549"/>
    <cellStyle name="Note 8 3 2 6 5 2 2" xfId="13550"/>
    <cellStyle name="Note 8 3 2 6 5 3" xfId="13551"/>
    <cellStyle name="Note 8 3 2 6 6" xfId="13552"/>
    <cellStyle name="Note 8 3 2 6 6 2" xfId="13553"/>
    <cellStyle name="Note 8 3 2 6 6 2 2" xfId="13554"/>
    <cellStyle name="Note 8 3 2 6 6 3" xfId="13555"/>
    <cellStyle name="Note 8 3 2 6 7" xfId="13556"/>
    <cellStyle name="Note 8 3 2 6 7 2" xfId="13557"/>
    <cellStyle name="Note 8 3 2 6 7 2 2" xfId="13558"/>
    <cellStyle name="Note 8 3 2 6 7 3" xfId="13559"/>
    <cellStyle name="Note 8 3 2 6 8" xfId="13560"/>
    <cellStyle name="Note 8 3 2 6 8 2" xfId="13561"/>
    <cellStyle name="Note 8 3 2 6 8 2 2" xfId="13562"/>
    <cellStyle name="Note 8 3 2 6 8 3" xfId="13563"/>
    <cellStyle name="Note 8 3 2 6 9" xfId="13564"/>
    <cellStyle name="Note 8 3 2 6 9 2" xfId="13565"/>
    <cellStyle name="Note 8 3 2 6 9 2 2" xfId="13566"/>
    <cellStyle name="Note 8 3 2 6 9 3" xfId="13567"/>
    <cellStyle name="Note 8 3 2 7" xfId="13568"/>
    <cellStyle name="Note 8 3 2 7 2" xfId="13569"/>
    <cellStyle name="Note 8 3 2 7 2 2" xfId="13570"/>
    <cellStyle name="Note 8 3 2 7 2 2 2" xfId="13571"/>
    <cellStyle name="Note 8 3 2 7 2 3" xfId="13572"/>
    <cellStyle name="Note 8 3 2 7 3" xfId="13573"/>
    <cellStyle name="Note 8 3 2 7 3 2" xfId="13574"/>
    <cellStyle name="Note 8 3 2 7 4" xfId="13575"/>
    <cellStyle name="Note 8 3 2 8" xfId="13576"/>
    <cellStyle name="Note 8 3 2 8 2" xfId="13577"/>
    <cellStyle name="Note 8 3 2 8 2 2" xfId="13578"/>
    <cellStyle name="Note 8 3 2 8 3" xfId="13579"/>
    <cellStyle name="Note 8 3 2 9" xfId="13580"/>
    <cellStyle name="Note 8 3 2 9 2" xfId="13581"/>
    <cellStyle name="Note 8 3 2 9 2 2" xfId="13582"/>
    <cellStyle name="Note 8 3 2 9 3" xfId="13583"/>
    <cellStyle name="Note 8 3 3" xfId="13584"/>
    <cellStyle name="Note 8 3 3 2" xfId="13585"/>
    <cellStyle name="Note 8 3 3 2 2" xfId="13586"/>
    <cellStyle name="Note 8 3 3 2 2 2" xfId="13587"/>
    <cellStyle name="Note 8 3 3 2 2 2 2" xfId="13588"/>
    <cellStyle name="Note 8 3 3 2 2 3" xfId="13589"/>
    <cellStyle name="Note 8 3 3 2 3" xfId="13590"/>
    <cellStyle name="Note 8 3 3 2 3 2" xfId="13591"/>
    <cellStyle name="Note 8 3 3 2 4" xfId="13592"/>
    <cellStyle name="Note 8 3 3 3" xfId="13593"/>
    <cellStyle name="Note 8 3 3 3 2" xfId="13594"/>
    <cellStyle name="Note 8 3 3 3 2 2" xfId="13595"/>
    <cellStyle name="Note 8 3 3 3 2 2 2" xfId="13596"/>
    <cellStyle name="Note 8 3 3 3 2 3" xfId="13597"/>
    <cellStyle name="Note 8 3 3 3 3" xfId="13598"/>
    <cellStyle name="Note 8 3 3 3 3 2" xfId="13599"/>
    <cellStyle name="Note 8 3 3 3 4" xfId="13600"/>
    <cellStyle name="Note 8 3 3 4" xfId="13601"/>
    <cellStyle name="Note 8 3 3 4 2" xfId="13602"/>
    <cellStyle name="Note 8 3 3 4 2 2" xfId="13603"/>
    <cellStyle name="Note 8 3 3 4 3" xfId="13604"/>
    <cellStyle name="Note 8 3 3 5" xfId="13605"/>
    <cellStyle name="Note 8 3 3 5 2" xfId="13606"/>
    <cellStyle name="Note 8 3 3 5 2 2" xfId="13607"/>
    <cellStyle name="Note 8 3 3 5 3" xfId="13608"/>
    <cellStyle name="Note 8 3 3 6" xfId="13609"/>
    <cellStyle name="Note 8 3 3 6 2" xfId="13610"/>
    <cellStyle name="Note 8 3 3 6 2 2" xfId="13611"/>
    <cellStyle name="Note 8 3 3 6 3" xfId="13612"/>
    <cellStyle name="Note 8 3 3 7" xfId="13613"/>
    <cellStyle name="Note 8 3 3 7 2" xfId="13614"/>
    <cellStyle name="Note 8 3 3 7 2 2" xfId="13615"/>
    <cellStyle name="Note 8 3 3 7 3" xfId="13616"/>
    <cellStyle name="Note 8 3 3 8" xfId="13617"/>
    <cellStyle name="Note 8 3 3 8 2" xfId="13618"/>
    <cellStyle name="Note 8 3 4" xfId="13619"/>
    <cellStyle name="Note 8 3 4 10" xfId="13620"/>
    <cellStyle name="Note 8 3 4 10 2" xfId="13621"/>
    <cellStyle name="Note 8 3 4 10 2 2" xfId="13622"/>
    <cellStyle name="Note 8 3 4 10 3" xfId="13623"/>
    <cellStyle name="Note 8 3 4 11" xfId="13624"/>
    <cellStyle name="Note 8 3 4 11 2" xfId="13625"/>
    <cellStyle name="Note 8 3 4 2" xfId="13626"/>
    <cellStyle name="Note 8 3 4 2 2" xfId="13627"/>
    <cellStyle name="Note 8 3 4 2 2 2" xfId="13628"/>
    <cellStyle name="Note 8 3 4 2 2 2 2" xfId="13629"/>
    <cellStyle name="Note 8 3 4 2 2 3" xfId="13630"/>
    <cellStyle name="Note 8 3 4 2 3" xfId="13631"/>
    <cellStyle name="Note 8 3 4 2 3 2" xfId="13632"/>
    <cellStyle name="Note 8 3 4 2 4" xfId="13633"/>
    <cellStyle name="Note 8 3 4 3" xfId="13634"/>
    <cellStyle name="Note 8 3 4 3 2" xfId="13635"/>
    <cellStyle name="Note 8 3 4 3 2 2" xfId="13636"/>
    <cellStyle name="Note 8 3 4 3 3" xfId="13637"/>
    <cellStyle name="Note 8 3 4 4" xfId="13638"/>
    <cellStyle name="Note 8 3 4 4 2" xfId="13639"/>
    <cellStyle name="Note 8 3 4 4 2 2" xfId="13640"/>
    <cellStyle name="Note 8 3 4 4 3" xfId="13641"/>
    <cellStyle name="Note 8 3 4 5" xfId="13642"/>
    <cellStyle name="Note 8 3 4 5 2" xfId="13643"/>
    <cellStyle name="Note 8 3 4 5 2 2" xfId="13644"/>
    <cellStyle name="Note 8 3 4 5 3" xfId="13645"/>
    <cellStyle name="Note 8 3 4 6" xfId="13646"/>
    <cellStyle name="Note 8 3 4 6 2" xfId="13647"/>
    <cellStyle name="Note 8 3 4 6 2 2" xfId="13648"/>
    <cellStyle name="Note 8 3 4 6 3" xfId="13649"/>
    <cellStyle name="Note 8 3 4 7" xfId="13650"/>
    <cellStyle name="Note 8 3 4 7 2" xfId="13651"/>
    <cellStyle name="Note 8 3 4 7 2 2" xfId="13652"/>
    <cellStyle name="Note 8 3 4 7 3" xfId="13653"/>
    <cellStyle name="Note 8 3 4 8" xfId="13654"/>
    <cellStyle name="Note 8 3 4 8 2" xfId="13655"/>
    <cellStyle name="Note 8 3 4 8 2 2" xfId="13656"/>
    <cellStyle name="Note 8 3 4 8 3" xfId="13657"/>
    <cellStyle name="Note 8 3 4 9" xfId="13658"/>
    <cellStyle name="Note 8 3 4 9 2" xfId="13659"/>
    <cellStyle name="Note 8 3 4 9 2 2" xfId="13660"/>
    <cellStyle name="Note 8 3 4 9 3" xfId="13661"/>
    <cellStyle name="Note 8 3 5" xfId="13662"/>
    <cellStyle name="Note 8 3 5 10" xfId="13663"/>
    <cellStyle name="Note 8 3 5 10 2" xfId="13664"/>
    <cellStyle name="Note 8 3 5 10 2 2" xfId="13665"/>
    <cellStyle name="Note 8 3 5 10 3" xfId="13666"/>
    <cellStyle name="Note 8 3 5 11" xfId="13667"/>
    <cellStyle name="Note 8 3 5 11 2" xfId="13668"/>
    <cellStyle name="Note 8 3 5 2" xfId="13669"/>
    <cellStyle name="Note 8 3 5 2 2" xfId="13670"/>
    <cellStyle name="Note 8 3 5 2 2 2" xfId="13671"/>
    <cellStyle name="Note 8 3 5 2 2 2 2" xfId="13672"/>
    <cellStyle name="Note 8 3 5 2 2 3" xfId="13673"/>
    <cellStyle name="Note 8 3 5 2 3" xfId="13674"/>
    <cellStyle name="Note 8 3 5 2 3 2" xfId="13675"/>
    <cellStyle name="Note 8 3 5 2 4" xfId="13676"/>
    <cellStyle name="Note 8 3 5 3" xfId="13677"/>
    <cellStyle name="Note 8 3 5 3 2" xfId="13678"/>
    <cellStyle name="Note 8 3 5 3 2 2" xfId="13679"/>
    <cellStyle name="Note 8 3 5 3 3" xfId="13680"/>
    <cellStyle name="Note 8 3 5 4" xfId="13681"/>
    <cellStyle name="Note 8 3 5 4 2" xfId="13682"/>
    <cellStyle name="Note 8 3 5 4 2 2" xfId="13683"/>
    <cellStyle name="Note 8 3 5 4 3" xfId="13684"/>
    <cellStyle name="Note 8 3 5 5" xfId="13685"/>
    <cellStyle name="Note 8 3 5 5 2" xfId="13686"/>
    <cellStyle name="Note 8 3 5 5 2 2" xfId="13687"/>
    <cellStyle name="Note 8 3 5 5 3" xfId="13688"/>
    <cellStyle name="Note 8 3 5 6" xfId="13689"/>
    <cellStyle name="Note 8 3 5 6 2" xfId="13690"/>
    <cellStyle name="Note 8 3 5 6 2 2" xfId="13691"/>
    <cellStyle name="Note 8 3 5 6 3" xfId="13692"/>
    <cellStyle name="Note 8 3 5 7" xfId="13693"/>
    <cellStyle name="Note 8 3 5 7 2" xfId="13694"/>
    <cellStyle name="Note 8 3 5 7 2 2" xfId="13695"/>
    <cellStyle name="Note 8 3 5 7 3" xfId="13696"/>
    <cellStyle name="Note 8 3 5 8" xfId="13697"/>
    <cellStyle name="Note 8 3 5 8 2" xfId="13698"/>
    <cellStyle name="Note 8 3 5 8 2 2" xfId="13699"/>
    <cellStyle name="Note 8 3 5 8 3" xfId="13700"/>
    <cellStyle name="Note 8 3 5 9" xfId="13701"/>
    <cellStyle name="Note 8 3 5 9 2" xfId="13702"/>
    <cellStyle name="Note 8 3 5 9 2 2" xfId="13703"/>
    <cellStyle name="Note 8 3 5 9 3" xfId="13704"/>
    <cellStyle name="Note 8 3 6" xfId="13705"/>
    <cellStyle name="Note 8 3 6 10" xfId="13706"/>
    <cellStyle name="Note 8 3 6 10 2" xfId="13707"/>
    <cellStyle name="Note 8 3 6 10 2 2" xfId="13708"/>
    <cellStyle name="Note 8 3 6 10 3" xfId="13709"/>
    <cellStyle name="Note 8 3 6 11" xfId="13710"/>
    <cellStyle name="Note 8 3 6 11 2" xfId="13711"/>
    <cellStyle name="Note 8 3 6 2" xfId="13712"/>
    <cellStyle name="Note 8 3 6 2 2" xfId="13713"/>
    <cellStyle name="Note 8 3 6 2 2 2" xfId="13714"/>
    <cellStyle name="Note 8 3 6 2 2 2 2" xfId="13715"/>
    <cellStyle name="Note 8 3 6 2 2 3" xfId="13716"/>
    <cellStyle name="Note 8 3 6 2 3" xfId="13717"/>
    <cellStyle name="Note 8 3 6 2 3 2" xfId="13718"/>
    <cellStyle name="Note 8 3 6 2 4" xfId="13719"/>
    <cellStyle name="Note 8 3 6 3" xfId="13720"/>
    <cellStyle name="Note 8 3 6 3 2" xfId="13721"/>
    <cellStyle name="Note 8 3 6 3 2 2" xfId="13722"/>
    <cellStyle name="Note 8 3 6 3 3" xfId="13723"/>
    <cellStyle name="Note 8 3 6 4" xfId="13724"/>
    <cellStyle name="Note 8 3 6 4 2" xfId="13725"/>
    <cellStyle name="Note 8 3 6 4 2 2" xfId="13726"/>
    <cellStyle name="Note 8 3 6 4 3" xfId="13727"/>
    <cellStyle name="Note 8 3 6 5" xfId="13728"/>
    <cellStyle name="Note 8 3 6 5 2" xfId="13729"/>
    <cellStyle name="Note 8 3 6 5 2 2" xfId="13730"/>
    <cellStyle name="Note 8 3 6 5 3" xfId="13731"/>
    <cellStyle name="Note 8 3 6 6" xfId="13732"/>
    <cellStyle name="Note 8 3 6 6 2" xfId="13733"/>
    <cellStyle name="Note 8 3 6 6 2 2" xfId="13734"/>
    <cellStyle name="Note 8 3 6 6 3" xfId="13735"/>
    <cellStyle name="Note 8 3 6 7" xfId="13736"/>
    <cellStyle name="Note 8 3 6 7 2" xfId="13737"/>
    <cellStyle name="Note 8 3 6 7 2 2" xfId="13738"/>
    <cellStyle name="Note 8 3 6 7 3" xfId="13739"/>
    <cellStyle name="Note 8 3 6 8" xfId="13740"/>
    <cellStyle name="Note 8 3 6 8 2" xfId="13741"/>
    <cellStyle name="Note 8 3 6 8 2 2" xfId="13742"/>
    <cellStyle name="Note 8 3 6 8 3" xfId="13743"/>
    <cellStyle name="Note 8 3 6 9" xfId="13744"/>
    <cellStyle name="Note 8 3 6 9 2" xfId="13745"/>
    <cellStyle name="Note 8 3 6 9 2 2" xfId="13746"/>
    <cellStyle name="Note 8 3 6 9 3" xfId="13747"/>
    <cellStyle name="Note 8 3 7" xfId="13748"/>
    <cellStyle name="Note 8 3 7 10" xfId="13749"/>
    <cellStyle name="Note 8 3 7 10 2" xfId="13750"/>
    <cellStyle name="Note 8 3 7 10 2 2" xfId="13751"/>
    <cellStyle name="Note 8 3 7 10 3" xfId="13752"/>
    <cellStyle name="Note 8 3 7 11" xfId="13753"/>
    <cellStyle name="Note 8 3 7 11 2" xfId="13754"/>
    <cellStyle name="Note 8 3 7 2" xfId="13755"/>
    <cellStyle name="Note 8 3 7 2 2" xfId="13756"/>
    <cellStyle name="Note 8 3 7 2 2 2" xfId="13757"/>
    <cellStyle name="Note 8 3 7 2 2 2 2" xfId="13758"/>
    <cellStyle name="Note 8 3 7 2 2 3" xfId="13759"/>
    <cellStyle name="Note 8 3 7 2 3" xfId="13760"/>
    <cellStyle name="Note 8 3 7 2 3 2" xfId="13761"/>
    <cellStyle name="Note 8 3 7 2 4" xfId="13762"/>
    <cellStyle name="Note 8 3 7 3" xfId="13763"/>
    <cellStyle name="Note 8 3 7 3 2" xfId="13764"/>
    <cellStyle name="Note 8 3 7 3 2 2" xfId="13765"/>
    <cellStyle name="Note 8 3 7 3 3" xfId="13766"/>
    <cellStyle name="Note 8 3 7 4" xfId="13767"/>
    <cellStyle name="Note 8 3 7 4 2" xfId="13768"/>
    <cellStyle name="Note 8 3 7 4 2 2" xfId="13769"/>
    <cellStyle name="Note 8 3 7 4 3" xfId="13770"/>
    <cellStyle name="Note 8 3 7 5" xfId="13771"/>
    <cellStyle name="Note 8 3 7 5 2" xfId="13772"/>
    <cellStyle name="Note 8 3 7 5 2 2" xfId="13773"/>
    <cellStyle name="Note 8 3 7 5 3" xfId="13774"/>
    <cellStyle name="Note 8 3 7 6" xfId="13775"/>
    <cellStyle name="Note 8 3 7 6 2" xfId="13776"/>
    <cellStyle name="Note 8 3 7 6 2 2" xfId="13777"/>
    <cellStyle name="Note 8 3 7 6 3" xfId="13778"/>
    <cellStyle name="Note 8 3 7 7" xfId="13779"/>
    <cellStyle name="Note 8 3 7 7 2" xfId="13780"/>
    <cellStyle name="Note 8 3 7 7 2 2" xfId="13781"/>
    <cellStyle name="Note 8 3 7 7 3" xfId="13782"/>
    <cellStyle name="Note 8 3 7 8" xfId="13783"/>
    <cellStyle name="Note 8 3 7 8 2" xfId="13784"/>
    <cellStyle name="Note 8 3 7 8 2 2" xfId="13785"/>
    <cellStyle name="Note 8 3 7 8 3" xfId="13786"/>
    <cellStyle name="Note 8 3 7 9" xfId="13787"/>
    <cellStyle name="Note 8 3 7 9 2" xfId="13788"/>
    <cellStyle name="Note 8 3 7 9 2 2" xfId="13789"/>
    <cellStyle name="Note 8 3 7 9 3" xfId="13790"/>
    <cellStyle name="Note 8 3 8" xfId="13791"/>
    <cellStyle name="Note 8 3 8 2" xfId="13792"/>
    <cellStyle name="Note 8 3 8 2 2" xfId="13793"/>
    <cellStyle name="Note 8 3 8 2 2 2" xfId="13794"/>
    <cellStyle name="Note 8 3 8 2 3" xfId="13795"/>
    <cellStyle name="Note 8 3 8 3" xfId="13796"/>
    <cellStyle name="Note 8 3 8 3 2" xfId="13797"/>
    <cellStyle name="Note 8 3 8 4" xfId="13798"/>
    <cellStyle name="Note 8 3 9" xfId="13799"/>
    <cellStyle name="Note 8 3 9 2" xfId="13800"/>
    <cellStyle name="Note 8 3 9 2 2" xfId="13801"/>
    <cellStyle name="Note 8 3 9 3" xfId="13802"/>
    <cellStyle name="Note 8 4" xfId="13803"/>
    <cellStyle name="Note 8 4 10" xfId="13804"/>
    <cellStyle name="Note 8 4 10 2" xfId="13805"/>
    <cellStyle name="Note 8 4 10 2 2" xfId="13806"/>
    <cellStyle name="Note 8 4 10 3" xfId="13807"/>
    <cellStyle name="Note 8 4 11" xfId="13808"/>
    <cellStyle name="Note 8 4 11 2" xfId="13809"/>
    <cellStyle name="Note 8 4 11 2 2" xfId="13810"/>
    <cellStyle name="Note 8 4 11 3" xfId="13811"/>
    <cellStyle name="Note 8 4 12" xfId="13812"/>
    <cellStyle name="Note 8 4 12 2" xfId="13813"/>
    <cellStyle name="Note 8 4 12 2 2" xfId="13814"/>
    <cellStyle name="Note 8 4 12 3" xfId="13815"/>
    <cellStyle name="Note 8 4 13" xfId="13816"/>
    <cellStyle name="Note 8 4 13 2" xfId="13817"/>
    <cellStyle name="Note 8 4 2" xfId="13818"/>
    <cellStyle name="Note 8 4 2 2" xfId="13819"/>
    <cellStyle name="Note 8 4 2 2 2" xfId="13820"/>
    <cellStyle name="Note 8 4 2 2 2 2" xfId="13821"/>
    <cellStyle name="Note 8 4 2 2 2 2 2" xfId="13822"/>
    <cellStyle name="Note 8 4 2 2 2 3" xfId="13823"/>
    <cellStyle name="Note 8 4 2 2 3" xfId="13824"/>
    <cellStyle name="Note 8 4 2 2 3 2" xfId="13825"/>
    <cellStyle name="Note 8 4 2 2 4" xfId="13826"/>
    <cellStyle name="Note 8 4 2 3" xfId="13827"/>
    <cellStyle name="Note 8 4 2 3 2" xfId="13828"/>
    <cellStyle name="Note 8 4 2 3 2 2" xfId="13829"/>
    <cellStyle name="Note 8 4 2 3 2 2 2" xfId="13830"/>
    <cellStyle name="Note 8 4 2 3 2 3" xfId="13831"/>
    <cellStyle name="Note 8 4 2 3 3" xfId="13832"/>
    <cellStyle name="Note 8 4 2 3 3 2" xfId="13833"/>
    <cellStyle name="Note 8 4 2 3 4" xfId="13834"/>
    <cellStyle name="Note 8 4 2 4" xfId="13835"/>
    <cellStyle name="Note 8 4 2 4 2" xfId="13836"/>
    <cellStyle name="Note 8 4 2 4 2 2" xfId="13837"/>
    <cellStyle name="Note 8 4 2 4 3" xfId="13838"/>
    <cellStyle name="Note 8 4 2 5" xfId="13839"/>
    <cellStyle name="Note 8 4 2 5 2" xfId="13840"/>
    <cellStyle name="Note 8 4 2 5 2 2" xfId="13841"/>
    <cellStyle name="Note 8 4 2 5 3" xfId="13842"/>
    <cellStyle name="Note 8 4 2 6" xfId="13843"/>
    <cellStyle name="Note 8 4 2 6 2" xfId="13844"/>
    <cellStyle name="Note 8 4 2 6 2 2" xfId="13845"/>
    <cellStyle name="Note 8 4 2 6 3" xfId="13846"/>
    <cellStyle name="Note 8 4 2 7" xfId="13847"/>
    <cellStyle name="Note 8 4 2 7 2" xfId="13848"/>
    <cellStyle name="Note 8 4 2 7 2 2" xfId="13849"/>
    <cellStyle name="Note 8 4 2 7 3" xfId="13850"/>
    <cellStyle name="Note 8 4 2 8" xfId="13851"/>
    <cellStyle name="Note 8 4 2 8 2" xfId="13852"/>
    <cellStyle name="Note 8 4 3" xfId="13853"/>
    <cellStyle name="Note 8 4 3 10" xfId="13854"/>
    <cellStyle name="Note 8 4 3 10 2" xfId="13855"/>
    <cellStyle name="Note 8 4 3 10 2 2" xfId="13856"/>
    <cellStyle name="Note 8 4 3 10 3" xfId="13857"/>
    <cellStyle name="Note 8 4 3 11" xfId="13858"/>
    <cellStyle name="Note 8 4 3 11 2" xfId="13859"/>
    <cellStyle name="Note 8 4 3 2" xfId="13860"/>
    <cellStyle name="Note 8 4 3 2 2" xfId="13861"/>
    <cellStyle name="Note 8 4 3 2 2 2" xfId="13862"/>
    <cellStyle name="Note 8 4 3 2 2 2 2" xfId="13863"/>
    <cellStyle name="Note 8 4 3 2 2 3" xfId="13864"/>
    <cellStyle name="Note 8 4 3 2 3" xfId="13865"/>
    <cellStyle name="Note 8 4 3 2 3 2" xfId="13866"/>
    <cellStyle name="Note 8 4 3 2 4" xfId="13867"/>
    <cellStyle name="Note 8 4 3 3" xfId="13868"/>
    <cellStyle name="Note 8 4 3 3 2" xfId="13869"/>
    <cellStyle name="Note 8 4 3 3 2 2" xfId="13870"/>
    <cellStyle name="Note 8 4 3 3 3" xfId="13871"/>
    <cellStyle name="Note 8 4 3 4" xfId="13872"/>
    <cellStyle name="Note 8 4 3 4 2" xfId="13873"/>
    <cellStyle name="Note 8 4 3 4 2 2" xfId="13874"/>
    <cellStyle name="Note 8 4 3 4 3" xfId="13875"/>
    <cellStyle name="Note 8 4 3 5" xfId="13876"/>
    <cellStyle name="Note 8 4 3 5 2" xfId="13877"/>
    <cellStyle name="Note 8 4 3 5 2 2" xfId="13878"/>
    <cellStyle name="Note 8 4 3 5 3" xfId="13879"/>
    <cellStyle name="Note 8 4 3 6" xfId="13880"/>
    <cellStyle name="Note 8 4 3 6 2" xfId="13881"/>
    <cellStyle name="Note 8 4 3 6 2 2" xfId="13882"/>
    <cellStyle name="Note 8 4 3 6 3" xfId="13883"/>
    <cellStyle name="Note 8 4 3 7" xfId="13884"/>
    <cellStyle name="Note 8 4 3 7 2" xfId="13885"/>
    <cellStyle name="Note 8 4 3 7 2 2" xfId="13886"/>
    <cellStyle name="Note 8 4 3 7 3" xfId="13887"/>
    <cellStyle name="Note 8 4 3 8" xfId="13888"/>
    <cellStyle name="Note 8 4 3 8 2" xfId="13889"/>
    <cellStyle name="Note 8 4 3 8 2 2" xfId="13890"/>
    <cellStyle name="Note 8 4 3 8 3" xfId="13891"/>
    <cellStyle name="Note 8 4 3 9" xfId="13892"/>
    <cellStyle name="Note 8 4 3 9 2" xfId="13893"/>
    <cellStyle name="Note 8 4 3 9 2 2" xfId="13894"/>
    <cellStyle name="Note 8 4 3 9 3" xfId="13895"/>
    <cellStyle name="Note 8 4 4" xfId="13896"/>
    <cellStyle name="Note 8 4 4 10" xfId="13897"/>
    <cellStyle name="Note 8 4 4 10 2" xfId="13898"/>
    <cellStyle name="Note 8 4 4 10 2 2" xfId="13899"/>
    <cellStyle name="Note 8 4 4 10 3" xfId="13900"/>
    <cellStyle name="Note 8 4 4 11" xfId="13901"/>
    <cellStyle name="Note 8 4 4 11 2" xfId="13902"/>
    <cellStyle name="Note 8 4 4 2" xfId="13903"/>
    <cellStyle name="Note 8 4 4 2 2" xfId="13904"/>
    <cellStyle name="Note 8 4 4 2 2 2" xfId="13905"/>
    <cellStyle name="Note 8 4 4 2 2 2 2" xfId="13906"/>
    <cellStyle name="Note 8 4 4 2 2 3" xfId="13907"/>
    <cellStyle name="Note 8 4 4 2 3" xfId="13908"/>
    <cellStyle name="Note 8 4 4 2 3 2" xfId="13909"/>
    <cellStyle name="Note 8 4 4 2 4" xfId="13910"/>
    <cellStyle name="Note 8 4 4 3" xfId="13911"/>
    <cellStyle name="Note 8 4 4 3 2" xfId="13912"/>
    <cellStyle name="Note 8 4 4 3 2 2" xfId="13913"/>
    <cellStyle name="Note 8 4 4 3 3" xfId="13914"/>
    <cellStyle name="Note 8 4 4 4" xfId="13915"/>
    <cellStyle name="Note 8 4 4 4 2" xfId="13916"/>
    <cellStyle name="Note 8 4 4 4 2 2" xfId="13917"/>
    <cellStyle name="Note 8 4 4 4 3" xfId="13918"/>
    <cellStyle name="Note 8 4 4 5" xfId="13919"/>
    <cellStyle name="Note 8 4 4 5 2" xfId="13920"/>
    <cellStyle name="Note 8 4 4 5 2 2" xfId="13921"/>
    <cellStyle name="Note 8 4 4 5 3" xfId="13922"/>
    <cellStyle name="Note 8 4 4 6" xfId="13923"/>
    <cellStyle name="Note 8 4 4 6 2" xfId="13924"/>
    <cellStyle name="Note 8 4 4 6 2 2" xfId="13925"/>
    <cellStyle name="Note 8 4 4 6 3" xfId="13926"/>
    <cellStyle name="Note 8 4 4 7" xfId="13927"/>
    <cellStyle name="Note 8 4 4 7 2" xfId="13928"/>
    <cellStyle name="Note 8 4 4 7 2 2" xfId="13929"/>
    <cellStyle name="Note 8 4 4 7 3" xfId="13930"/>
    <cellStyle name="Note 8 4 4 8" xfId="13931"/>
    <cellStyle name="Note 8 4 4 8 2" xfId="13932"/>
    <cellStyle name="Note 8 4 4 8 2 2" xfId="13933"/>
    <cellStyle name="Note 8 4 4 8 3" xfId="13934"/>
    <cellStyle name="Note 8 4 4 9" xfId="13935"/>
    <cellStyle name="Note 8 4 4 9 2" xfId="13936"/>
    <cellStyle name="Note 8 4 4 9 2 2" xfId="13937"/>
    <cellStyle name="Note 8 4 4 9 3" xfId="13938"/>
    <cellStyle name="Note 8 4 5" xfId="13939"/>
    <cellStyle name="Note 8 4 5 10" xfId="13940"/>
    <cellStyle name="Note 8 4 5 10 2" xfId="13941"/>
    <cellStyle name="Note 8 4 5 10 2 2" xfId="13942"/>
    <cellStyle name="Note 8 4 5 10 3" xfId="13943"/>
    <cellStyle name="Note 8 4 5 11" xfId="13944"/>
    <cellStyle name="Note 8 4 5 11 2" xfId="13945"/>
    <cellStyle name="Note 8 4 5 2" xfId="13946"/>
    <cellStyle name="Note 8 4 5 2 2" xfId="13947"/>
    <cellStyle name="Note 8 4 5 2 2 2" xfId="13948"/>
    <cellStyle name="Note 8 4 5 2 2 2 2" xfId="13949"/>
    <cellStyle name="Note 8 4 5 2 2 3" xfId="13950"/>
    <cellStyle name="Note 8 4 5 2 3" xfId="13951"/>
    <cellStyle name="Note 8 4 5 2 3 2" xfId="13952"/>
    <cellStyle name="Note 8 4 5 2 4" xfId="13953"/>
    <cellStyle name="Note 8 4 5 3" xfId="13954"/>
    <cellStyle name="Note 8 4 5 3 2" xfId="13955"/>
    <cellStyle name="Note 8 4 5 3 2 2" xfId="13956"/>
    <cellStyle name="Note 8 4 5 3 3" xfId="13957"/>
    <cellStyle name="Note 8 4 5 4" xfId="13958"/>
    <cellStyle name="Note 8 4 5 4 2" xfId="13959"/>
    <cellStyle name="Note 8 4 5 4 2 2" xfId="13960"/>
    <cellStyle name="Note 8 4 5 4 3" xfId="13961"/>
    <cellStyle name="Note 8 4 5 5" xfId="13962"/>
    <cellStyle name="Note 8 4 5 5 2" xfId="13963"/>
    <cellStyle name="Note 8 4 5 5 2 2" xfId="13964"/>
    <cellStyle name="Note 8 4 5 5 3" xfId="13965"/>
    <cellStyle name="Note 8 4 5 6" xfId="13966"/>
    <cellStyle name="Note 8 4 5 6 2" xfId="13967"/>
    <cellStyle name="Note 8 4 5 6 2 2" xfId="13968"/>
    <cellStyle name="Note 8 4 5 6 3" xfId="13969"/>
    <cellStyle name="Note 8 4 5 7" xfId="13970"/>
    <cellStyle name="Note 8 4 5 7 2" xfId="13971"/>
    <cellStyle name="Note 8 4 5 7 2 2" xfId="13972"/>
    <cellStyle name="Note 8 4 5 7 3" xfId="13973"/>
    <cellStyle name="Note 8 4 5 8" xfId="13974"/>
    <cellStyle name="Note 8 4 5 8 2" xfId="13975"/>
    <cellStyle name="Note 8 4 5 8 2 2" xfId="13976"/>
    <cellStyle name="Note 8 4 5 8 3" xfId="13977"/>
    <cellStyle name="Note 8 4 5 9" xfId="13978"/>
    <cellStyle name="Note 8 4 5 9 2" xfId="13979"/>
    <cellStyle name="Note 8 4 5 9 2 2" xfId="13980"/>
    <cellStyle name="Note 8 4 5 9 3" xfId="13981"/>
    <cellStyle name="Note 8 4 6" xfId="13982"/>
    <cellStyle name="Note 8 4 6 10" xfId="13983"/>
    <cellStyle name="Note 8 4 6 10 2" xfId="13984"/>
    <cellStyle name="Note 8 4 6 10 2 2" xfId="13985"/>
    <cellStyle name="Note 8 4 6 10 3" xfId="13986"/>
    <cellStyle name="Note 8 4 6 11" xfId="13987"/>
    <cellStyle name="Note 8 4 6 11 2" xfId="13988"/>
    <cellStyle name="Note 8 4 6 2" xfId="13989"/>
    <cellStyle name="Note 8 4 6 2 2" xfId="13990"/>
    <cellStyle name="Note 8 4 6 2 2 2" xfId="13991"/>
    <cellStyle name="Note 8 4 6 2 2 2 2" xfId="13992"/>
    <cellStyle name="Note 8 4 6 2 2 3" xfId="13993"/>
    <cellStyle name="Note 8 4 6 2 3" xfId="13994"/>
    <cellStyle name="Note 8 4 6 2 3 2" xfId="13995"/>
    <cellStyle name="Note 8 4 6 2 4" xfId="13996"/>
    <cellStyle name="Note 8 4 6 3" xfId="13997"/>
    <cellStyle name="Note 8 4 6 3 2" xfId="13998"/>
    <cellStyle name="Note 8 4 6 3 2 2" xfId="13999"/>
    <cellStyle name="Note 8 4 6 3 3" xfId="14000"/>
    <cellStyle name="Note 8 4 6 4" xfId="14001"/>
    <cellStyle name="Note 8 4 6 4 2" xfId="14002"/>
    <cellStyle name="Note 8 4 6 4 2 2" xfId="14003"/>
    <cellStyle name="Note 8 4 6 4 3" xfId="14004"/>
    <cellStyle name="Note 8 4 6 5" xfId="14005"/>
    <cellStyle name="Note 8 4 6 5 2" xfId="14006"/>
    <cellStyle name="Note 8 4 6 5 2 2" xfId="14007"/>
    <cellStyle name="Note 8 4 6 5 3" xfId="14008"/>
    <cellStyle name="Note 8 4 6 6" xfId="14009"/>
    <cellStyle name="Note 8 4 6 6 2" xfId="14010"/>
    <cellStyle name="Note 8 4 6 6 2 2" xfId="14011"/>
    <cellStyle name="Note 8 4 6 6 3" xfId="14012"/>
    <cellStyle name="Note 8 4 6 7" xfId="14013"/>
    <cellStyle name="Note 8 4 6 7 2" xfId="14014"/>
    <cellStyle name="Note 8 4 6 7 2 2" xfId="14015"/>
    <cellStyle name="Note 8 4 6 7 3" xfId="14016"/>
    <cellStyle name="Note 8 4 6 8" xfId="14017"/>
    <cellStyle name="Note 8 4 6 8 2" xfId="14018"/>
    <cellStyle name="Note 8 4 6 8 2 2" xfId="14019"/>
    <cellStyle name="Note 8 4 6 8 3" xfId="14020"/>
    <cellStyle name="Note 8 4 6 9" xfId="14021"/>
    <cellStyle name="Note 8 4 6 9 2" xfId="14022"/>
    <cellStyle name="Note 8 4 6 9 2 2" xfId="14023"/>
    <cellStyle name="Note 8 4 6 9 3" xfId="14024"/>
    <cellStyle name="Note 8 4 7" xfId="14025"/>
    <cellStyle name="Note 8 4 7 2" xfId="14026"/>
    <cellStyle name="Note 8 4 7 2 2" xfId="14027"/>
    <cellStyle name="Note 8 4 7 2 2 2" xfId="14028"/>
    <cellStyle name="Note 8 4 7 2 3" xfId="14029"/>
    <cellStyle name="Note 8 4 7 3" xfId="14030"/>
    <cellStyle name="Note 8 4 7 3 2" xfId="14031"/>
    <cellStyle name="Note 8 4 7 4" xfId="14032"/>
    <cellStyle name="Note 8 4 8" xfId="14033"/>
    <cellStyle name="Note 8 4 8 2" xfId="14034"/>
    <cellStyle name="Note 8 4 8 2 2" xfId="14035"/>
    <cellStyle name="Note 8 4 8 3" xfId="14036"/>
    <cellStyle name="Note 8 4 9" xfId="14037"/>
    <cellStyle name="Note 8 4 9 2" xfId="14038"/>
    <cellStyle name="Note 8 4 9 2 2" xfId="14039"/>
    <cellStyle name="Note 8 4 9 3" xfId="14040"/>
    <cellStyle name="Note 8 5" xfId="14041"/>
    <cellStyle name="Note 8 5 2" xfId="14042"/>
    <cellStyle name="Note 8 5 2 2" xfId="14043"/>
    <cellStyle name="Note 8 5 2 2 2" xfId="14044"/>
    <cellStyle name="Note 8 5 2 2 2 2" xfId="14045"/>
    <cellStyle name="Note 8 5 2 2 3" xfId="14046"/>
    <cellStyle name="Note 8 5 2 3" xfId="14047"/>
    <cellStyle name="Note 8 5 2 3 2" xfId="14048"/>
    <cellStyle name="Note 8 5 2 4" xfId="14049"/>
    <cellStyle name="Note 8 5 3" xfId="14050"/>
    <cellStyle name="Note 8 5 3 2" xfId="14051"/>
    <cellStyle name="Note 8 5 3 2 2" xfId="14052"/>
    <cellStyle name="Note 8 5 3 2 2 2" xfId="14053"/>
    <cellStyle name="Note 8 5 3 2 3" xfId="14054"/>
    <cellStyle name="Note 8 5 3 3" xfId="14055"/>
    <cellStyle name="Note 8 5 3 3 2" xfId="14056"/>
    <cellStyle name="Note 8 5 3 4" xfId="14057"/>
    <cellStyle name="Note 8 5 4" xfId="14058"/>
    <cellStyle name="Note 8 5 4 2" xfId="14059"/>
    <cellStyle name="Note 8 5 4 2 2" xfId="14060"/>
    <cellStyle name="Note 8 5 4 3" xfId="14061"/>
    <cellStyle name="Note 8 5 5" xfId="14062"/>
    <cellStyle name="Note 8 5 5 2" xfId="14063"/>
    <cellStyle name="Note 8 5 5 2 2" xfId="14064"/>
    <cellStyle name="Note 8 5 5 3" xfId="14065"/>
    <cellStyle name="Note 8 5 6" xfId="14066"/>
    <cellStyle name="Note 8 5 6 2" xfId="14067"/>
    <cellStyle name="Note 8 5 6 2 2" xfId="14068"/>
    <cellStyle name="Note 8 5 6 3" xfId="14069"/>
    <cellStyle name="Note 8 5 7" xfId="14070"/>
    <cellStyle name="Note 8 5 7 2" xfId="14071"/>
    <cellStyle name="Note 8 5 7 2 2" xfId="14072"/>
    <cellStyle name="Note 8 5 7 3" xfId="14073"/>
    <cellStyle name="Note 8 5 8" xfId="14074"/>
    <cellStyle name="Note 8 5 8 2" xfId="14075"/>
    <cellStyle name="Note 8 6" xfId="14076"/>
    <cellStyle name="Note 8 6 10" xfId="14077"/>
    <cellStyle name="Note 8 6 10 2" xfId="14078"/>
    <cellStyle name="Note 8 6 10 2 2" xfId="14079"/>
    <cellStyle name="Note 8 6 10 3" xfId="14080"/>
    <cellStyle name="Note 8 6 11" xfId="14081"/>
    <cellStyle name="Note 8 6 11 2" xfId="14082"/>
    <cellStyle name="Note 8 6 2" xfId="14083"/>
    <cellStyle name="Note 8 6 2 2" xfId="14084"/>
    <cellStyle name="Note 8 6 2 2 2" xfId="14085"/>
    <cellStyle name="Note 8 6 2 2 2 2" xfId="14086"/>
    <cellStyle name="Note 8 6 2 2 3" xfId="14087"/>
    <cellStyle name="Note 8 6 2 3" xfId="14088"/>
    <cellStyle name="Note 8 6 2 3 2" xfId="14089"/>
    <cellStyle name="Note 8 6 2 4" xfId="14090"/>
    <cellStyle name="Note 8 6 3" xfId="14091"/>
    <cellStyle name="Note 8 6 3 2" xfId="14092"/>
    <cellStyle name="Note 8 6 3 2 2" xfId="14093"/>
    <cellStyle name="Note 8 6 3 3" xfId="14094"/>
    <cellStyle name="Note 8 6 4" xfId="14095"/>
    <cellStyle name="Note 8 6 4 2" xfId="14096"/>
    <cellStyle name="Note 8 6 4 2 2" xfId="14097"/>
    <cellStyle name="Note 8 6 4 3" xfId="14098"/>
    <cellStyle name="Note 8 6 5" xfId="14099"/>
    <cellStyle name="Note 8 6 5 2" xfId="14100"/>
    <cellStyle name="Note 8 6 5 2 2" xfId="14101"/>
    <cellStyle name="Note 8 6 5 3" xfId="14102"/>
    <cellStyle name="Note 8 6 6" xfId="14103"/>
    <cellStyle name="Note 8 6 6 2" xfId="14104"/>
    <cellStyle name="Note 8 6 6 2 2" xfId="14105"/>
    <cellStyle name="Note 8 6 6 3" xfId="14106"/>
    <cellStyle name="Note 8 6 7" xfId="14107"/>
    <cellStyle name="Note 8 6 7 2" xfId="14108"/>
    <cellStyle name="Note 8 6 7 2 2" xfId="14109"/>
    <cellStyle name="Note 8 6 7 3" xfId="14110"/>
    <cellStyle name="Note 8 6 8" xfId="14111"/>
    <cellStyle name="Note 8 6 8 2" xfId="14112"/>
    <cellStyle name="Note 8 6 8 2 2" xfId="14113"/>
    <cellStyle name="Note 8 6 8 3" xfId="14114"/>
    <cellStyle name="Note 8 6 9" xfId="14115"/>
    <cellStyle name="Note 8 6 9 2" xfId="14116"/>
    <cellStyle name="Note 8 6 9 2 2" xfId="14117"/>
    <cellStyle name="Note 8 6 9 3" xfId="14118"/>
    <cellStyle name="Note 8 7" xfId="14119"/>
    <cellStyle name="Note 8 7 10" xfId="14120"/>
    <cellStyle name="Note 8 7 10 2" xfId="14121"/>
    <cellStyle name="Note 8 7 10 2 2" xfId="14122"/>
    <cellStyle name="Note 8 7 10 3" xfId="14123"/>
    <cellStyle name="Note 8 7 11" xfId="14124"/>
    <cellStyle name="Note 8 7 11 2" xfId="14125"/>
    <cellStyle name="Note 8 7 2" xfId="14126"/>
    <cellStyle name="Note 8 7 2 2" xfId="14127"/>
    <cellStyle name="Note 8 7 2 2 2" xfId="14128"/>
    <cellStyle name="Note 8 7 2 2 2 2" xfId="14129"/>
    <cellStyle name="Note 8 7 2 2 3" xfId="14130"/>
    <cellStyle name="Note 8 7 2 3" xfId="14131"/>
    <cellStyle name="Note 8 7 2 3 2" xfId="14132"/>
    <cellStyle name="Note 8 7 2 4" xfId="14133"/>
    <cellStyle name="Note 8 7 3" xfId="14134"/>
    <cellStyle name="Note 8 7 3 2" xfId="14135"/>
    <cellStyle name="Note 8 7 3 2 2" xfId="14136"/>
    <cellStyle name="Note 8 7 3 3" xfId="14137"/>
    <cellStyle name="Note 8 7 4" xfId="14138"/>
    <cellStyle name="Note 8 7 4 2" xfId="14139"/>
    <cellStyle name="Note 8 7 4 2 2" xfId="14140"/>
    <cellStyle name="Note 8 7 4 3" xfId="14141"/>
    <cellStyle name="Note 8 7 5" xfId="14142"/>
    <cellStyle name="Note 8 7 5 2" xfId="14143"/>
    <cellStyle name="Note 8 7 5 2 2" xfId="14144"/>
    <cellStyle name="Note 8 7 5 3" xfId="14145"/>
    <cellStyle name="Note 8 7 6" xfId="14146"/>
    <cellStyle name="Note 8 7 6 2" xfId="14147"/>
    <cellStyle name="Note 8 7 6 2 2" xfId="14148"/>
    <cellStyle name="Note 8 7 6 3" xfId="14149"/>
    <cellStyle name="Note 8 7 7" xfId="14150"/>
    <cellStyle name="Note 8 7 7 2" xfId="14151"/>
    <cellStyle name="Note 8 7 7 2 2" xfId="14152"/>
    <cellStyle name="Note 8 7 7 3" xfId="14153"/>
    <cellStyle name="Note 8 7 8" xfId="14154"/>
    <cellStyle name="Note 8 7 8 2" xfId="14155"/>
    <cellStyle name="Note 8 7 8 2 2" xfId="14156"/>
    <cellStyle name="Note 8 7 8 3" xfId="14157"/>
    <cellStyle name="Note 8 7 9" xfId="14158"/>
    <cellStyle name="Note 8 7 9 2" xfId="14159"/>
    <cellStyle name="Note 8 7 9 2 2" xfId="14160"/>
    <cellStyle name="Note 8 7 9 3" xfId="14161"/>
    <cellStyle name="Note 8 8" xfId="14162"/>
    <cellStyle name="Note 8 8 10" xfId="14163"/>
    <cellStyle name="Note 8 8 10 2" xfId="14164"/>
    <cellStyle name="Note 8 8 10 2 2" xfId="14165"/>
    <cellStyle name="Note 8 8 10 3" xfId="14166"/>
    <cellStyle name="Note 8 8 11" xfId="14167"/>
    <cellStyle name="Note 8 8 11 2" xfId="14168"/>
    <cellStyle name="Note 8 8 2" xfId="14169"/>
    <cellStyle name="Note 8 8 2 2" xfId="14170"/>
    <cellStyle name="Note 8 8 2 2 2" xfId="14171"/>
    <cellStyle name="Note 8 8 2 2 2 2" xfId="14172"/>
    <cellStyle name="Note 8 8 2 2 3" xfId="14173"/>
    <cellStyle name="Note 8 8 2 3" xfId="14174"/>
    <cellStyle name="Note 8 8 2 3 2" xfId="14175"/>
    <cellStyle name="Note 8 8 2 4" xfId="14176"/>
    <cellStyle name="Note 8 8 3" xfId="14177"/>
    <cellStyle name="Note 8 8 3 2" xfId="14178"/>
    <cellStyle name="Note 8 8 3 2 2" xfId="14179"/>
    <cellStyle name="Note 8 8 3 3" xfId="14180"/>
    <cellStyle name="Note 8 8 4" xfId="14181"/>
    <cellStyle name="Note 8 8 4 2" xfId="14182"/>
    <cellStyle name="Note 8 8 4 2 2" xfId="14183"/>
    <cellStyle name="Note 8 8 4 3" xfId="14184"/>
    <cellStyle name="Note 8 8 5" xfId="14185"/>
    <cellStyle name="Note 8 8 5 2" xfId="14186"/>
    <cellStyle name="Note 8 8 5 2 2" xfId="14187"/>
    <cellStyle name="Note 8 8 5 3" xfId="14188"/>
    <cellStyle name="Note 8 8 6" xfId="14189"/>
    <cellStyle name="Note 8 8 6 2" xfId="14190"/>
    <cellStyle name="Note 8 8 6 2 2" xfId="14191"/>
    <cellStyle name="Note 8 8 6 3" xfId="14192"/>
    <cellStyle name="Note 8 8 7" xfId="14193"/>
    <cellStyle name="Note 8 8 7 2" xfId="14194"/>
    <cellStyle name="Note 8 8 7 2 2" xfId="14195"/>
    <cellStyle name="Note 8 8 7 3" xfId="14196"/>
    <cellStyle name="Note 8 8 8" xfId="14197"/>
    <cellStyle name="Note 8 8 8 2" xfId="14198"/>
    <cellStyle name="Note 8 8 8 2 2" xfId="14199"/>
    <cellStyle name="Note 8 8 8 3" xfId="14200"/>
    <cellStyle name="Note 8 8 9" xfId="14201"/>
    <cellStyle name="Note 8 8 9 2" xfId="14202"/>
    <cellStyle name="Note 8 8 9 2 2" xfId="14203"/>
    <cellStyle name="Note 8 8 9 3" xfId="14204"/>
    <cellStyle name="Note 8 9" xfId="14205"/>
    <cellStyle name="Note 8 9 10" xfId="14206"/>
    <cellStyle name="Note 8 9 10 2" xfId="14207"/>
    <cellStyle name="Note 8 9 10 2 2" xfId="14208"/>
    <cellStyle name="Note 8 9 10 3" xfId="14209"/>
    <cellStyle name="Note 8 9 11" xfId="14210"/>
    <cellStyle name="Note 8 9 11 2" xfId="14211"/>
    <cellStyle name="Note 8 9 2" xfId="14212"/>
    <cellStyle name="Note 8 9 2 2" xfId="14213"/>
    <cellStyle name="Note 8 9 2 2 2" xfId="14214"/>
    <cellStyle name="Note 8 9 2 2 2 2" xfId="14215"/>
    <cellStyle name="Note 8 9 2 2 3" xfId="14216"/>
    <cellStyle name="Note 8 9 2 3" xfId="14217"/>
    <cellStyle name="Note 8 9 2 3 2" xfId="14218"/>
    <cellStyle name="Note 8 9 2 4" xfId="14219"/>
    <cellStyle name="Note 8 9 3" xfId="14220"/>
    <cellStyle name="Note 8 9 3 2" xfId="14221"/>
    <cellStyle name="Note 8 9 3 2 2" xfId="14222"/>
    <cellStyle name="Note 8 9 3 3" xfId="14223"/>
    <cellStyle name="Note 8 9 4" xfId="14224"/>
    <cellStyle name="Note 8 9 4 2" xfId="14225"/>
    <cellStyle name="Note 8 9 4 2 2" xfId="14226"/>
    <cellStyle name="Note 8 9 4 3" xfId="14227"/>
    <cellStyle name="Note 8 9 5" xfId="14228"/>
    <cellStyle name="Note 8 9 5 2" xfId="14229"/>
    <cellStyle name="Note 8 9 5 2 2" xfId="14230"/>
    <cellStyle name="Note 8 9 5 3" xfId="14231"/>
    <cellStyle name="Note 8 9 6" xfId="14232"/>
    <cellStyle name="Note 8 9 6 2" xfId="14233"/>
    <cellStyle name="Note 8 9 6 2 2" xfId="14234"/>
    <cellStyle name="Note 8 9 6 3" xfId="14235"/>
    <cellStyle name="Note 8 9 7" xfId="14236"/>
    <cellStyle name="Note 8 9 7 2" xfId="14237"/>
    <cellStyle name="Note 8 9 7 2 2" xfId="14238"/>
    <cellStyle name="Note 8 9 7 3" xfId="14239"/>
    <cellStyle name="Note 8 9 8" xfId="14240"/>
    <cellStyle name="Note 8 9 8 2" xfId="14241"/>
    <cellStyle name="Note 8 9 8 2 2" xfId="14242"/>
    <cellStyle name="Note 8 9 8 3" xfId="14243"/>
    <cellStyle name="Note 8 9 9" xfId="14244"/>
    <cellStyle name="Note 8 9 9 2" xfId="14245"/>
    <cellStyle name="Note 8 9 9 2 2" xfId="14246"/>
    <cellStyle name="Note 8 9 9 3" xfId="14247"/>
    <cellStyle name="Note 9" xfId="14248"/>
    <cellStyle name="Note 9 10" xfId="14249"/>
    <cellStyle name="Note 9 10 2" xfId="14250"/>
    <cellStyle name="Note 9 10 2 2" xfId="14251"/>
    <cellStyle name="Note 9 10 2 2 2" xfId="14252"/>
    <cellStyle name="Note 9 10 2 3" xfId="14253"/>
    <cellStyle name="Note 9 10 3" xfId="14254"/>
    <cellStyle name="Note 9 10 3 2" xfId="14255"/>
    <cellStyle name="Note 9 10 4" xfId="14256"/>
    <cellStyle name="Note 9 11" xfId="14257"/>
    <cellStyle name="Note 9 11 2" xfId="14258"/>
    <cellStyle name="Note 9 11 2 2" xfId="14259"/>
    <cellStyle name="Note 9 11 3" xfId="14260"/>
    <cellStyle name="Note 9 12" xfId="14261"/>
    <cellStyle name="Note 9 12 2" xfId="14262"/>
    <cellStyle name="Note 9 12 2 2" xfId="14263"/>
    <cellStyle name="Note 9 12 3" xfId="14264"/>
    <cellStyle name="Note 9 13" xfId="14265"/>
    <cellStyle name="Note 9 13 2" xfId="14266"/>
    <cellStyle name="Note 9 13 2 2" xfId="14267"/>
    <cellStyle name="Note 9 13 3" xfId="14268"/>
    <cellStyle name="Note 9 14" xfId="14269"/>
    <cellStyle name="Note 9 14 2" xfId="14270"/>
    <cellStyle name="Note 9 14 2 2" xfId="14271"/>
    <cellStyle name="Note 9 14 3" xfId="14272"/>
    <cellStyle name="Note 9 15" xfId="14273"/>
    <cellStyle name="Note 9 15 2" xfId="14274"/>
    <cellStyle name="Note 9 15 2 2" xfId="14275"/>
    <cellStyle name="Note 9 15 3" xfId="14276"/>
    <cellStyle name="Note 9 16" xfId="14277"/>
    <cellStyle name="Note 9 16 2" xfId="14278"/>
    <cellStyle name="Note 9 2" xfId="14279"/>
    <cellStyle name="Note 9 2 10" xfId="14280"/>
    <cellStyle name="Note 9 2 10 2" xfId="14281"/>
    <cellStyle name="Note 9 2 10 2 2" xfId="14282"/>
    <cellStyle name="Note 9 2 10 3" xfId="14283"/>
    <cellStyle name="Note 9 2 11" xfId="14284"/>
    <cellStyle name="Note 9 2 11 2" xfId="14285"/>
    <cellStyle name="Note 9 2 11 2 2" xfId="14286"/>
    <cellStyle name="Note 9 2 11 3" xfId="14287"/>
    <cellStyle name="Note 9 2 12" xfId="14288"/>
    <cellStyle name="Note 9 2 12 2" xfId="14289"/>
    <cellStyle name="Note 9 2 12 2 2" xfId="14290"/>
    <cellStyle name="Note 9 2 12 3" xfId="14291"/>
    <cellStyle name="Note 9 2 13" xfId="14292"/>
    <cellStyle name="Note 9 2 13 2" xfId="14293"/>
    <cellStyle name="Note 9 2 13 2 2" xfId="14294"/>
    <cellStyle name="Note 9 2 13 3" xfId="14295"/>
    <cellStyle name="Note 9 2 14" xfId="14296"/>
    <cellStyle name="Note 9 2 14 2" xfId="14297"/>
    <cellStyle name="Note 9 2 2" xfId="14298"/>
    <cellStyle name="Note 9 2 2 10" xfId="14299"/>
    <cellStyle name="Note 9 2 2 10 2" xfId="14300"/>
    <cellStyle name="Note 9 2 2 10 2 2" xfId="14301"/>
    <cellStyle name="Note 9 2 2 10 3" xfId="14302"/>
    <cellStyle name="Note 9 2 2 11" xfId="14303"/>
    <cellStyle name="Note 9 2 2 11 2" xfId="14304"/>
    <cellStyle name="Note 9 2 2 11 2 2" xfId="14305"/>
    <cellStyle name="Note 9 2 2 11 3" xfId="14306"/>
    <cellStyle name="Note 9 2 2 12" xfId="14307"/>
    <cellStyle name="Note 9 2 2 12 2" xfId="14308"/>
    <cellStyle name="Note 9 2 2 12 2 2" xfId="14309"/>
    <cellStyle name="Note 9 2 2 12 3" xfId="14310"/>
    <cellStyle name="Note 9 2 2 13" xfId="14311"/>
    <cellStyle name="Note 9 2 2 13 2" xfId="14312"/>
    <cellStyle name="Note 9 2 2 2" xfId="14313"/>
    <cellStyle name="Note 9 2 2 2 2" xfId="14314"/>
    <cellStyle name="Note 9 2 2 2 2 2" xfId="14315"/>
    <cellStyle name="Note 9 2 2 2 2 2 2" xfId="14316"/>
    <cellStyle name="Note 9 2 2 2 2 2 2 2" xfId="14317"/>
    <cellStyle name="Note 9 2 2 2 2 2 3" xfId="14318"/>
    <cellStyle name="Note 9 2 2 2 2 3" xfId="14319"/>
    <cellStyle name="Note 9 2 2 2 2 3 2" xfId="14320"/>
    <cellStyle name="Note 9 2 2 2 2 4" xfId="14321"/>
    <cellStyle name="Note 9 2 2 2 3" xfId="14322"/>
    <cellStyle name="Note 9 2 2 2 3 2" xfId="14323"/>
    <cellStyle name="Note 9 2 2 2 3 2 2" xfId="14324"/>
    <cellStyle name="Note 9 2 2 2 3 2 2 2" xfId="14325"/>
    <cellStyle name="Note 9 2 2 2 3 2 3" xfId="14326"/>
    <cellStyle name="Note 9 2 2 2 3 3" xfId="14327"/>
    <cellStyle name="Note 9 2 2 2 3 3 2" xfId="14328"/>
    <cellStyle name="Note 9 2 2 2 3 4" xfId="14329"/>
    <cellStyle name="Note 9 2 2 2 4" xfId="14330"/>
    <cellStyle name="Note 9 2 2 2 4 2" xfId="14331"/>
    <cellStyle name="Note 9 2 2 2 4 2 2" xfId="14332"/>
    <cellStyle name="Note 9 2 2 2 4 3" xfId="14333"/>
    <cellStyle name="Note 9 2 2 2 5" xfId="14334"/>
    <cellStyle name="Note 9 2 2 2 5 2" xfId="14335"/>
    <cellStyle name="Note 9 2 2 2 5 2 2" xfId="14336"/>
    <cellStyle name="Note 9 2 2 2 5 3" xfId="14337"/>
    <cellStyle name="Note 9 2 2 2 6" xfId="14338"/>
    <cellStyle name="Note 9 2 2 2 6 2" xfId="14339"/>
    <cellStyle name="Note 9 2 2 2 6 2 2" xfId="14340"/>
    <cellStyle name="Note 9 2 2 2 6 3" xfId="14341"/>
    <cellStyle name="Note 9 2 2 2 7" xfId="14342"/>
    <cellStyle name="Note 9 2 2 2 7 2" xfId="14343"/>
    <cellStyle name="Note 9 2 2 2 7 2 2" xfId="14344"/>
    <cellStyle name="Note 9 2 2 2 7 3" xfId="14345"/>
    <cellStyle name="Note 9 2 2 2 8" xfId="14346"/>
    <cellStyle name="Note 9 2 2 2 8 2" xfId="14347"/>
    <cellStyle name="Note 9 2 2 3" xfId="14348"/>
    <cellStyle name="Note 9 2 2 3 10" xfId="14349"/>
    <cellStyle name="Note 9 2 2 3 10 2" xfId="14350"/>
    <cellStyle name="Note 9 2 2 3 10 2 2" xfId="14351"/>
    <cellStyle name="Note 9 2 2 3 10 3" xfId="14352"/>
    <cellStyle name="Note 9 2 2 3 11" xfId="14353"/>
    <cellStyle name="Note 9 2 2 3 11 2" xfId="14354"/>
    <cellStyle name="Note 9 2 2 3 2" xfId="14355"/>
    <cellStyle name="Note 9 2 2 3 2 2" xfId="14356"/>
    <cellStyle name="Note 9 2 2 3 2 2 2" xfId="14357"/>
    <cellStyle name="Note 9 2 2 3 2 2 2 2" xfId="14358"/>
    <cellStyle name="Note 9 2 2 3 2 2 3" xfId="14359"/>
    <cellStyle name="Note 9 2 2 3 2 3" xfId="14360"/>
    <cellStyle name="Note 9 2 2 3 2 3 2" xfId="14361"/>
    <cellStyle name="Note 9 2 2 3 2 4" xfId="14362"/>
    <cellStyle name="Note 9 2 2 3 3" xfId="14363"/>
    <cellStyle name="Note 9 2 2 3 3 2" xfId="14364"/>
    <cellStyle name="Note 9 2 2 3 3 2 2" xfId="14365"/>
    <cellStyle name="Note 9 2 2 3 3 3" xfId="14366"/>
    <cellStyle name="Note 9 2 2 3 4" xfId="14367"/>
    <cellStyle name="Note 9 2 2 3 4 2" xfId="14368"/>
    <cellStyle name="Note 9 2 2 3 4 2 2" xfId="14369"/>
    <cellStyle name="Note 9 2 2 3 4 3" xfId="14370"/>
    <cellStyle name="Note 9 2 2 3 5" xfId="14371"/>
    <cellStyle name="Note 9 2 2 3 5 2" xfId="14372"/>
    <cellStyle name="Note 9 2 2 3 5 2 2" xfId="14373"/>
    <cellStyle name="Note 9 2 2 3 5 3" xfId="14374"/>
    <cellStyle name="Note 9 2 2 3 6" xfId="14375"/>
    <cellStyle name="Note 9 2 2 3 6 2" xfId="14376"/>
    <cellStyle name="Note 9 2 2 3 6 2 2" xfId="14377"/>
    <cellStyle name="Note 9 2 2 3 6 3" xfId="14378"/>
    <cellStyle name="Note 9 2 2 3 7" xfId="14379"/>
    <cellStyle name="Note 9 2 2 3 7 2" xfId="14380"/>
    <cellStyle name="Note 9 2 2 3 7 2 2" xfId="14381"/>
    <cellStyle name="Note 9 2 2 3 7 3" xfId="14382"/>
    <cellStyle name="Note 9 2 2 3 8" xfId="14383"/>
    <cellStyle name="Note 9 2 2 3 8 2" xfId="14384"/>
    <cellStyle name="Note 9 2 2 3 8 2 2" xfId="14385"/>
    <cellStyle name="Note 9 2 2 3 8 3" xfId="14386"/>
    <cellStyle name="Note 9 2 2 3 9" xfId="14387"/>
    <cellStyle name="Note 9 2 2 3 9 2" xfId="14388"/>
    <cellStyle name="Note 9 2 2 3 9 2 2" xfId="14389"/>
    <cellStyle name="Note 9 2 2 3 9 3" xfId="14390"/>
    <cellStyle name="Note 9 2 2 4" xfId="14391"/>
    <cellStyle name="Note 9 2 2 4 10" xfId="14392"/>
    <cellStyle name="Note 9 2 2 4 10 2" xfId="14393"/>
    <cellStyle name="Note 9 2 2 4 10 2 2" xfId="14394"/>
    <cellStyle name="Note 9 2 2 4 10 3" xfId="14395"/>
    <cellStyle name="Note 9 2 2 4 11" xfId="14396"/>
    <cellStyle name="Note 9 2 2 4 11 2" xfId="14397"/>
    <cellStyle name="Note 9 2 2 4 2" xfId="14398"/>
    <cellStyle name="Note 9 2 2 4 2 2" xfId="14399"/>
    <cellStyle name="Note 9 2 2 4 2 2 2" xfId="14400"/>
    <cellStyle name="Note 9 2 2 4 2 2 2 2" xfId="14401"/>
    <cellStyle name="Note 9 2 2 4 2 2 3" xfId="14402"/>
    <cellStyle name="Note 9 2 2 4 2 3" xfId="14403"/>
    <cellStyle name="Note 9 2 2 4 2 3 2" xfId="14404"/>
    <cellStyle name="Note 9 2 2 4 2 4" xfId="14405"/>
    <cellStyle name="Note 9 2 2 4 3" xfId="14406"/>
    <cellStyle name="Note 9 2 2 4 3 2" xfId="14407"/>
    <cellStyle name="Note 9 2 2 4 3 2 2" xfId="14408"/>
    <cellStyle name="Note 9 2 2 4 3 3" xfId="14409"/>
    <cellStyle name="Note 9 2 2 4 4" xfId="14410"/>
    <cellStyle name="Note 9 2 2 4 4 2" xfId="14411"/>
    <cellStyle name="Note 9 2 2 4 4 2 2" xfId="14412"/>
    <cellStyle name="Note 9 2 2 4 4 3" xfId="14413"/>
    <cellStyle name="Note 9 2 2 4 5" xfId="14414"/>
    <cellStyle name="Note 9 2 2 4 5 2" xfId="14415"/>
    <cellStyle name="Note 9 2 2 4 5 2 2" xfId="14416"/>
    <cellStyle name="Note 9 2 2 4 5 3" xfId="14417"/>
    <cellStyle name="Note 9 2 2 4 6" xfId="14418"/>
    <cellStyle name="Note 9 2 2 4 6 2" xfId="14419"/>
    <cellStyle name="Note 9 2 2 4 6 2 2" xfId="14420"/>
    <cellStyle name="Note 9 2 2 4 6 3" xfId="14421"/>
    <cellStyle name="Note 9 2 2 4 7" xfId="14422"/>
    <cellStyle name="Note 9 2 2 4 7 2" xfId="14423"/>
    <cellStyle name="Note 9 2 2 4 7 2 2" xfId="14424"/>
    <cellStyle name="Note 9 2 2 4 7 3" xfId="14425"/>
    <cellStyle name="Note 9 2 2 4 8" xfId="14426"/>
    <cellStyle name="Note 9 2 2 4 8 2" xfId="14427"/>
    <cellStyle name="Note 9 2 2 4 8 2 2" xfId="14428"/>
    <cellStyle name="Note 9 2 2 4 8 3" xfId="14429"/>
    <cellStyle name="Note 9 2 2 4 9" xfId="14430"/>
    <cellStyle name="Note 9 2 2 4 9 2" xfId="14431"/>
    <cellStyle name="Note 9 2 2 4 9 2 2" xfId="14432"/>
    <cellStyle name="Note 9 2 2 4 9 3" xfId="14433"/>
    <cellStyle name="Note 9 2 2 5" xfId="14434"/>
    <cellStyle name="Note 9 2 2 5 10" xfId="14435"/>
    <cellStyle name="Note 9 2 2 5 10 2" xfId="14436"/>
    <cellStyle name="Note 9 2 2 5 10 2 2" xfId="14437"/>
    <cellStyle name="Note 9 2 2 5 10 3" xfId="14438"/>
    <cellStyle name="Note 9 2 2 5 11" xfId="14439"/>
    <cellStyle name="Note 9 2 2 5 11 2" xfId="14440"/>
    <cellStyle name="Note 9 2 2 5 2" xfId="14441"/>
    <cellStyle name="Note 9 2 2 5 2 2" xfId="14442"/>
    <cellStyle name="Note 9 2 2 5 2 2 2" xfId="14443"/>
    <cellStyle name="Note 9 2 2 5 2 2 2 2" xfId="14444"/>
    <cellStyle name="Note 9 2 2 5 2 2 3" xfId="14445"/>
    <cellStyle name="Note 9 2 2 5 2 3" xfId="14446"/>
    <cellStyle name="Note 9 2 2 5 2 3 2" xfId="14447"/>
    <cellStyle name="Note 9 2 2 5 2 4" xfId="14448"/>
    <cellStyle name="Note 9 2 2 5 3" xfId="14449"/>
    <cellStyle name="Note 9 2 2 5 3 2" xfId="14450"/>
    <cellStyle name="Note 9 2 2 5 3 2 2" xfId="14451"/>
    <cellStyle name="Note 9 2 2 5 3 3" xfId="14452"/>
    <cellStyle name="Note 9 2 2 5 4" xfId="14453"/>
    <cellStyle name="Note 9 2 2 5 4 2" xfId="14454"/>
    <cellStyle name="Note 9 2 2 5 4 2 2" xfId="14455"/>
    <cellStyle name="Note 9 2 2 5 4 3" xfId="14456"/>
    <cellStyle name="Note 9 2 2 5 5" xfId="14457"/>
    <cellStyle name="Note 9 2 2 5 5 2" xfId="14458"/>
    <cellStyle name="Note 9 2 2 5 5 2 2" xfId="14459"/>
    <cellStyle name="Note 9 2 2 5 5 3" xfId="14460"/>
    <cellStyle name="Note 9 2 2 5 6" xfId="14461"/>
    <cellStyle name="Note 9 2 2 5 6 2" xfId="14462"/>
    <cellStyle name="Note 9 2 2 5 6 2 2" xfId="14463"/>
    <cellStyle name="Note 9 2 2 5 6 3" xfId="14464"/>
    <cellStyle name="Note 9 2 2 5 7" xfId="14465"/>
    <cellStyle name="Note 9 2 2 5 7 2" xfId="14466"/>
    <cellStyle name="Note 9 2 2 5 7 2 2" xfId="14467"/>
    <cellStyle name="Note 9 2 2 5 7 3" xfId="14468"/>
    <cellStyle name="Note 9 2 2 5 8" xfId="14469"/>
    <cellStyle name="Note 9 2 2 5 8 2" xfId="14470"/>
    <cellStyle name="Note 9 2 2 5 8 2 2" xfId="14471"/>
    <cellStyle name="Note 9 2 2 5 8 3" xfId="14472"/>
    <cellStyle name="Note 9 2 2 5 9" xfId="14473"/>
    <cellStyle name="Note 9 2 2 5 9 2" xfId="14474"/>
    <cellStyle name="Note 9 2 2 5 9 2 2" xfId="14475"/>
    <cellStyle name="Note 9 2 2 5 9 3" xfId="14476"/>
    <cellStyle name="Note 9 2 2 6" xfId="14477"/>
    <cellStyle name="Note 9 2 2 6 10" xfId="14478"/>
    <cellStyle name="Note 9 2 2 6 10 2" xfId="14479"/>
    <cellStyle name="Note 9 2 2 6 10 2 2" xfId="14480"/>
    <cellStyle name="Note 9 2 2 6 10 3" xfId="14481"/>
    <cellStyle name="Note 9 2 2 6 11" xfId="14482"/>
    <cellStyle name="Note 9 2 2 6 11 2" xfId="14483"/>
    <cellStyle name="Note 9 2 2 6 2" xfId="14484"/>
    <cellStyle name="Note 9 2 2 6 2 2" xfId="14485"/>
    <cellStyle name="Note 9 2 2 6 2 2 2" xfId="14486"/>
    <cellStyle name="Note 9 2 2 6 2 2 2 2" xfId="14487"/>
    <cellStyle name="Note 9 2 2 6 2 2 3" xfId="14488"/>
    <cellStyle name="Note 9 2 2 6 2 3" xfId="14489"/>
    <cellStyle name="Note 9 2 2 6 2 3 2" xfId="14490"/>
    <cellStyle name="Note 9 2 2 6 2 4" xfId="14491"/>
    <cellStyle name="Note 9 2 2 6 3" xfId="14492"/>
    <cellStyle name="Note 9 2 2 6 3 2" xfId="14493"/>
    <cellStyle name="Note 9 2 2 6 3 2 2" xfId="14494"/>
    <cellStyle name="Note 9 2 2 6 3 3" xfId="14495"/>
    <cellStyle name="Note 9 2 2 6 4" xfId="14496"/>
    <cellStyle name="Note 9 2 2 6 4 2" xfId="14497"/>
    <cellStyle name="Note 9 2 2 6 4 2 2" xfId="14498"/>
    <cellStyle name="Note 9 2 2 6 4 3" xfId="14499"/>
    <cellStyle name="Note 9 2 2 6 5" xfId="14500"/>
    <cellStyle name="Note 9 2 2 6 5 2" xfId="14501"/>
    <cellStyle name="Note 9 2 2 6 5 2 2" xfId="14502"/>
    <cellStyle name="Note 9 2 2 6 5 3" xfId="14503"/>
    <cellStyle name="Note 9 2 2 6 6" xfId="14504"/>
    <cellStyle name="Note 9 2 2 6 6 2" xfId="14505"/>
    <cellStyle name="Note 9 2 2 6 6 2 2" xfId="14506"/>
    <cellStyle name="Note 9 2 2 6 6 3" xfId="14507"/>
    <cellStyle name="Note 9 2 2 6 7" xfId="14508"/>
    <cellStyle name="Note 9 2 2 6 7 2" xfId="14509"/>
    <cellStyle name="Note 9 2 2 6 7 2 2" xfId="14510"/>
    <cellStyle name="Note 9 2 2 6 7 3" xfId="14511"/>
    <cellStyle name="Note 9 2 2 6 8" xfId="14512"/>
    <cellStyle name="Note 9 2 2 6 8 2" xfId="14513"/>
    <cellStyle name="Note 9 2 2 6 8 2 2" xfId="14514"/>
    <cellStyle name="Note 9 2 2 6 8 3" xfId="14515"/>
    <cellStyle name="Note 9 2 2 6 9" xfId="14516"/>
    <cellStyle name="Note 9 2 2 6 9 2" xfId="14517"/>
    <cellStyle name="Note 9 2 2 6 9 2 2" xfId="14518"/>
    <cellStyle name="Note 9 2 2 6 9 3" xfId="14519"/>
    <cellStyle name="Note 9 2 2 7" xfId="14520"/>
    <cellStyle name="Note 9 2 2 7 2" xfId="14521"/>
    <cellStyle name="Note 9 2 2 7 2 2" xfId="14522"/>
    <cellStyle name="Note 9 2 2 7 2 2 2" xfId="14523"/>
    <cellStyle name="Note 9 2 2 7 2 3" xfId="14524"/>
    <cellStyle name="Note 9 2 2 7 3" xfId="14525"/>
    <cellStyle name="Note 9 2 2 7 3 2" xfId="14526"/>
    <cellStyle name="Note 9 2 2 7 4" xfId="14527"/>
    <cellStyle name="Note 9 2 2 8" xfId="14528"/>
    <cellStyle name="Note 9 2 2 8 2" xfId="14529"/>
    <cellStyle name="Note 9 2 2 8 2 2" xfId="14530"/>
    <cellStyle name="Note 9 2 2 8 3" xfId="14531"/>
    <cellStyle name="Note 9 2 2 9" xfId="14532"/>
    <cellStyle name="Note 9 2 2 9 2" xfId="14533"/>
    <cellStyle name="Note 9 2 2 9 2 2" xfId="14534"/>
    <cellStyle name="Note 9 2 2 9 3" xfId="14535"/>
    <cellStyle name="Note 9 2 3" xfId="14536"/>
    <cellStyle name="Note 9 2 3 2" xfId="14537"/>
    <cellStyle name="Note 9 2 3 2 2" xfId="14538"/>
    <cellStyle name="Note 9 2 3 2 2 2" xfId="14539"/>
    <cellStyle name="Note 9 2 3 2 2 2 2" xfId="14540"/>
    <cellStyle name="Note 9 2 3 2 2 3" xfId="14541"/>
    <cellStyle name="Note 9 2 3 2 3" xfId="14542"/>
    <cellStyle name="Note 9 2 3 2 3 2" xfId="14543"/>
    <cellStyle name="Note 9 2 3 2 4" xfId="14544"/>
    <cellStyle name="Note 9 2 3 3" xfId="14545"/>
    <cellStyle name="Note 9 2 3 3 2" xfId="14546"/>
    <cellStyle name="Note 9 2 3 3 2 2" xfId="14547"/>
    <cellStyle name="Note 9 2 3 3 2 2 2" xfId="14548"/>
    <cellStyle name="Note 9 2 3 3 2 3" xfId="14549"/>
    <cellStyle name="Note 9 2 3 3 3" xfId="14550"/>
    <cellStyle name="Note 9 2 3 3 3 2" xfId="14551"/>
    <cellStyle name="Note 9 2 3 3 4" xfId="14552"/>
    <cellStyle name="Note 9 2 3 4" xfId="14553"/>
    <cellStyle name="Note 9 2 3 4 2" xfId="14554"/>
    <cellStyle name="Note 9 2 3 4 2 2" xfId="14555"/>
    <cellStyle name="Note 9 2 3 4 3" xfId="14556"/>
    <cellStyle name="Note 9 2 3 5" xfId="14557"/>
    <cellStyle name="Note 9 2 3 5 2" xfId="14558"/>
    <cellStyle name="Note 9 2 3 5 2 2" xfId="14559"/>
    <cellStyle name="Note 9 2 3 5 3" xfId="14560"/>
    <cellStyle name="Note 9 2 3 6" xfId="14561"/>
    <cellStyle name="Note 9 2 3 6 2" xfId="14562"/>
    <cellStyle name="Note 9 2 3 6 2 2" xfId="14563"/>
    <cellStyle name="Note 9 2 3 6 3" xfId="14564"/>
    <cellStyle name="Note 9 2 3 7" xfId="14565"/>
    <cellStyle name="Note 9 2 3 7 2" xfId="14566"/>
    <cellStyle name="Note 9 2 3 7 2 2" xfId="14567"/>
    <cellStyle name="Note 9 2 3 7 3" xfId="14568"/>
    <cellStyle name="Note 9 2 3 8" xfId="14569"/>
    <cellStyle name="Note 9 2 3 8 2" xfId="14570"/>
    <cellStyle name="Note 9 2 4" xfId="14571"/>
    <cellStyle name="Note 9 2 4 10" xfId="14572"/>
    <cellStyle name="Note 9 2 4 10 2" xfId="14573"/>
    <cellStyle name="Note 9 2 4 10 2 2" xfId="14574"/>
    <cellStyle name="Note 9 2 4 10 3" xfId="14575"/>
    <cellStyle name="Note 9 2 4 11" xfId="14576"/>
    <cellStyle name="Note 9 2 4 11 2" xfId="14577"/>
    <cellStyle name="Note 9 2 4 2" xfId="14578"/>
    <cellStyle name="Note 9 2 4 2 2" xfId="14579"/>
    <cellStyle name="Note 9 2 4 2 2 2" xfId="14580"/>
    <cellStyle name="Note 9 2 4 2 2 2 2" xfId="14581"/>
    <cellStyle name="Note 9 2 4 2 2 3" xfId="14582"/>
    <cellStyle name="Note 9 2 4 2 3" xfId="14583"/>
    <cellStyle name="Note 9 2 4 2 3 2" xfId="14584"/>
    <cellStyle name="Note 9 2 4 2 4" xfId="14585"/>
    <cellStyle name="Note 9 2 4 3" xfId="14586"/>
    <cellStyle name="Note 9 2 4 3 2" xfId="14587"/>
    <cellStyle name="Note 9 2 4 3 2 2" xfId="14588"/>
    <cellStyle name="Note 9 2 4 3 3" xfId="14589"/>
    <cellStyle name="Note 9 2 4 4" xfId="14590"/>
    <cellStyle name="Note 9 2 4 4 2" xfId="14591"/>
    <cellStyle name="Note 9 2 4 4 2 2" xfId="14592"/>
    <cellStyle name="Note 9 2 4 4 3" xfId="14593"/>
    <cellStyle name="Note 9 2 4 5" xfId="14594"/>
    <cellStyle name="Note 9 2 4 5 2" xfId="14595"/>
    <cellStyle name="Note 9 2 4 5 2 2" xfId="14596"/>
    <cellStyle name="Note 9 2 4 5 3" xfId="14597"/>
    <cellStyle name="Note 9 2 4 6" xfId="14598"/>
    <cellStyle name="Note 9 2 4 6 2" xfId="14599"/>
    <cellStyle name="Note 9 2 4 6 2 2" xfId="14600"/>
    <cellStyle name="Note 9 2 4 6 3" xfId="14601"/>
    <cellStyle name="Note 9 2 4 7" xfId="14602"/>
    <cellStyle name="Note 9 2 4 7 2" xfId="14603"/>
    <cellStyle name="Note 9 2 4 7 2 2" xfId="14604"/>
    <cellStyle name="Note 9 2 4 7 3" xfId="14605"/>
    <cellStyle name="Note 9 2 4 8" xfId="14606"/>
    <cellStyle name="Note 9 2 4 8 2" xfId="14607"/>
    <cellStyle name="Note 9 2 4 8 2 2" xfId="14608"/>
    <cellStyle name="Note 9 2 4 8 3" xfId="14609"/>
    <cellStyle name="Note 9 2 4 9" xfId="14610"/>
    <cellStyle name="Note 9 2 4 9 2" xfId="14611"/>
    <cellStyle name="Note 9 2 4 9 2 2" xfId="14612"/>
    <cellStyle name="Note 9 2 4 9 3" xfId="14613"/>
    <cellStyle name="Note 9 2 5" xfId="14614"/>
    <cellStyle name="Note 9 2 5 10" xfId="14615"/>
    <cellStyle name="Note 9 2 5 10 2" xfId="14616"/>
    <cellStyle name="Note 9 2 5 10 2 2" xfId="14617"/>
    <cellStyle name="Note 9 2 5 10 3" xfId="14618"/>
    <cellStyle name="Note 9 2 5 11" xfId="14619"/>
    <cellStyle name="Note 9 2 5 11 2" xfId="14620"/>
    <cellStyle name="Note 9 2 5 2" xfId="14621"/>
    <cellStyle name="Note 9 2 5 2 2" xfId="14622"/>
    <cellStyle name="Note 9 2 5 2 2 2" xfId="14623"/>
    <cellStyle name="Note 9 2 5 2 2 2 2" xfId="14624"/>
    <cellStyle name="Note 9 2 5 2 2 3" xfId="14625"/>
    <cellStyle name="Note 9 2 5 2 3" xfId="14626"/>
    <cellStyle name="Note 9 2 5 2 3 2" xfId="14627"/>
    <cellStyle name="Note 9 2 5 2 4" xfId="14628"/>
    <cellStyle name="Note 9 2 5 3" xfId="14629"/>
    <cellStyle name="Note 9 2 5 3 2" xfId="14630"/>
    <cellStyle name="Note 9 2 5 3 2 2" xfId="14631"/>
    <cellStyle name="Note 9 2 5 3 3" xfId="14632"/>
    <cellStyle name="Note 9 2 5 4" xfId="14633"/>
    <cellStyle name="Note 9 2 5 4 2" xfId="14634"/>
    <cellStyle name="Note 9 2 5 4 2 2" xfId="14635"/>
    <cellStyle name="Note 9 2 5 4 3" xfId="14636"/>
    <cellStyle name="Note 9 2 5 5" xfId="14637"/>
    <cellStyle name="Note 9 2 5 5 2" xfId="14638"/>
    <cellStyle name="Note 9 2 5 5 2 2" xfId="14639"/>
    <cellStyle name="Note 9 2 5 5 3" xfId="14640"/>
    <cellStyle name="Note 9 2 5 6" xfId="14641"/>
    <cellStyle name="Note 9 2 5 6 2" xfId="14642"/>
    <cellStyle name="Note 9 2 5 6 2 2" xfId="14643"/>
    <cellStyle name="Note 9 2 5 6 3" xfId="14644"/>
    <cellStyle name="Note 9 2 5 7" xfId="14645"/>
    <cellStyle name="Note 9 2 5 7 2" xfId="14646"/>
    <cellStyle name="Note 9 2 5 7 2 2" xfId="14647"/>
    <cellStyle name="Note 9 2 5 7 3" xfId="14648"/>
    <cellStyle name="Note 9 2 5 8" xfId="14649"/>
    <cellStyle name="Note 9 2 5 8 2" xfId="14650"/>
    <cellStyle name="Note 9 2 5 8 2 2" xfId="14651"/>
    <cellStyle name="Note 9 2 5 8 3" xfId="14652"/>
    <cellStyle name="Note 9 2 5 9" xfId="14653"/>
    <cellStyle name="Note 9 2 5 9 2" xfId="14654"/>
    <cellStyle name="Note 9 2 5 9 2 2" xfId="14655"/>
    <cellStyle name="Note 9 2 5 9 3" xfId="14656"/>
    <cellStyle name="Note 9 2 6" xfId="14657"/>
    <cellStyle name="Note 9 2 6 10" xfId="14658"/>
    <cellStyle name="Note 9 2 6 10 2" xfId="14659"/>
    <cellStyle name="Note 9 2 6 10 2 2" xfId="14660"/>
    <cellStyle name="Note 9 2 6 10 3" xfId="14661"/>
    <cellStyle name="Note 9 2 6 11" xfId="14662"/>
    <cellStyle name="Note 9 2 6 11 2" xfId="14663"/>
    <cellStyle name="Note 9 2 6 2" xfId="14664"/>
    <cellStyle name="Note 9 2 6 2 2" xfId="14665"/>
    <cellStyle name="Note 9 2 6 2 2 2" xfId="14666"/>
    <cellStyle name="Note 9 2 6 2 2 2 2" xfId="14667"/>
    <cellStyle name="Note 9 2 6 2 2 3" xfId="14668"/>
    <cellStyle name="Note 9 2 6 2 3" xfId="14669"/>
    <cellStyle name="Note 9 2 6 2 3 2" xfId="14670"/>
    <cellStyle name="Note 9 2 6 2 4" xfId="14671"/>
    <cellStyle name="Note 9 2 6 3" xfId="14672"/>
    <cellStyle name="Note 9 2 6 3 2" xfId="14673"/>
    <cellStyle name="Note 9 2 6 3 2 2" xfId="14674"/>
    <cellStyle name="Note 9 2 6 3 3" xfId="14675"/>
    <cellStyle name="Note 9 2 6 4" xfId="14676"/>
    <cellStyle name="Note 9 2 6 4 2" xfId="14677"/>
    <cellStyle name="Note 9 2 6 4 2 2" xfId="14678"/>
    <cellStyle name="Note 9 2 6 4 3" xfId="14679"/>
    <cellStyle name="Note 9 2 6 5" xfId="14680"/>
    <cellStyle name="Note 9 2 6 5 2" xfId="14681"/>
    <cellStyle name="Note 9 2 6 5 2 2" xfId="14682"/>
    <cellStyle name="Note 9 2 6 5 3" xfId="14683"/>
    <cellStyle name="Note 9 2 6 6" xfId="14684"/>
    <cellStyle name="Note 9 2 6 6 2" xfId="14685"/>
    <cellStyle name="Note 9 2 6 6 2 2" xfId="14686"/>
    <cellStyle name="Note 9 2 6 6 3" xfId="14687"/>
    <cellStyle name="Note 9 2 6 7" xfId="14688"/>
    <cellStyle name="Note 9 2 6 7 2" xfId="14689"/>
    <cellStyle name="Note 9 2 6 7 2 2" xfId="14690"/>
    <cellStyle name="Note 9 2 6 7 3" xfId="14691"/>
    <cellStyle name="Note 9 2 6 8" xfId="14692"/>
    <cellStyle name="Note 9 2 6 8 2" xfId="14693"/>
    <cellStyle name="Note 9 2 6 8 2 2" xfId="14694"/>
    <cellStyle name="Note 9 2 6 8 3" xfId="14695"/>
    <cellStyle name="Note 9 2 6 9" xfId="14696"/>
    <cellStyle name="Note 9 2 6 9 2" xfId="14697"/>
    <cellStyle name="Note 9 2 6 9 2 2" xfId="14698"/>
    <cellStyle name="Note 9 2 6 9 3" xfId="14699"/>
    <cellStyle name="Note 9 2 7" xfId="14700"/>
    <cellStyle name="Note 9 2 7 10" xfId="14701"/>
    <cellStyle name="Note 9 2 7 10 2" xfId="14702"/>
    <cellStyle name="Note 9 2 7 10 2 2" xfId="14703"/>
    <cellStyle name="Note 9 2 7 10 3" xfId="14704"/>
    <cellStyle name="Note 9 2 7 11" xfId="14705"/>
    <cellStyle name="Note 9 2 7 11 2" xfId="14706"/>
    <cellStyle name="Note 9 2 7 2" xfId="14707"/>
    <cellStyle name="Note 9 2 7 2 2" xfId="14708"/>
    <cellStyle name="Note 9 2 7 2 2 2" xfId="14709"/>
    <cellStyle name="Note 9 2 7 2 2 2 2" xfId="14710"/>
    <cellStyle name="Note 9 2 7 2 2 3" xfId="14711"/>
    <cellStyle name="Note 9 2 7 2 3" xfId="14712"/>
    <cellStyle name="Note 9 2 7 2 3 2" xfId="14713"/>
    <cellStyle name="Note 9 2 7 2 4" xfId="14714"/>
    <cellStyle name="Note 9 2 7 3" xfId="14715"/>
    <cellStyle name="Note 9 2 7 3 2" xfId="14716"/>
    <cellStyle name="Note 9 2 7 3 2 2" xfId="14717"/>
    <cellStyle name="Note 9 2 7 3 3" xfId="14718"/>
    <cellStyle name="Note 9 2 7 4" xfId="14719"/>
    <cellStyle name="Note 9 2 7 4 2" xfId="14720"/>
    <cellStyle name="Note 9 2 7 4 2 2" xfId="14721"/>
    <cellStyle name="Note 9 2 7 4 3" xfId="14722"/>
    <cellStyle name="Note 9 2 7 5" xfId="14723"/>
    <cellStyle name="Note 9 2 7 5 2" xfId="14724"/>
    <cellStyle name="Note 9 2 7 5 2 2" xfId="14725"/>
    <cellStyle name="Note 9 2 7 5 3" xfId="14726"/>
    <cellStyle name="Note 9 2 7 6" xfId="14727"/>
    <cellStyle name="Note 9 2 7 6 2" xfId="14728"/>
    <cellStyle name="Note 9 2 7 6 2 2" xfId="14729"/>
    <cellStyle name="Note 9 2 7 6 3" xfId="14730"/>
    <cellStyle name="Note 9 2 7 7" xfId="14731"/>
    <cellStyle name="Note 9 2 7 7 2" xfId="14732"/>
    <cellStyle name="Note 9 2 7 7 2 2" xfId="14733"/>
    <cellStyle name="Note 9 2 7 7 3" xfId="14734"/>
    <cellStyle name="Note 9 2 7 8" xfId="14735"/>
    <cellStyle name="Note 9 2 7 8 2" xfId="14736"/>
    <cellStyle name="Note 9 2 7 8 2 2" xfId="14737"/>
    <cellStyle name="Note 9 2 7 8 3" xfId="14738"/>
    <cellStyle name="Note 9 2 7 9" xfId="14739"/>
    <cellStyle name="Note 9 2 7 9 2" xfId="14740"/>
    <cellStyle name="Note 9 2 7 9 2 2" xfId="14741"/>
    <cellStyle name="Note 9 2 7 9 3" xfId="14742"/>
    <cellStyle name="Note 9 2 8" xfId="14743"/>
    <cellStyle name="Note 9 2 8 2" xfId="14744"/>
    <cellStyle name="Note 9 2 8 2 2" xfId="14745"/>
    <cellStyle name="Note 9 2 8 2 2 2" xfId="14746"/>
    <cellStyle name="Note 9 2 8 2 3" xfId="14747"/>
    <cellStyle name="Note 9 2 8 3" xfId="14748"/>
    <cellStyle name="Note 9 2 8 3 2" xfId="14749"/>
    <cellStyle name="Note 9 2 8 4" xfId="14750"/>
    <cellStyle name="Note 9 2 9" xfId="14751"/>
    <cellStyle name="Note 9 2 9 2" xfId="14752"/>
    <cellStyle name="Note 9 2 9 2 2" xfId="14753"/>
    <cellStyle name="Note 9 2 9 3" xfId="14754"/>
    <cellStyle name="Note 9 3" xfId="14755"/>
    <cellStyle name="Note 9 3 10" xfId="14756"/>
    <cellStyle name="Note 9 3 10 2" xfId="14757"/>
    <cellStyle name="Note 9 3 10 2 2" xfId="14758"/>
    <cellStyle name="Note 9 3 10 3" xfId="14759"/>
    <cellStyle name="Note 9 3 11" xfId="14760"/>
    <cellStyle name="Note 9 3 11 2" xfId="14761"/>
    <cellStyle name="Note 9 3 11 2 2" xfId="14762"/>
    <cellStyle name="Note 9 3 11 3" xfId="14763"/>
    <cellStyle name="Note 9 3 12" xfId="14764"/>
    <cellStyle name="Note 9 3 12 2" xfId="14765"/>
    <cellStyle name="Note 9 3 12 2 2" xfId="14766"/>
    <cellStyle name="Note 9 3 12 3" xfId="14767"/>
    <cellStyle name="Note 9 3 13" xfId="14768"/>
    <cellStyle name="Note 9 3 13 2" xfId="14769"/>
    <cellStyle name="Note 9 3 13 2 2" xfId="14770"/>
    <cellStyle name="Note 9 3 13 3" xfId="14771"/>
    <cellStyle name="Note 9 3 14" xfId="14772"/>
    <cellStyle name="Note 9 3 14 2" xfId="14773"/>
    <cellStyle name="Note 9 3 2" xfId="14774"/>
    <cellStyle name="Note 9 3 2 10" xfId="14775"/>
    <cellStyle name="Note 9 3 2 10 2" xfId="14776"/>
    <cellStyle name="Note 9 3 2 10 2 2" xfId="14777"/>
    <cellStyle name="Note 9 3 2 10 3" xfId="14778"/>
    <cellStyle name="Note 9 3 2 11" xfId="14779"/>
    <cellStyle name="Note 9 3 2 11 2" xfId="14780"/>
    <cellStyle name="Note 9 3 2 11 2 2" xfId="14781"/>
    <cellStyle name="Note 9 3 2 11 3" xfId="14782"/>
    <cellStyle name="Note 9 3 2 12" xfId="14783"/>
    <cellStyle name="Note 9 3 2 12 2" xfId="14784"/>
    <cellStyle name="Note 9 3 2 12 2 2" xfId="14785"/>
    <cellStyle name="Note 9 3 2 12 3" xfId="14786"/>
    <cellStyle name="Note 9 3 2 13" xfId="14787"/>
    <cellStyle name="Note 9 3 2 13 2" xfId="14788"/>
    <cellStyle name="Note 9 3 2 2" xfId="14789"/>
    <cellStyle name="Note 9 3 2 2 2" xfId="14790"/>
    <cellStyle name="Note 9 3 2 2 2 2" xfId="14791"/>
    <cellStyle name="Note 9 3 2 2 2 2 2" xfId="14792"/>
    <cellStyle name="Note 9 3 2 2 2 2 2 2" xfId="14793"/>
    <cellStyle name="Note 9 3 2 2 2 2 3" xfId="14794"/>
    <cellStyle name="Note 9 3 2 2 2 3" xfId="14795"/>
    <cellStyle name="Note 9 3 2 2 2 3 2" xfId="14796"/>
    <cellStyle name="Note 9 3 2 2 2 4" xfId="14797"/>
    <cellStyle name="Note 9 3 2 2 3" xfId="14798"/>
    <cellStyle name="Note 9 3 2 2 3 2" xfId="14799"/>
    <cellStyle name="Note 9 3 2 2 3 2 2" xfId="14800"/>
    <cellStyle name="Note 9 3 2 2 3 2 2 2" xfId="14801"/>
    <cellStyle name="Note 9 3 2 2 3 2 3" xfId="14802"/>
    <cellStyle name="Note 9 3 2 2 3 3" xfId="14803"/>
    <cellStyle name="Note 9 3 2 2 3 3 2" xfId="14804"/>
    <cellStyle name="Note 9 3 2 2 3 4" xfId="14805"/>
    <cellStyle name="Note 9 3 2 2 4" xfId="14806"/>
    <cellStyle name="Note 9 3 2 2 4 2" xfId="14807"/>
    <cellStyle name="Note 9 3 2 2 4 2 2" xfId="14808"/>
    <cellStyle name="Note 9 3 2 2 4 3" xfId="14809"/>
    <cellStyle name="Note 9 3 2 2 5" xfId="14810"/>
    <cellStyle name="Note 9 3 2 2 5 2" xfId="14811"/>
    <cellStyle name="Note 9 3 2 2 5 2 2" xfId="14812"/>
    <cellStyle name="Note 9 3 2 2 5 3" xfId="14813"/>
    <cellStyle name="Note 9 3 2 2 6" xfId="14814"/>
    <cellStyle name="Note 9 3 2 2 6 2" xfId="14815"/>
    <cellStyle name="Note 9 3 2 2 6 2 2" xfId="14816"/>
    <cellStyle name="Note 9 3 2 2 6 3" xfId="14817"/>
    <cellStyle name="Note 9 3 2 2 7" xfId="14818"/>
    <cellStyle name="Note 9 3 2 2 7 2" xfId="14819"/>
    <cellStyle name="Note 9 3 2 2 7 2 2" xfId="14820"/>
    <cellStyle name="Note 9 3 2 2 7 3" xfId="14821"/>
    <cellStyle name="Note 9 3 2 2 8" xfId="14822"/>
    <cellStyle name="Note 9 3 2 2 8 2" xfId="14823"/>
    <cellStyle name="Note 9 3 2 3" xfId="14824"/>
    <cellStyle name="Note 9 3 2 3 10" xfId="14825"/>
    <cellStyle name="Note 9 3 2 3 10 2" xfId="14826"/>
    <cellStyle name="Note 9 3 2 3 10 2 2" xfId="14827"/>
    <cellStyle name="Note 9 3 2 3 10 3" xfId="14828"/>
    <cellStyle name="Note 9 3 2 3 11" xfId="14829"/>
    <cellStyle name="Note 9 3 2 3 11 2" xfId="14830"/>
    <cellStyle name="Note 9 3 2 3 2" xfId="14831"/>
    <cellStyle name="Note 9 3 2 3 2 2" xfId="14832"/>
    <cellStyle name="Note 9 3 2 3 2 2 2" xfId="14833"/>
    <cellStyle name="Note 9 3 2 3 2 2 2 2" xfId="14834"/>
    <cellStyle name="Note 9 3 2 3 2 2 3" xfId="14835"/>
    <cellStyle name="Note 9 3 2 3 2 3" xfId="14836"/>
    <cellStyle name="Note 9 3 2 3 2 3 2" xfId="14837"/>
    <cellStyle name="Note 9 3 2 3 2 4" xfId="14838"/>
    <cellStyle name="Note 9 3 2 3 3" xfId="14839"/>
    <cellStyle name="Note 9 3 2 3 3 2" xfId="14840"/>
    <cellStyle name="Note 9 3 2 3 3 2 2" xfId="14841"/>
    <cellStyle name="Note 9 3 2 3 3 3" xfId="14842"/>
    <cellStyle name="Note 9 3 2 3 4" xfId="14843"/>
    <cellStyle name="Note 9 3 2 3 4 2" xfId="14844"/>
    <cellStyle name="Note 9 3 2 3 4 2 2" xfId="14845"/>
    <cellStyle name="Note 9 3 2 3 4 3" xfId="14846"/>
    <cellStyle name="Note 9 3 2 3 5" xfId="14847"/>
    <cellStyle name="Note 9 3 2 3 5 2" xfId="14848"/>
    <cellStyle name="Note 9 3 2 3 5 2 2" xfId="14849"/>
    <cellStyle name="Note 9 3 2 3 5 3" xfId="14850"/>
    <cellStyle name="Note 9 3 2 3 6" xfId="14851"/>
    <cellStyle name="Note 9 3 2 3 6 2" xfId="14852"/>
    <cellStyle name="Note 9 3 2 3 6 2 2" xfId="14853"/>
    <cellStyle name="Note 9 3 2 3 6 3" xfId="14854"/>
    <cellStyle name="Note 9 3 2 3 7" xfId="14855"/>
    <cellStyle name="Note 9 3 2 3 7 2" xfId="14856"/>
    <cellStyle name="Note 9 3 2 3 7 2 2" xfId="14857"/>
    <cellStyle name="Note 9 3 2 3 7 3" xfId="14858"/>
    <cellStyle name="Note 9 3 2 3 8" xfId="14859"/>
    <cellStyle name="Note 9 3 2 3 8 2" xfId="14860"/>
    <cellStyle name="Note 9 3 2 3 8 2 2" xfId="14861"/>
    <cellStyle name="Note 9 3 2 3 8 3" xfId="14862"/>
    <cellStyle name="Note 9 3 2 3 9" xfId="14863"/>
    <cellStyle name="Note 9 3 2 3 9 2" xfId="14864"/>
    <cellStyle name="Note 9 3 2 3 9 2 2" xfId="14865"/>
    <cellStyle name="Note 9 3 2 3 9 3" xfId="14866"/>
    <cellStyle name="Note 9 3 2 4" xfId="14867"/>
    <cellStyle name="Note 9 3 2 4 10" xfId="14868"/>
    <cellStyle name="Note 9 3 2 4 10 2" xfId="14869"/>
    <cellStyle name="Note 9 3 2 4 10 2 2" xfId="14870"/>
    <cellStyle name="Note 9 3 2 4 10 3" xfId="14871"/>
    <cellStyle name="Note 9 3 2 4 11" xfId="14872"/>
    <cellStyle name="Note 9 3 2 4 11 2" xfId="14873"/>
    <cellStyle name="Note 9 3 2 4 2" xfId="14874"/>
    <cellStyle name="Note 9 3 2 4 2 2" xfId="14875"/>
    <cellStyle name="Note 9 3 2 4 2 2 2" xfId="14876"/>
    <cellStyle name="Note 9 3 2 4 2 2 2 2" xfId="14877"/>
    <cellStyle name="Note 9 3 2 4 2 2 3" xfId="14878"/>
    <cellStyle name="Note 9 3 2 4 2 3" xfId="14879"/>
    <cellStyle name="Note 9 3 2 4 2 3 2" xfId="14880"/>
    <cellStyle name="Note 9 3 2 4 2 4" xfId="14881"/>
    <cellStyle name="Note 9 3 2 4 3" xfId="14882"/>
    <cellStyle name="Note 9 3 2 4 3 2" xfId="14883"/>
    <cellStyle name="Note 9 3 2 4 3 2 2" xfId="14884"/>
    <cellStyle name="Note 9 3 2 4 3 3" xfId="14885"/>
    <cellStyle name="Note 9 3 2 4 4" xfId="14886"/>
    <cellStyle name="Note 9 3 2 4 4 2" xfId="14887"/>
    <cellStyle name="Note 9 3 2 4 4 2 2" xfId="14888"/>
    <cellStyle name="Note 9 3 2 4 4 3" xfId="14889"/>
    <cellStyle name="Note 9 3 2 4 5" xfId="14890"/>
    <cellStyle name="Note 9 3 2 4 5 2" xfId="14891"/>
    <cellStyle name="Note 9 3 2 4 5 2 2" xfId="14892"/>
    <cellStyle name="Note 9 3 2 4 5 3" xfId="14893"/>
    <cellStyle name="Note 9 3 2 4 6" xfId="14894"/>
    <cellStyle name="Note 9 3 2 4 6 2" xfId="14895"/>
    <cellStyle name="Note 9 3 2 4 6 2 2" xfId="14896"/>
    <cellStyle name="Note 9 3 2 4 6 3" xfId="14897"/>
    <cellStyle name="Note 9 3 2 4 7" xfId="14898"/>
    <cellStyle name="Note 9 3 2 4 7 2" xfId="14899"/>
    <cellStyle name="Note 9 3 2 4 7 2 2" xfId="14900"/>
    <cellStyle name="Note 9 3 2 4 7 3" xfId="14901"/>
    <cellStyle name="Note 9 3 2 4 8" xfId="14902"/>
    <cellStyle name="Note 9 3 2 4 8 2" xfId="14903"/>
    <cellStyle name="Note 9 3 2 4 8 2 2" xfId="14904"/>
    <cellStyle name="Note 9 3 2 4 8 3" xfId="14905"/>
    <cellStyle name="Note 9 3 2 4 9" xfId="14906"/>
    <cellStyle name="Note 9 3 2 4 9 2" xfId="14907"/>
    <cellStyle name="Note 9 3 2 4 9 2 2" xfId="14908"/>
    <cellStyle name="Note 9 3 2 4 9 3" xfId="14909"/>
    <cellStyle name="Note 9 3 2 5" xfId="14910"/>
    <cellStyle name="Note 9 3 2 5 10" xfId="14911"/>
    <cellStyle name="Note 9 3 2 5 10 2" xfId="14912"/>
    <cellStyle name="Note 9 3 2 5 10 2 2" xfId="14913"/>
    <cellStyle name="Note 9 3 2 5 10 3" xfId="14914"/>
    <cellStyle name="Note 9 3 2 5 11" xfId="14915"/>
    <cellStyle name="Note 9 3 2 5 11 2" xfId="14916"/>
    <cellStyle name="Note 9 3 2 5 2" xfId="14917"/>
    <cellStyle name="Note 9 3 2 5 2 2" xfId="14918"/>
    <cellStyle name="Note 9 3 2 5 2 2 2" xfId="14919"/>
    <cellStyle name="Note 9 3 2 5 2 2 2 2" xfId="14920"/>
    <cellStyle name="Note 9 3 2 5 2 2 3" xfId="14921"/>
    <cellStyle name="Note 9 3 2 5 2 3" xfId="14922"/>
    <cellStyle name="Note 9 3 2 5 2 3 2" xfId="14923"/>
    <cellStyle name="Note 9 3 2 5 2 4" xfId="14924"/>
    <cellStyle name="Note 9 3 2 5 3" xfId="14925"/>
    <cellStyle name="Note 9 3 2 5 3 2" xfId="14926"/>
    <cellStyle name="Note 9 3 2 5 3 2 2" xfId="14927"/>
    <cellStyle name="Note 9 3 2 5 3 3" xfId="14928"/>
    <cellStyle name="Note 9 3 2 5 4" xfId="14929"/>
    <cellStyle name="Note 9 3 2 5 4 2" xfId="14930"/>
    <cellStyle name="Note 9 3 2 5 4 2 2" xfId="14931"/>
    <cellStyle name="Note 9 3 2 5 4 3" xfId="14932"/>
    <cellStyle name="Note 9 3 2 5 5" xfId="14933"/>
    <cellStyle name="Note 9 3 2 5 5 2" xfId="14934"/>
    <cellStyle name="Note 9 3 2 5 5 2 2" xfId="14935"/>
    <cellStyle name="Note 9 3 2 5 5 3" xfId="14936"/>
    <cellStyle name="Note 9 3 2 5 6" xfId="14937"/>
    <cellStyle name="Note 9 3 2 5 6 2" xfId="14938"/>
    <cellStyle name="Note 9 3 2 5 6 2 2" xfId="14939"/>
    <cellStyle name="Note 9 3 2 5 6 3" xfId="14940"/>
    <cellStyle name="Note 9 3 2 5 7" xfId="14941"/>
    <cellStyle name="Note 9 3 2 5 7 2" xfId="14942"/>
    <cellStyle name="Note 9 3 2 5 7 2 2" xfId="14943"/>
    <cellStyle name="Note 9 3 2 5 7 3" xfId="14944"/>
    <cellStyle name="Note 9 3 2 5 8" xfId="14945"/>
    <cellStyle name="Note 9 3 2 5 8 2" xfId="14946"/>
    <cellStyle name="Note 9 3 2 5 8 2 2" xfId="14947"/>
    <cellStyle name="Note 9 3 2 5 8 3" xfId="14948"/>
    <cellStyle name="Note 9 3 2 5 9" xfId="14949"/>
    <cellStyle name="Note 9 3 2 5 9 2" xfId="14950"/>
    <cellStyle name="Note 9 3 2 5 9 2 2" xfId="14951"/>
    <cellStyle name="Note 9 3 2 5 9 3" xfId="14952"/>
    <cellStyle name="Note 9 3 2 6" xfId="14953"/>
    <cellStyle name="Note 9 3 2 6 10" xfId="14954"/>
    <cellStyle name="Note 9 3 2 6 10 2" xfId="14955"/>
    <cellStyle name="Note 9 3 2 6 10 2 2" xfId="14956"/>
    <cellStyle name="Note 9 3 2 6 10 3" xfId="14957"/>
    <cellStyle name="Note 9 3 2 6 11" xfId="14958"/>
    <cellStyle name="Note 9 3 2 6 11 2" xfId="14959"/>
    <cellStyle name="Note 9 3 2 6 2" xfId="14960"/>
    <cellStyle name="Note 9 3 2 6 2 2" xfId="14961"/>
    <cellStyle name="Note 9 3 2 6 2 2 2" xfId="14962"/>
    <cellStyle name="Note 9 3 2 6 2 2 2 2" xfId="14963"/>
    <cellStyle name="Note 9 3 2 6 2 2 3" xfId="14964"/>
    <cellStyle name="Note 9 3 2 6 2 3" xfId="14965"/>
    <cellStyle name="Note 9 3 2 6 2 3 2" xfId="14966"/>
    <cellStyle name="Note 9 3 2 6 2 4" xfId="14967"/>
    <cellStyle name="Note 9 3 2 6 3" xfId="14968"/>
    <cellStyle name="Note 9 3 2 6 3 2" xfId="14969"/>
    <cellStyle name="Note 9 3 2 6 3 2 2" xfId="14970"/>
    <cellStyle name="Note 9 3 2 6 3 3" xfId="14971"/>
    <cellStyle name="Note 9 3 2 6 4" xfId="14972"/>
    <cellStyle name="Note 9 3 2 6 4 2" xfId="14973"/>
    <cellStyle name="Note 9 3 2 6 4 2 2" xfId="14974"/>
    <cellStyle name="Note 9 3 2 6 4 3" xfId="14975"/>
    <cellStyle name="Note 9 3 2 6 5" xfId="14976"/>
    <cellStyle name="Note 9 3 2 6 5 2" xfId="14977"/>
    <cellStyle name="Note 9 3 2 6 5 2 2" xfId="14978"/>
    <cellStyle name="Note 9 3 2 6 5 3" xfId="14979"/>
    <cellStyle name="Note 9 3 2 6 6" xfId="14980"/>
    <cellStyle name="Note 9 3 2 6 6 2" xfId="14981"/>
    <cellStyle name="Note 9 3 2 6 6 2 2" xfId="14982"/>
    <cellStyle name="Note 9 3 2 6 6 3" xfId="14983"/>
    <cellStyle name="Note 9 3 2 6 7" xfId="14984"/>
    <cellStyle name="Note 9 3 2 6 7 2" xfId="14985"/>
    <cellStyle name="Note 9 3 2 6 7 2 2" xfId="14986"/>
    <cellStyle name="Note 9 3 2 6 7 3" xfId="14987"/>
    <cellStyle name="Note 9 3 2 6 8" xfId="14988"/>
    <cellStyle name="Note 9 3 2 6 8 2" xfId="14989"/>
    <cellStyle name="Note 9 3 2 6 8 2 2" xfId="14990"/>
    <cellStyle name="Note 9 3 2 6 8 3" xfId="14991"/>
    <cellStyle name="Note 9 3 2 6 9" xfId="14992"/>
    <cellStyle name="Note 9 3 2 6 9 2" xfId="14993"/>
    <cellStyle name="Note 9 3 2 6 9 2 2" xfId="14994"/>
    <cellStyle name="Note 9 3 2 6 9 3" xfId="14995"/>
    <cellStyle name="Note 9 3 2 7" xfId="14996"/>
    <cellStyle name="Note 9 3 2 7 2" xfId="14997"/>
    <cellStyle name="Note 9 3 2 7 2 2" xfId="14998"/>
    <cellStyle name="Note 9 3 2 7 2 2 2" xfId="14999"/>
    <cellStyle name="Note 9 3 2 7 2 3" xfId="15000"/>
    <cellStyle name="Note 9 3 2 7 3" xfId="15001"/>
    <cellStyle name="Note 9 3 2 7 3 2" xfId="15002"/>
    <cellStyle name="Note 9 3 2 7 4" xfId="15003"/>
    <cellStyle name="Note 9 3 2 8" xfId="15004"/>
    <cellStyle name="Note 9 3 2 8 2" xfId="15005"/>
    <cellStyle name="Note 9 3 2 8 2 2" xfId="15006"/>
    <cellStyle name="Note 9 3 2 8 3" xfId="15007"/>
    <cellStyle name="Note 9 3 2 9" xfId="15008"/>
    <cellStyle name="Note 9 3 2 9 2" xfId="15009"/>
    <cellStyle name="Note 9 3 2 9 2 2" xfId="15010"/>
    <cellStyle name="Note 9 3 2 9 3" xfId="15011"/>
    <cellStyle name="Note 9 3 3" xfId="15012"/>
    <cellStyle name="Note 9 3 3 2" xfId="15013"/>
    <cellStyle name="Note 9 3 3 2 2" xfId="15014"/>
    <cellStyle name="Note 9 3 3 2 2 2" xfId="15015"/>
    <cellStyle name="Note 9 3 3 2 2 2 2" xfId="15016"/>
    <cellStyle name="Note 9 3 3 2 2 3" xfId="15017"/>
    <cellStyle name="Note 9 3 3 2 3" xfId="15018"/>
    <cellStyle name="Note 9 3 3 2 3 2" xfId="15019"/>
    <cellStyle name="Note 9 3 3 2 4" xfId="15020"/>
    <cellStyle name="Note 9 3 3 3" xfId="15021"/>
    <cellStyle name="Note 9 3 3 3 2" xfId="15022"/>
    <cellStyle name="Note 9 3 3 3 2 2" xfId="15023"/>
    <cellStyle name="Note 9 3 3 3 2 2 2" xfId="15024"/>
    <cellStyle name="Note 9 3 3 3 2 3" xfId="15025"/>
    <cellStyle name="Note 9 3 3 3 3" xfId="15026"/>
    <cellStyle name="Note 9 3 3 3 3 2" xfId="15027"/>
    <cellStyle name="Note 9 3 3 3 4" xfId="15028"/>
    <cellStyle name="Note 9 3 3 4" xfId="15029"/>
    <cellStyle name="Note 9 3 3 4 2" xfId="15030"/>
    <cellStyle name="Note 9 3 3 4 2 2" xfId="15031"/>
    <cellStyle name="Note 9 3 3 4 3" xfId="15032"/>
    <cellStyle name="Note 9 3 3 5" xfId="15033"/>
    <cellStyle name="Note 9 3 3 5 2" xfId="15034"/>
    <cellStyle name="Note 9 3 3 5 2 2" xfId="15035"/>
    <cellStyle name="Note 9 3 3 5 3" xfId="15036"/>
    <cellStyle name="Note 9 3 3 6" xfId="15037"/>
    <cellStyle name="Note 9 3 3 6 2" xfId="15038"/>
    <cellStyle name="Note 9 3 3 6 2 2" xfId="15039"/>
    <cellStyle name="Note 9 3 3 6 3" xfId="15040"/>
    <cellStyle name="Note 9 3 3 7" xfId="15041"/>
    <cellStyle name="Note 9 3 3 7 2" xfId="15042"/>
    <cellStyle name="Note 9 3 3 7 2 2" xfId="15043"/>
    <cellStyle name="Note 9 3 3 7 3" xfId="15044"/>
    <cellStyle name="Note 9 3 3 8" xfId="15045"/>
    <cellStyle name="Note 9 3 3 8 2" xfId="15046"/>
    <cellStyle name="Note 9 3 4" xfId="15047"/>
    <cellStyle name="Note 9 3 4 10" xfId="15048"/>
    <cellStyle name="Note 9 3 4 10 2" xfId="15049"/>
    <cellStyle name="Note 9 3 4 10 2 2" xfId="15050"/>
    <cellStyle name="Note 9 3 4 10 3" xfId="15051"/>
    <cellStyle name="Note 9 3 4 11" xfId="15052"/>
    <cellStyle name="Note 9 3 4 11 2" xfId="15053"/>
    <cellStyle name="Note 9 3 4 2" xfId="15054"/>
    <cellStyle name="Note 9 3 4 2 2" xfId="15055"/>
    <cellStyle name="Note 9 3 4 2 2 2" xfId="15056"/>
    <cellStyle name="Note 9 3 4 2 2 2 2" xfId="15057"/>
    <cellStyle name="Note 9 3 4 2 2 3" xfId="15058"/>
    <cellStyle name="Note 9 3 4 2 3" xfId="15059"/>
    <cellStyle name="Note 9 3 4 2 3 2" xfId="15060"/>
    <cellStyle name="Note 9 3 4 2 4" xfId="15061"/>
    <cellStyle name="Note 9 3 4 3" xfId="15062"/>
    <cellStyle name="Note 9 3 4 3 2" xfId="15063"/>
    <cellStyle name="Note 9 3 4 3 2 2" xfId="15064"/>
    <cellStyle name="Note 9 3 4 3 3" xfId="15065"/>
    <cellStyle name="Note 9 3 4 4" xfId="15066"/>
    <cellStyle name="Note 9 3 4 4 2" xfId="15067"/>
    <cellStyle name="Note 9 3 4 4 2 2" xfId="15068"/>
    <cellStyle name="Note 9 3 4 4 3" xfId="15069"/>
    <cellStyle name="Note 9 3 4 5" xfId="15070"/>
    <cellStyle name="Note 9 3 4 5 2" xfId="15071"/>
    <cellStyle name="Note 9 3 4 5 2 2" xfId="15072"/>
    <cellStyle name="Note 9 3 4 5 3" xfId="15073"/>
    <cellStyle name="Note 9 3 4 6" xfId="15074"/>
    <cellStyle name="Note 9 3 4 6 2" xfId="15075"/>
    <cellStyle name="Note 9 3 4 6 2 2" xfId="15076"/>
    <cellStyle name="Note 9 3 4 6 3" xfId="15077"/>
    <cellStyle name="Note 9 3 4 7" xfId="15078"/>
    <cellStyle name="Note 9 3 4 7 2" xfId="15079"/>
    <cellStyle name="Note 9 3 4 7 2 2" xfId="15080"/>
    <cellStyle name="Note 9 3 4 7 3" xfId="15081"/>
    <cellStyle name="Note 9 3 4 8" xfId="15082"/>
    <cellStyle name="Note 9 3 4 8 2" xfId="15083"/>
    <cellStyle name="Note 9 3 4 8 2 2" xfId="15084"/>
    <cellStyle name="Note 9 3 4 8 3" xfId="15085"/>
    <cellStyle name="Note 9 3 4 9" xfId="15086"/>
    <cellStyle name="Note 9 3 4 9 2" xfId="15087"/>
    <cellStyle name="Note 9 3 4 9 2 2" xfId="15088"/>
    <cellStyle name="Note 9 3 4 9 3" xfId="15089"/>
    <cellStyle name="Note 9 3 5" xfId="15090"/>
    <cellStyle name="Note 9 3 5 10" xfId="15091"/>
    <cellStyle name="Note 9 3 5 10 2" xfId="15092"/>
    <cellStyle name="Note 9 3 5 10 2 2" xfId="15093"/>
    <cellStyle name="Note 9 3 5 10 3" xfId="15094"/>
    <cellStyle name="Note 9 3 5 11" xfId="15095"/>
    <cellStyle name="Note 9 3 5 11 2" xfId="15096"/>
    <cellStyle name="Note 9 3 5 2" xfId="15097"/>
    <cellStyle name="Note 9 3 5 2 2" xfId="15098"/>
    <cellStyle name="Note 9 3 5 2 2 2" xfId="15099"/>
    <cellStyle name="Note 9 3 5 2 2 2 2" xfId="15100"/>
    <cellStyle name="Note 9 3 5 2 2 3" xfId="15101"/>
    <cellStyle name="Note 9 3 5 2 3" xfId="15102"/>
    <cellStyle name="Note 9 3 5 2 3 2" xfId="15103"/>
    <cellStyle name="Note 9 3 5 2 4" xfId="15104"/>
    <cellStyle name="Note 9 3 5 3" xfId="15105"/>
    <cellStyle name="Note 9 3 5 3 2" xfId="15106"/>
    <cellStyle name="Note 9 3 5 3 2 2" xfId="15107"/>
    <cellStyle name="Note 9 3 5 3 3" xfId="15108"/>
    <cellStyle name="Note 9 3 5 4" xfId="15109"/>
    <cellStyle name="Note 9 3 5 4 2" xfId="15110"/>
    <cellStyle name="Note 9 3 5 4 2 2" xfId="15111"/>
    <cellStyle name="Note 9 3 5 4 3" xfId="15112"/>
    <cellStyle name="Note 9 3 5 5" xfId="15113"/>
    <cellStyle name="Note 9 3 5 5 2" xfId="15114"/>
    <cellStyle name="Note 9 3 5 5 2 2" xfId="15115"/>
    <cellStyle name="Note 9 3 5 5 3" xfId="15116"/>
    <cellStyle name="Note 9 3 5 6" xfId="15117"/>
    <cellStyle name="Note 9 3 5 6 2" xfId="15118"/>
    <cellStyle name="Note 9 3 5 6 2 2" xfId="15119"/>
    <cellStyle name="Note 9 3 5 6 3" xfId="15120"/>
    <cellStyle name="Note 9 3 5 7" xfId="15121"/>
    <cellStyle name="Note 9 3 5 7 2" xfId="15122"/>
    <cellStyle name="Note 9 3 5 7 2 2" xfId="15123"/>
    <cellStyle name="Note 9 3 5 7 3" xfId="15124"/>
    <cellStyle name="Note 9 3 5 8" xfId="15125"/>
    <cellStyle name="Note 9 3 5 8 2" xfId="15126"/>
    <cellStyle name="Note 9 3 5 8 2 2" xfId="15127"/>
    <cellStyle name="Note 9 3 5 8 3" xfId="15128"/>
    <cellStyle name="Note 9 3 5 9" xfId="15129"/>
    <cellStyle name="Note 9 3 5 9 2" xfId="15130"/>
    <cellStyle name="Note 9 3 5 9 2 2" xfId="15131"/>
    <cellStyle name="Note 9 3 5 9 3" xfId="15132"/>
    <cellStyle name="Note 9 3 6" xfId="15133"/>
    <cellStyle name="Note 9 3 6 10" xfId="15134"/>
    <cellStyle name="Note 9 3 6 10 2" xfId="15135"/>
    <cellStyle name="Note 9 3 6 10 2 2" xfId="15136"/>
    <cellStyle name="Note 9 3 6 10 3" xfId="15137"/>
    <cellStyle name="Note 9 3 6 11" xfId="15138"/>
    <cellStyle name="Note 9 3 6 11 2" xfId="15139"/>
    <cellStyle name="Note 9 3 6 2" xfId="15140"/>
    <cellStyle name="Note 9 3 6 2 2" xfId="15141"/>
    <cellStyle name="Note 9 3 6 2 2 2" xfId="15142"/>
    <cellStyle name="Note 9 3 6 2 2 2 2" xfId="15143"/>
    <cellStyle name="Note 9 3 6 2 2 3" xfId="15144"/>
    <cellStyle name="Note 9 3 6 2 3" xfId="15145"/>
    <cellStyle name="Note 9 3 6 2 3 2" xfId="15146"/>
    <cellStyle name="Note 9 3 6 2 4" xfId="15147"/>
    <cellStyle name="Note 9 3 6 3" xfId="15148"/>
    <cellStyle name="Note 9 3 6 3 2" xfId="15149"/>
    <cellStyle name="Note 9 3 6 3 2 2" xfId="15150"/>
    <cellStyle name="Note 9 3 6 3 3" xfId="15151"/>
    <cellStyle name="Note 9 3 6 4" xfId="15152"/>
    <cellStyle name="Note 9 3 6 4 2" xfId="15153"/>
    <cellStyle name="Note 9 3 6 4 2 2" xfId="15154"/>
    <cellStyle name="Note 9 3 6 4 3" xfId="15155"/>
    <cellStyle name="Note 9 3 6 5" xfId="15156"/>
    <cellStyle name="Note 9 3 6 5 2" xfId="15157"/>
    <cellStyle name="Note 9 3 6 5 2 2" xfId="15158"/>
    <cellStyle name="Note 9 3 6 5 3" xfId="15159"/>
    <cellStyle name="Note 9 3 6 6" xfId="15160"/>
    <cellStyle name="Note 9 3 6 6 2" xfId="15161"/>
    <cellStyle name="Note 9 3 6 6 2 2" xfId="15162"/>
    <cellStyle name="Note 9 3 6 6 3" xfId="15163"/>
    <cellStyle name="Note 9 3 6 7" xfId="15164"/>
    <cellStyle name="Note 9 3 6 7 2" xfId="15165"/>
    <cellStyle name="Note 9 3 6 7 2 2" xfId="15166"/>
    <cellStyle name="Note 9 3 6 7 3" xfId="15167"/>
    <cellStyle name="Note 9 3 6 8" xfId="15168"/>
    <cellStyle name="Note 9 3 6 8 2" xfId="15169"/>
    <cellStyle name="Note 9 3 6 8 2 2" xfId="15170"/>
    <cellStyle name="Note 9 3 6 8 3" xfId="15171"/>
    <cellStyle name="Note 9 3 6 9" xfId="15172"/>
    <cellStyle name="Note 9 3 6 9 2" xfId="15173"/>
    <cellStyle name="Note 9 3 6 9 2 2" xfId="15174"/>
    <cellStyle name="Note 9 3 6 9 3" xfId="15175"/>
    <cellStyle name="Note 9 3 7" xfId="15176"/>
    <cellStyle name="Note 9 3 7 10" xfId="15177"/>
    <cellStyle name="Note 9 3 7 10 2" xfId="15178"/>
    <cellStyle name="Note 9 3 7 10 2 2" xfId="15179"/>
    <cellStyle name="Note 9 3 7 10 3" xfId="15180"/>
    <cellStyle name="Note 9 3 7 11" xfId="15181"/>
    <cellStyle name="Note 9 3 7 11 2" xfId="15182"/>
    <cellStyle name="Note 9 3 7 2" xfId="15183"/>
    <cellStyle name="Note 9 3 7 2 2" xfId="15184"/>
    <cellStyle name="Note 9 3 7 2 2 2" xfId="15185"/>
    <cellStyle name="Note 9 3 7 2 2 2 2" xfId="15186"/>
    <cellStyle name="Note 9 3 7 2 2 3" xfId="15187"/>
    <cellStyle name="Note 9 3 7 2 3" xfId="15188"/>
    <cellStyle name="Note 9 3 7 2 3 2" xfId="15189"/>
    <cellStyle name="Note 9 3 7 2 4" xfId="15190"/>
    <cellStyle name="Note 9 3 7 3" xfId="15191"/>
    <cellStyle name="Note 9 3 7 3 2" xfId="15192"/>
    <cellStyle name="Note 9 3 7 3 2 2" xfId="15193"/>
    <cellStyle name="Note 9 3 7 3 3" xfId="15194"/>
    <cellStyle name="Note 9 3 7 4" xfId="15195"/>
    <cellStyle name="Note 9 3 7 4 2" xfId="15196"/>
    <cellStyle name="Note 9 3 7 4 2 2" xfId="15197"/>
    <cellStyle name="Note 9 3 7 4 3" xfId="15198"/>
    <cellStyle name="Note 9 3 7 5" xfId="15199"/>
    <cellStyle name="Note 9 3 7 5 2" xfId="15200"/>
    <cellStyle name="Note 9 3 7 5 2 2" xfId="15201"/>
    <cellStyle name="Note 9 3 7 5 3" xfId="15202"/>
    <cellStyle name="Note 9 3 7 6" xfId="15203"/>
    <cellStyle name="Note 9 3 7 6 2" xfId="15204"/>
    <cellStyle name="Note 9 3 7 6 2 2" xfId="15205"/>
    <cellStyle name="Note 9 3 7 6 3" xfId="15206"/>
    <cellStyle name="Note 9 3 7 7" xfId="15207"/>
    <cellStyle name="Note 9 3 7 7 2" xfId="15208"/>
    <cellStyle name="Note 9 3 7 7 2 2" xfId="15209"/>
    <cellStyle name="Note 9 3 7 7 3" xfId="15210"/>
    <cellStyle name="Note 9 3 7 8" xfId="15211"/>
    <cellStyle name="Note 9 3 7 8 2" xfId="15212"/>
    <cellStyle name="Note 9 3 7 8 2 2" xfId="15213"/>
    <cellStyle name="Note 9 3 7 8 3" xfId="15214"/>
    <cellStyle name="Note 9 3 7 9" xfId="15215"/>
    <cellStyle name="Note 9 3 7 9 2" xfId="15216"/>
    <cellStyle name="Note 9 3 7 9 2 2" xfId="15217"/>
    <cellStyle name="Note 9 3 7 9 3" xfId="15218"/>
    <cellStyle name="Note 9 3 8" xfId="15219"/>
    <cellStyle name="Note 9 3 8 2" xfId="15220"/>
    <cellStyle name="Note 9 3 8 2 2" xfId="15221"/>
    <cellStyle name="Note 9 3 8 2 2 2" xfId="15222"/>
    <cellStyle name="Note 9 3 8 2 3" xfId="15223"/>
    <cellStyle name="Note 9 3 8 3" xfId="15224"/>
    <cellStyle name="Note 9 3 8 3 2" xfId="15225"/>
    <cellStyle name="Note 9 3 8 4" xfId="15226"/>
    <cellStyle name="Note 9 3 9" xfId="15227"/>
    <cellStyle name="Note 9 3 9 2" xfId="15228"/>
    <cellStyle name="Note 9 3 9 2 2" xfId="15229"/>
    <cellStyle name="Note 9 3 9 3" xfId="15230"/>
    <cellStyle name="Note 9 4" xfId="15231"/>
    <cellStyle name="Note 9 4 10" xfId="15232"/>
    <cellStyle name="Note 9 4 10 2" xfId="15233"/>
    <cellStyle name="Note 9 4 10 2 2" xfId="15234"/>
    <cellStyle name="Note 9 4 10 3" xfId="15235"/>
    <cellStyle name="Note 9 4 11" xfId="15236"/>
    <cellStyle name="Note 9 4 11 2" xfId="15237"/>
    <cellStyle name="Note 9 4 11 2 2" xfId="15238"/>
    <cellStyle name="Note 9 4 11 3" xfId="15239"/>
    <cellStyle name="Note 9 4 12" xfId="15240"/>
    <cellStyle name="Note 9 4 12 2" xfId="15241"/>
    <cellStyle name="Note 9 4 12 2 2" xfId="15242"/>
    <cellStyle name="Note 9 4 12 3" xfId="15243"/>
    <cellStyle name="Note 9 4 13" xfId="15244"/>
    <cellStyle name="Note 9 4 13 2" xfId="15245"/>
    <cellStyle name="Note 9 4 2" xfId="15246"/>
    <cellStyle name="Note 9 4 2 2" xfId="15247"/>
    <cellStyle name="Note 9 4 2 2 2" xfId="15248"/>
    <cellStyle name="Note 9 4 2 2 2 2" xfId="15249"/>
    <cellStyle name="Note 9 4 2 2 2 2 2" xfId="15250"/>
    <cellStyle name="Note 9 4 2 2 2 3" xfId="15251"/>
    <cellStyle name="Note 9 4 2 2 3" xfId="15252"/>
    <cellStyle name="Note 9 4 2 2 3 2" xfId="15253"/>
    <cellStyle name="Note 9 4 2 2 4" xfId="15254"/>
    <cellStyle name="Note 9 4 2 3" xfId="15255"/>
    <cellStyle name="Note 9 4 2 3 2" xfId="15256"/>
    <cellStyle name="Note 9 4 2 3 2 2" xfId="15257"/>
    <cellStyle name="Note 9 4 2 3 2 2 2" xfId="15258"/>
    <cellStyle name="Note 9 4 2 3 2 3" xfId="15259"/>
    <cellStyle name="Note 9 4 2 3 3" xfId="15260"/>
    <cellStyle name="Note 9 4 2 3 3 2" xfId="15261"/>
    <cellStyle name="Note 9 4 2 3 4" xfId="15262"/>
    <cellStyle name="Note 9 4 2 4" xfId="15263"/>
    <cellStyle name="Note 9 4 2 4 2" xfId="15264"/>
    <cellStyle name="Note 9 4 2 4 2 2" xfId="15265"/>
    <cellStyle name="Note 9 4 2 4 3" xfId="15266"/>
    <cellStyle name="Note 9 4 2 5" xfId="15267"/>
    <cellStyle name="Note 9 4 2 5 2" xfId="15268"/>
    <cellStyle name="Note 9 4 2 5 2 2" xfId="15269"/>
    <cellStyle name="Note 9 4 2 5 3" xfId="15270"/>
    <cellStyle name="Note 9 4 2 6" xfId="15271"/>
    <cellStyle name="Note 9 4 2 6 2" xfId="15272"/>
    <cellStyle name="Note 9 4 2 6 2 2" xfId="15273"/>
    <cellStyle name="Note 9 4 2 6 3" xfId="15274"/>
    <cellStyle name="Note 9 4 2 7" xfId="15275"/>
    <cellStyle name="Note 9 4 2 7 2" xfId="15276"/>
    <cellStyle name="Note 9 4 2 7 2 2" xfId="15277"/>
    <cellStyle name="Note 9 4 2 7 3" xfId="15278"/>
    <cellStyle name="Note 9 4 2 8" xfId="15279"/>
    <cellStyle name="Note 9 4 2 8 2" xfId="15280"/>
    <cellStyle name="Note 9 4 3" xfId="15281"/>
    <cellStyle name="Note 9 4 3 10" xfId="15282"/>
    <cellStyle name="Note 9 4 3 10 2" xfId="15283"/>
    <cellStyle name="Note 9 4 3 10 2 2" xfId="15284"/>
    <cellStyle name="Note 9 4 3 10 3" xfId="15285"/>
    <cellStyle name="Note 9 4 3 11" xfId="15286"/>
    <cellStyle name="Note 9 4 3 11 2" xfId="15287"/>
    <cellStyle name="Note 9 4 3 2" xfId="15288"/>
    <cellStyle name="Note 9 4 3 2 2" xfId="15289"/>
    <cellStyle name="Note 9 4 3 2 2 2" xfId="15290"/>
    <cellStyle name="Note 9 4 3 2 2 2 2" xfId="15291"/>
    <cellStyle name="Note 9 4 3 2 2 3" xfId="15292"/>
    <cellStyle name="Note 9 4 3 2 3" xfId="15293"/>
    <cellStyle name="Note 9 4 3 2 3 2" xfId="15294"/>
    <cellStyle name="Note 9 4 3 2 4" xfId="15295"/>
    <cellStyle name="Note 9 4 3 3" xfId="15296"/>
    <cellStyle name="Note 9 4 3 3 2" xfId="15297"/>
    <cellStyle name="Note 9 4 3 3 2 2" xfId="15298"/>
    <cellStyle name="Note 9 4 3 3 3" xfId="15299"/>
    <cellStyle name="Note 9 4 3 4" xfId="15300"/>
    <cellStyle name="Note 9 4 3 4 2" xfId="15301"/>
    <cellStyle name="Note 9 4 3 4 2 2" xfId="15302"/>
    <cellStyle name="Note 9 4 3 4 3" xfId="15303"/>
    <cellStyle name="Note 9 4 3 5" xfId="15304"/>
    <cellStyle name="Note 9 4 3 5 2" xfId="15305"/>
    <cellStyle name="Note 9 4 3 5 2 2" xfId="15306"/>
    <cellStyle name="Note 9 4 3 5 3" xfId="15307"/>
    <cellStyle name="Note 9 4 3 6" xfId="15308"/>
    <cellStyle name="Note 9 4 3 6 2" xfId="15309"/>
    <cellStyle name="Note 9 4 3 6 2 2" xfId="15310"/>
    <cellStyle name="Note 9 4 3 6 3" xfId="15311"/>
    <cellStyle name="Note 9 4 3 7" xfId="15312"/>
    <cellStyle name="Note 9 4 3 7 2" xfId="15313"/>
    <cellStyle name="Note 9 4 3 7 2 2" xfId="15314"/>
    <cellStyle name="Note 9 4 3 7 3" xfId="15315"/>
    <cellStyle name="Note 9 4 3 8" xfId="15316"/>
    <cellStyle name="Note 9 4 3 8 2" xfId="15317"/>
    <cellStyle name="Note 9 4 3 8 2 2" xfId="15318"/>
    <cellStyle name="Note 9 4 3 8 3" xfId="15319"/>
    <cellStyle name="Note 9 4 3 9" xfId="15320"/>
    <cellStyle name="Note 9 4 3 9 2" xfId="15321"/>
    <cellStyle name="Note 9 4 3 9 2 2" xfId="15322"/>
    <cellStyle name="Note 9 4 3 9 3" xfId="15323"/>
    <cellStyle name="Note 9 4 4" xfId="15324"/>
    <cellStyle name="Note 9 4 4 10" xfId="15325"/>
    <cellStyle name="Note 9 4 4 10 2" xfId="15326"/>
    <cellStyle name="Note 9 4 4 10 2 2" xfId="15327"/>
    <cellStyle name="Note 9 4 4 10 3" xfId="15328"/>
    <cellStyle name="Note 9 4 4 11" xfId="15329"/>
    <cellStyle name="Note 9 4 4 11 2" xfId="15330"/>
    <cellStyle name="Note 9 4 4 2" xfId="15331"/>
    <cellStyle name="Note 9 4 4 2 2" xfId="15332"/>
    <cellStyle name="Note 9 4 4 2 2 2" xfId="15333"/>
    <cellStyle name="Note 9 4 4 2 2 2 2" xfId="15334"/>
    <cellStyle name="Note 9 4 4 2 2 3" xfId="15335"/>
    <cellStyle name="Note 9 4 4 2 3" xfId="15336"/>
    <cellStyle name="Note 9 4 4 2 3 2" xfId="15337"/>
    <cellStyle name="Note 9 4 4 2 4" xfId="15338"/>
    <cellStyle name="Note 9 4 4 3" xfId="15339"/>
    <cellStyle name="Note 9 4 4 3 2" xfId="15340"/>
    <cellStyle name="Note 9 4 4 3 2 2" xfId="15341"/>
    <cellStyle name="Note 9 4 4 3 3" xfId="15342"/>
    <cellStyle name="Note 9 4 4 4" xfId="15343"/>
    <cellStyle name="Note 9 4 4 4 2" xfId="15344"/>
    <cellStyle name="Note 9 4 4 4 2 2" xfId="15345"/>
    <cellStyle name="Note 9 4 4 4 3" xfId="15346"/>
    <cellStyle name="Note 9 4 4 5" xfId="15347"/>
    <cellStyle name="Note 9 4 4 5 2" xfId="15348"/>
    <cellStyle name="Note 9 4 4 5 2 2" xfId="15349"/>
    <cellStyle name="Note 9 4 4 5 3" xfId="15350"/>
    <cellStyle name="Note 9 4 4 6" xfId="15351"/>
    <cellStyle name="Note 9 4 4 6 2" xfId="15352"/>
    <cellStyle name="Note 9 4 4 6 2 2" xfId="15353"/>
    <cellStyle name="Note 9 4 4 6 3" xfId="15354"/>
    <cellStyle name="Note 9 4 4 7" xfId="15355"/>
    <cellStyle name="Note 9 4 4 7 2" xfId="15356"/>
    <cellStyle name="Note 9 4 4 7 2 2" xfId="15357"/>
    <cellStyle name="Note 9 4 4 7 3" xfId="15358"/>
    <cellStyle name="Note 9 4 4 8" xfId="15359"/>
    <cellStyle name="Note 9 4 4 8 2" xfId="15360"/>
    <cellStyle name="Note 9 4 4 8 2 2" xfId="15361"/>
    <cellStyle name="Note 9 4 4 8 3" xfId="15362"/>
    <cellStyle name="Note 9 4 4 9" xfId="15363"/>
    <cellStyle name="Note 9 4 4 9 2" xfId="15364"/>
    <cellStyle name="Note 9 4 4 9 2 2" xfId="15365"/>
    <cellStyle name="Note 9 4 4 9 3" xfId="15366"/>
    <cellStyle name="Note 9 4 5" xfId="15367"/>
    <cellStyle name="Note 9 4 5 10" xfId="15368"/>
    <cellStyle name="Note 9 4 5 10 2" xfId="15369"/>
    <cellStyle name="Note 9 4 5 10 2 2" xfId="15370"/>
    <cellStyle name="Note 9 4 5 10 3" xfId="15371"/>
    <cellStyle name="Note 9 4 5 11" xfId="15372"/>
    <cellStyle name="Note 9 4 5 11 2" xfId="15373"/>
    <cellStyle name="Note 9 4 5 2" xfId="15374"/>
    <cellStyle name="Note 9 4 5 2 2" xfId="15375"/>
    <cellStyle name="Note 9 4 5 2 2 2" xfId="15376"/>
    <cellStyle name="Note 9 4 5 2 2 2 2" xfId="15377"/>
    <cellStyle name="Note 9 4 5 2 2 3" xfId="15378"/>
    <cellStyle name="Note 9 4 5 2 3" xfId="15379"/>
    <cellStyle name="Note 9 4 5 2 3 2" xfId="15380"/>
    <cellStyle name="Note 9 4 5 2 4" xfId="15381"/>
    <cellStyle name="Note 9 4 5 3" xfId="15382"/>
    <cellStyle name="Note 9 4 5 3 2" xfId="15383"/>
    <cellStyle name="Note 9 4 5 3 2 2" xfId="15384"/>
    <cellStyle name="Note 9 4 5 3 3" xfId="15385"/>
    <cellStyle name="Note 9 4 5 4" xfId="15386"/>
    <cellStyle name="Note 9 4 5 4 2" xfId="15387"/>
    <cellStyle name="Note 9 4 5 4 2 2" xfId="15388"/>
    <cellStyle name="Note 9 4 5 4 3" xfId="15389"/>
    <cellStyle name="Note 9 4 5 5" xfId="15390"/>
    <cellStyle name="Note 9 4 5 5 2" xfId="15391"/>
    <cellStyle name="Note 9 4 5 5 2 2" xfId="15392"/>
    <cellStyle name="Note 9 4 5 5 3" xfId="15393"/>
    <cellStyle name="Note 9 4 5 6" xfId="15394"/>
    <cellStyle name="Note 9 4 5 6 2" xfId="15395"/>
    <cellStyle name="Note 9 4 5 6 2 2" xfId="15396"/>
    <cellStyle name="Note 9 4 5 6 3" xfId="15397"/>
    <cellStyle name="Note 9 4 5 7" xfId="15398"/>
    <cellStyle name="Note 9 4 5 7 2" xfId="15399"/>
    <cellStyle name="Note 9 4 5 7 2 2" xfId="15400"/>
    <cellStyle name="Note 9 4 5 7 3" xfId="15401"/>
    <cellStyle name="Note 9 4 5 8" xfId="15402"/>
    <cellStyle name="Note 9 4 5 8 2" xfId="15403"/>
    <cellStyle name="Note 9 4 5 8 2 2" xfId="15404"/>
    <cellStyle name="Note 9 4 5 8 3" xfId="15405"/>
    <cellStyle name="Note 9 4 5 9" xfId="15406"/>
    <cellStyle name="Note 9 4 5 9 2" xfId="15407"/>
    <cellStyle name="Note 9 4 5 9 2 2" xfId="15408"/>
    <cellStyle name="Note 9 4 5 9 3" xfId="15409"/>
    <cellStyle name="Note 9 4 6" xfId="15410"/>
    <cellStyle name="Note 9 4 6 10" xfId="15411"/>
    <cellStyle name="Note 9 4 6 10 2" xfId="15412"/>
    <cellStyle name="Note 9 4 6 10 2 2" xfId="15413"/>
    <cellStyle name="Note 9 4 6 10 3" xfId="15414"/>
    <cellStyle name="Note 9 4 6 11" xfId="15415"/>
    <cellStyle name="Note 9 4 6 11 2" xfId="15416"/>
    <cellStyle name="Note 9 4 6 2" xfId="15417"/>
    <cellStyle name="Note 9 4 6 2 2" xfId="15418"/>
    <cellStyle name="Note 9 4 6 2 2 2" xfId="15419"/>
    <cellStyle name="Note 9 4 6 2 2 2 2" xfId="15420"/>
    <cellStyle name="Note 9 4 6 2 2 3" xfId="15421"/>
    <cellStyle name="Note 9 4 6 2 3" xfId="15422"/>
    <cellStyle name="Note 9 4 6 2 3 2" xfId="15423"/>
    <cellStyle name="Note 9 4 6 2 4" xfId="15424"/>
    <cellStyle name="Note 9 4 6 3" xfId="15425"/>
    <cellStyle name="Note 9 4 6 3 2" xfId="15426"/>
    <cellStyle name="Note 9 4 6 3 2 2" xfId="15427"/>
    <cellStyle name="Note 9 4 6 3 3" xfId="15428"/>
    <cellStyle name="Note 9 4 6 4" xfId="15429"/>
    <cellStyle name="Note 9 4 6 4 2" xfId="15430"/>
    <cellStyle name="Note 9 4 6 4 2 2" xfId="15431"/>
    <cellStyle name="Note 9 4 6 4 3" xfId="15432"/>
    <cellStyle name="Note 9 4 6 5" xfId="15433"/>
    <cellStyle name="Note 9 4 6 5 2" xfId="15434"/>
    <cellStyle name="Note 9 4 6 5 2 2" xfId="15435"/>
    <cellStyle name="Note 9 4 6 5 3" xfId="15436"/>
    <cellStyle name="Note 9 4 6 6" xfId="15437"/>
    <cellStyle name="Note 9 4 6 6 2" xfId="15438"/>
    <cellStyle name="Note 9 4 6 6 2 2" xfId="15439"/>
    <cellStyle name="Note 9 4 6 6 3" xfId="15440"/>
    <cellStyle name="Note 9 4 6 7" xfId="15441"/>
    <cellStyle name="Note 9 4 6 7 2" xfId="15442"/>
    <cellStyle name="Note 9 4 6 7 2 2" xfId="15443"/>
    <cellStyle name="Note 9 4 6 7 3" xfId="15444"/>
    <cellStyle name="Note 9 4 6 8" xfId="15445"/>
    <cellStyle name="Note 9 4 6 8 2" xfId="15446"/>
    <cellStyle name="Note 9 4 6 8 2 2" xfId="15447"/>
    <cellStyle name="Note 9 4 6 8 3" xfId="15448"/>
    <cellStyle name="Note 9 4 6 9" xfId="15449"/>
    <cellStyle name="Note 9 4 6 9 2" xfId="15450"/>
    <cellStyle name="Note 9 4 6 9 2 2" xfId="15451"/>
    <cellStyle name="Note 9 4 6 9 3" xfId="15452"/>
    <cellStyle name="Note 9 4 7" xfId="15453"/>
    <cellStyle name="Note 9 4 7 2" xfId="15454"/>
    <cellStyle name="Note 9 4 7 2 2" xfId="15455"/>
    <cellStyle name="Note 9 4 7 2 2 2" xfId="15456"/>
    <cellStyle name="Note 9 4 7 2 3" xfId="15457"/>
    <cellStyle name="Note 9 4 7 3" xfId="15458"/>
    <cellStyle name="Note 9 4 7 3 2" xfId="15459"/>
    <cellStyle name="Note 9 4 7 4" xfId="15460"/>
    <cellStyle name="Note 9 4 8" xfId="15461"/>
    <cellStyle name="Note 9 4 8 2" xfId="15462"/>
    <cellStyle name="Note 9 4 8 2 2" xfId="15463"/>
    <cellStyle name="Note 9 4 8 3" xfId="15464"/>
    <cellStyle name="Note 9 4 9" xfId="15465"/>
    <cellStyle name="Note 9 4 9 2" xfId="15466"/>
    <cellStyle name="Note 9 4 9 2 2" xfId="15467"/>
    <cellStyle name="Note 9 4 9 3" xfId="15468"/>
    <cellStyle name="Note 9 5" xfId="15469"/>
    <cellStyle name="Note 9 5 2" xfId="15470"/>
    <cellStyle name="Note 9 5 2 2" xfId="15471"/>
    <cellStyle name="Note 9 5 2 2 2" xfId="15472"/>
    <cellStyle name="Note 9 5 2 2 2 2" xfId="15473"/>
    <cellStyle name="Note 9 5 2 2 3" xfId="15474"/>
    <cellStyle name="Note 9 5 2 3" xfId="15475"/>
    <cellStyle name="Note 9 5 2 3 2" xfId="15476"/>
    <cellStyle name="Note 9 5 2 4" xfId="15477"/>
    <cellStyle name="Note 9 5 3" xfId="15478"/>
    <cellStyle name="Note 9 5 3 2" xfId="15479"/>
    <cellStyle name="Note 9 5 3 2 2" xfId="15480"/>
    <cellStyle name="Note 9 5 3 2 2 2" xfId="15481"/>
    <cellStyle name="Note 9 5 3 2 3" xfId="15482"/>
    <cellStyle name="Note 9 5 3 3" xfId="15483"/>
    <cellStyle name="Note 9 5 3 3 2" xfId="15484"/>
    <cellStyle name="Note 9 5 3 4" xfId="15485"/>
    <cellStyle name="Note 9 5 4" xfId="15486"/>
    <cellStyle name="Note 9 5 4 2" xfId="15487"/>
    <cellStyle name="Note 9 5 4 2 2" xfId="15488"/>
    <cellStyle name="Note 9 5 4 3" xfId="15489"/>
    <cellStyle name="Note 9 5 5" xfId="15490"/>
    <cellStyle name="Note 9 5 5 2" xfId="15491"/>
    <cellStyle name="Note 9 5 5 2 2" xfId="15492"/>
    <cellStyle name="Note 9 5 5 3" xfId="15493"/>
    <cellStyle name="Note 9 5 6" xfId="15494"/>
    <cellStyle name="Note 9 5 6 2" xfId="15495"/>
    <cellStyle name="Note 9 5 6 2 2" xfId="15496"/>
    <cellStyle name="Note 9 5 6 3" xfId="15497"/>
    <cellStyle name="Note 9 5 7" xfId="15498"/>
    <cellStyle name="Note 9 5 7 2" xfId="15499"/>
    <cellStyle name="Note 9 5 7 2 2" xfId="15500"/>
    <cellStyle name="Note 9 5 7 3" xfId="15501"/>
    <cellStyle name="Note 9 5 8" xfId="15502"/>
    <cellStyle name="Note 9 5 8 2" xfId="15503"/>
    <cellStyle name="Note 9 6" xfId="15504"/>
    <cellStyle name="Note 9 6 10" xfId="15505"/>
    <cellStyle name="Note 9 6 10 2" xfId="15506"/>
    <cellStyle name="Note 9 6 10 2 2" xfId="15507"/>
    <cellStyle name="Note 9 6 10 3" xfId="15508"/>
    <cellStyle name="Note 9 6 11" xfId="15509"/>
    <cellStyle name="Note 9 6 11 2" xfId="15510"/>
    <cellStyle name="Note 9 6 2" xfId="15511"/>
    <cellStyle name="Note 9 6 2 2" xfId="15512"/>
    <cellStyle name="Note 9 6 2 2 2" xfId="15513"/>
    <cellStyle name="Note 9 6 2 2 2 2" xfId="15514"/>
    <cellStyle name="Note 9 6 2 2 3" xfId="15515"/>
    <cellStyle name="Note 9 6 2 3" xfId="15516"/>
    <cellStyle name="Note 9 6 2 3 2" xfId="15517"/>
    <cellStyle name="Note 9 6 2 4" xfId="15518"/>
    <cellStyle name="Note 9 6 3" xfId="15519"/>
    <cellStyle name="Note 9 6 3 2" xfId="15520"/>
    <cellStyle name="Note 9 6 3 2 2" xfId="15521"/>
    <cellStyle name="Note 9 6 3 3" xfId="15522"/>
    <cellStyle name="Note 9 6 4" xfId="15523"/>
    <cellStyle name="Note 9 6 4 2" xfId="15524"/>
    <cellStyle name="Note 9 6 4 2 2" xfId="15525"/>
    <cellStyle name="Note 9 6 4 3" xfId="15526"/>
    <cellStyle name="Note 9 6 5" xfId="15527"/>
    <cellStyle name="Note 9 6 5 2" xfId="15528"/>
    <cellStyle name="Note 9 6 5 2 2" xfId="15529"/>
    <cellStyle name="Note 9 6 5 3" xfId="15530"/>
    <cellStyle name="Note 9 6 6" xfId="15531"/>
    <cellStyle name="Note 9 6 6 2" xfId="15532"/>
    <cellStyle name="Note 9 6 6 2 2" xfId="15533"/>
    <cellStyle name="Note 9 6 6 3" xfId="15534"/>
    <cellStyle name="Note 9 6 7" xfId="15535"/>
    <cellStyle name="Note 9 6 7 2" xfId="15536"/>
    <cellStyle name="Note 9 6 7 2 2" xfId="15537"/>
    <cellStyle name="Note 9 6 7 3" xfId="15538"/>
    <cellStyle name="Note 9 6 8" xfId="15539"/>
    <cellStyle name="Note 9 6 8 2" xfId="15540"/>
    <cellStyle name="Note 9 6 8 2 2" xfId="15541"/>
    <cellStyle name="Note 9 6 8 3" xfId="15542"/>
    <cellStyle name="Note 9 6 9" xfId="15543"/>
    <cellStyle name="Note 9 6 9 2" xfId="15544"/>
    <cellStyle name="Note 9 6 9 2 2" xfId="15545"/>
    <cellStyle name="Note 9 6 9 3" xfId="15546"/>
    <cellStyle name="Note 9 7" xfId="15547"/>
    <cellStyle name="Note 9 7 10" xfId="15548"/>
    <cellStyle name="Note 9 7 10 2" xfId="15549"/>
    <cellStyle name="Note 9 7 10 2 2" xfId="15550"/>
    <cellStyle name="Note 9 7 10 3" xfId="15551"/>
    <cellStyle name="Note 9 7 11" xfId="15552"/>
    <cellStyle name="Note 9 7 11 2" xfId="15553"/>
    <cellStyle name="Note 9 7 2" xfId="15554"/>
    <cellStyle name="Note 9 7 2 2" xfId="15555"/>
    <cellStyle name="Note 9 7 2 2 2" xfId="15556"/>
    <cellStyle name="Note 9 7 2 2 2 2" xfId="15557"/>
    <cellStyle name="Note 9 7 2 2 3" xfId="15558"/>
    <cellStyle name="Note 9 7 2 3" xfId="15559"/>
    <cellStyle name="Note 9 7 2 3 2" xfId="15560"/>
    <cellStyle name="Note 9 7 2 4" xfId="15561"/>
    <cellStyle name="Note 9 7 3" xfId="15562"/>
    <cellStyle name="Note 9 7 3 2" xfId="15563"/>
    <cellStyle name="Note 9 7 3 2 2" xfId="15564"/>
    <cellStyle name="Note 9 7 3 3" xfId="15565"/>
    <cellStyle name="Note 9 7 4" xfId="15566"/>
    <cellStyle name="Note 9 7 4 2" xfId="15567"/>
    <cellStyle name="Note 9 7 4 2 2" xfId="15568"/>
    <cellStyle name="Note 9 7 4 3" xfId="15569"/>
    <cellStyle name="Note 9 7 5" xfId="15570"/>
    <cellStyle name="Note 9 7 5 2" xfId="15571"/>
    <cellStyle name="Note 9 7 5 2 2" xfId="15572"/>
    <cellStyle name="Note 9 7 5 3" xfId="15573"/>
    <cellStyle name="Note 9 7 6" xfId="15574"/>
    <cellStyle name="Note 9 7 6 2" xfId="15575"/>
    <cellStyle name="Note 9 7 6 2 2" xfId="15576"/>
    <cellStyle name="Note 9 7 6 3" xfId="15577"/>
    <cellStyle name="Note 9 7 7" xfId="15578"/>
    <cellStyle name="Note 9 7 7 2" xfId="15579"/>
    <cellStyle name="Note 9 7 7 2 2" xfId="15580"/>
    <cellStyle name="Note 9 7 7 3" xfId="15581"/>
    <cellStyle name="Note 9 7 8" xfId="15582"/>
    <cellStyle name="Note 9 7 8 2" xfId="15583"/>
    <cellStyle name="Note 9 7 8 2 2" xfId="15584"/>
    <cellStyle name="Note 9 7 8 3" xfId="15585"/>
    <cellStyle name="Note 9 7 9" xfId="15586"/>
    <cellStyle name="Note 9 7 9 2" xfId="15587"/>
    <cellStyle name="Note 9 7 9 2 2" xfId="15588"/>
    <cellStyle name="Note 9 7 9 3" xfId="15589"/>
    <cellStyle name="Note 9 8" xfId="15590"/>
    <cellStyle name="Note 9 8 10" xfId="15591"/>
    <cellStyle name="Note 9 8 10 2" xfId="15592"/>
    <cellStyle name="Note 9 8 10 2 2" xfId="15593"/>
    <cellStyle name="Note 9 8 10 3" xfId="15594"/>
    <cellStyle name="Note 9 8 11" xfId="15595"/>
    <cellStyle name="Note 9 8 11 2" xfId="15596"/>
    <cellStyle name="Note 9 8 2" xfId="15597"/>
    <cellStyle name="Note 9 8 2 2" xfId="15598"/>
    <cellStyle name="Note 9 8 2 2 2" xfId="15599"/>
    <cellStyle name="Note 9 8 2 2 2 2" xfId="15600"/>
    <cellStyle name="Note 9 8 2 2 3" xfId="15601"/>
    <cellStyle name="Note 9 8 2 3" xfId="15602"/>
    <cellStyle name="Note 9 8 2 3 2" xfId="15603"/>
    <cellStyle name="Note 9 8 2 4" xfId="15604"/>
    <cellStyle name="Note 9 8 3" xfId="15605"/>
    <cellStyle name="Note 9 8 3 2" xfId="15606"/>
    <cellStyle name="Note 9 8 3 2 2" xfId="15607"/>
    <cellStyle name="Note 9 8 3 3" xfId="15608"/>
    <cellStyle name="Note 9 8 4" xfId="15609"/>
    <cellStyle name="Note 9 8 4 2" xfId="15610"/>
    <cellStyle name="Note 9 8 4 2 2" xfId="15611"/>
    <cellStyle name="Note 9 8 4 3" xfId="15612"/>
    <cellStyle name="Note 9 8 5" xfId="15613"/>
    <cellStyle name="Note 9 8 5 2" xfId="15614"/>
    <cellStyle name="Note 9 8 5 2 2" xfId="15615"/>
    <cellStyle name="Note 9 8 5 3" xfId="15616"/>
    <cellStyle name="Note 9 8 6" xfId="15617"/>
    <cellStyle name="Note 9 8 6 2" xfId="15618"/>
    <cellStyle name="Note 9 8 6 2 2" xfId="15619"/>
    <cellStyle name="Note 9 8 6 3" xfId="15620"/>
    <cellStyle name="Note 9 8 7" xfId="15621"/>
    <cellStyle name="Note 9 8 7 2" xfId="15622"/>
    <cellStyle name="Note 9 8 7 2 2" xfId="15623"/>
    <cellStyle name="Note 9 8 7 3" xfId="15624"/>
    <cellStyle name="Note 9 8 8" xfId="15625"/>
    <cellStyle name="Note 9 8 8 2" xfId="15626"/>
    <cellStyle name="Note 9 8 8 2 2" xfId="15627"/>
    <cellStyle name="Note 9 8 8 3" xfId="15628"/>
    <cellStyle name="Note 9 8 9" xfId="15629"/>
    <cellStyle name="Note 9 8 9 2" xfId="15630"/>
    <cellStyle name="Note 9 8 9 2 2" xfId="15631"/>
    <cellStyle name="Note 9 8 9 3" xfId="15632"/>
    <cellStyle name="Note 9 9" xfId="15633"/>
    <cellStyle name="Note 9 9 10" xfId="15634"/>
    <cellStyle name="Note 9 9 10 2" xfId="15635"/>
    <cellStyle name="Note 9 9 10 2 2" xfId="15636"/>
    <cellStyle name="Note 9 9 10 3" xfId="15637"/>
    <cellStyle name="Note 9 9 11" xfId="15638"/>
    <cellStyle name="Note 9 9 11 2" xfId="15639"/>
    <cellStyle name="Note 9 9 2" xfId="15640"/>
    <cellStyle name="Note 9 9 2 2" xfId="15641"/>
    <cellStyle name="Note 9 9 2 2 2" xfId="15642"/>
    <cellStyle name="Note 9 9 2 2 2 2" xfId="15643"/>
    <cellStyle name="Note 9 9 2 2 3" xfId="15644"/>
    <cellStyle name="Note 9 9 2 3" xfId="15645"/>
    <cellStyle name="Note 9 9 2 3 2" xfId="15646"/>
    <cellStyle name="Note 9 9 2 4" xfId="15647"/>
    <cellStyle name="Note 9 9 3" xfId="15648"/>
    <cellStyle name="Note 9 9 3 2" xfId="15649"/>
    <cellStyle name="Note 9 9 3 2 2" xfId="15650"/>
    <cellStyle name="Note 9 9 3 3" xfId="15651"/>
    <cellStyle name="Note 9 9 4" xfId="15652"/>
    <cellStyle name="Note 9 9 4 2" xfId="15653"/>
    <cellStyle name="Note 9 9 4 2 2" xfId="15654"/>
    <cellStyle name="Note 9 9 4 3" xfId="15655"/>
    <cellStyle name="Note 9 9 5" xfId="15656"/>
    <cellStyle name="Note 9 9 5 2" xfId="15657"/>
    <cellStyle name="Note 9 9 5 2 2" xfId="15658"/>
    <cellStyle name="Note 9 9 5 3" xfId="15659"/>
    <cellStyle name="Note 9 9 6" xfId="15660"/>
    <cellStyle name="Note 9 9 6 2" xfId="15661"/>
    <cellStyle name="Note 9 9 6 2 2" xfId="15662"/>
    <cellStyle name="Note 9 9 6 3" xfId="15663"/>
    <cellStyle name="Note 9 9 7" xfId="15664"/>
    <cellStyle name="Note 9 9 7 2" xfId="15665"/>
    <cellStyle name="Note 9 9 7 2 2" xfId="15666"/>
    <cellStyle name="Note 9 9 7 3" xfId="15667"/>
    <cellStyle name="Note 9 9 8" xfId="15668"/>
    <cellStyle name="Note 9 9 8 2" xfId="15669"/>
    <cellStyle name="Note 9 9 8 2 2" xfId="15670"/>
    <cellStyle name="Note 9 9 8 3" xfId="15671"/>
    <cellStyle name="Note 9 9 9" xfId="15672"/>
    <cellStyle name="Note 9 9 9 2" xfId="15673"/>
    <cellStyle name="Note 9 9 9 2 2" xfId="15674"/>
    <cellStyle name="Note 9 9 9 3" xfId="15675"/>
    <cellStyle name="Output 2" xfId="15676"/>
    <cellStyle name="Output 2 10" xfId="15677"/>
    <cellStyle name="Output 2 10 2" xfId="15678"/>
    <cellStyle name="Output 2 10 2 2" xfId="15679"/>
    <cellStyle name="Output 2 10 3" xfId="15680"/>
    <cellStyle name="Output 2 11" xfId="15681"/>
    <cellStyle name="Output 2 11 2" xfId="15682"/>
    <cellStyle name="Output 2 11 2 2" xfId="15683"/>
    <cellStyle name="Output 2 11 3" xfId="15684"/>
    <cellStyle name="Output 2 12" xfId="15685"/>
    <cellStyle name="Output 2 12 2" xfId="15686"/>
    <cellStyle name="Output 2 12 2 2" xfId="15687"/>
    <cellStyle name="Output 2 12 3" xfId="15688"/>
    <cellStyle name="Output 2 13" xfId="15689"/>
    <cellStyle name="Output 2 13 2" xfId="15690"/>
    <cellStyle name="Output 2 2" xfId="15691"/>
    <cellStyle name="Output 2 2 2" xfId="15692"/>
    <cellStyle name="Output 2 2 2 2" xfId="15693"/>
    <cellStyle name="Output 2 2 2 2 2" xfId="15694"/>
    <cellStyle name="Output 2 2 2 2 2 2" xfId="15695"/>
    <cellStyle name="Output 2 2 2 2 3" xfId="15696"/>
    <cellStyle name="Output 2 2 2 3" xfId="15697"/>
    <cellStyle name="Output 2 2 2 3 2" xfId="15698"/>
    <cellStyle name="Output 2 2 2 4" xfId="15699"/>
    <cellStyle name="Output 2 2 3" xfId="15700"/>
    <cellStyle name="Output 2 2 3 2" xfId="15701"/>
    <cellStyle name="Output 2 2 3 2 2" xfId="15702"/>
    <cellStyle name="Output 2 2 3 2 2 2" xfId="15703"/>
    <cellStyle name="Output 2 2 3 2 3" xfId="15704"/>
    <cellStyle name="Output 2 2 3 3" xfId="15705"/>
    <cellStyle name="Output 2 2 3 3 2" xfId="15706"/>
    <cellStyle name="Output 2 2 3 4" xfId="15707"/>
    <cellStyle name="Output 2 2 4" xfId="15708"/>
    <cellStyle name="Output 2 2 4 2" xfId="15709"/>
    <cellStyle name="Output 2 2 4 2 2" xfId="15710"/>
    <cellStyle name="Output 2 2 4 3" xfId="15711"/>
    <cellStyle name="Output 2 2 5" xfId="15712"/>
    <cellStyle name="Output 2 2 5 2" xfId="15713"/>
    <cellStyle name="Output 2 2 5 2 2" xfId="15714"/>
    <cellStyle name="Output 2 2 5 3" xfId="15715"/>
    <cellStyle name="Output 2 2 6" xfId="15716"/>
    <cellStyle name="Output 2 2 6 2" xfId="15717"/>
    <cellStyle name="Output 2 2 6 2 2" xfId="15718"/>
    <cellStyle name="Output 2 2 6 3" xfId="15719"/>
    <cellStyle name="Output 2 2 7" xfId="15720"/>
    <cellStyle name="Output 2 2 7 2" xfId="15721"/>
    <cellStyle name="Output 2 2 7 2 2" xfId="15722"/>
    <cellStyle name="Output 2 2 7 3" xfId="15723"/>
    <cellStyle name="Output 2 2 8" xfId="15724"/>
    <cellStyle name="Output 2 2 8 2" xfId="15725"/>
    <cellStyle name="Output 2 3" xfId="15726"/>
    <cellStyle name="Output 2 3 10" xfId="15727"/>
    <cellStyle name="Output 2 3 10 2" xfId="15728"/>
    <cellStyle name="Output 2 3 10 2 2" xfId="15729"/>
    <cellStyle name="Output 2 3 10 3" xfId="15730"/>
    <cellStyle name="Output 2 3 11" xfId="15731"/>
    <cellStyle name="Output 2 3 11 2" xfId="15732"/>
    <cellStyle name="Output 2 3 2" xfId="15733"/>
    <cellStyle name="Output 2 3 2 2" xfId="15734"/>
    <cellStyle name="Output 2 3 2 2 2" xfId="15735"/>
    <cellStyle name="Output 2 3 2 2 2 2" xfId="15736"/>
    <cellStyle name="Output 2 3 2 2 3" xfId="15737"/>
    <cellStyle name="Output 2 3 2 3" xfId="15738"/>
    <cellStyle name="Output 2 3 2 3 2" xfId="15739"/>
    <cellStyle name="Output 2 3 2 4" xfId="15740"/>
    <cellStyle name="Output 2 3 3" xfId="15741"/>
    <cellStyle name="Output 2 3 3 2" xfId="15742"/>
    <cellStyle name="Output 2 3 3 2 2" xfId="15743"/>
    <cellStyle name="Output 2 3 3 3" xfId="15744"/>
    <cellStyle name="Output 2 3 4" xfId="15745"/>
    <cellStyle name="Output 2 3 4 2" xfId="15746"/>
    <cellStyle name="Output 2 3 4 2 2" xfId="15747"/>
    <cellStyle name="Output 2 3 4 3" xfId="15748"/>
    <cellStyle name="Output 2 3 5" xfId="15749"/>
    <cellStyle name="Output 2 3 5 2" xfId="15750"/>
    <cellStyle name="Output 2 3 5 2 2" xfId="15751"/>
    <cellStyle name="Output 2 3 5 3" xfId="15752"/>
    <cellStyle name="Output 2 3 6" xfId="15753"/>
    <cellStyle name="Output 2 3 6 2" xfId="15754"/>
    <cellStyle name="Output 2 3 6 2 2" xfId="15755"/>
    <cellStyle name="Output 2 3 6 3" xfId="15756"/>
    <cellStyle name="Output 2 3 7" xfId="15757"/>
    <cellStyle name="Output 2 3 7 2" xfId="15758"/>
    <cellStyle name="Output 2 3 7 2 2" xfId="15759"/>
    <cellStyle name="Output 2 3 7 3" xfId="15760"/>
    <cellStyle name="Output 2 3 8" xfId="15761"/>
    <cellStyle name="Output 2 3 8 2" xfId="15762"/>
    <cellStyle name="Output 2 3 8 2 2" xfId="15763"/>
    <cellStyle name="Output 2 3 8 3" xfId="15764"/>
    <cellStyle name="Output 2 3 9" xfId="15765"/>
    <cellStyle name="Output 2 3 9 2" xfId="15766"/>
    <cellStyle name="Output 2 3 9 2 2" xfId="15767"/>
    <cellStyle name="Output 2 3 9 3" xfId="15768"/>
    <cellStyle name="Output 2 4" xfId="15769"/>
    <cellStyle name="Output 2 4 10" xfId="15770"/>
    <cellStyle name="Output 2 4 10 2" xfId="15771"/>
    <cellStyle name="Output 2 4 10 2 2" xfId="15772"/>
    <cellStyle name="Output 2 4 10 3" xfId="15773"/>
    <cellStyle name="Output 2 4 11" xfId="15774"/>
    <cellStyle name="Output 2 4 11 2" xfId="15775"/>
    <cellStyle name="Output 2 4 2" xfId="15776"/>
    <cellStyle name="Output 2 4 2 2" xfId="15777"/>
    <cellStyle name="Output 2 4 2 2 2" xfId="15778"/>
    <cellStyle name="Output 2 4 2 2 2 2" xfId="15779"/>
    <cellStyle name="Output 2 4 2 2 3" xfId="15780"/>
    <cellStyle name="Output 2 4 2 3" xfId="15781"/>
    <cellStyle name="Output 2 4 2 3 2" xfId="15782"/>
    <cellStyle name="Output 2 4 2 4" xfId="15783"/>
    <cellStyle name="Output 2 4 3" xfId="15784"/>
    <cellStyle name="Output 2 4 3 2" xfId="15785"/>
    <cellStyle name="Output 2 4 3 2 2" xfId="15786"/>
    <cellStyle name="Output 2 4 3 3" xfId="15787"/>
    <cellStyle name="Output 2 4 4" xfId="15788"/>
    <cellStyle name="Output 2 4 4 2" xfId="15789"/>
    <cellStyle name="Output 2 4 4 2 2" xfId="15790"/>
    <cellStyle name="Output 2 4 4 3" xfId="15791"/>
    <cellStyle name="Output 2 4 5" xfId="15792"/>
    <cellStyle name="Output 2 4 5 2" xfId="15793"/>
    <cellStyle name="Output 2 4 5 2 2" xfId="15794"/>
    <cellStyle name="Output 2 4 5 3" xfId="15795"/>
    <cellStyle name="Output 2 4 6" xfId="15796"/>
    <cellStyle name="Output 2 4 6 2" xfId="15797"/>
    <cellStyle name="Output 2 4 6 2 2" xfId="15798"/>
    <cellStyle name="Output 2 4 6 3" xfId="15799"/>
    <cellStyle name="Output 2 4 7" xfId="15800"/>
    <cellStyle name="Output 2 4 7 2" xfId="15801"/>
    <cellStyle name="Output 2 4 7 2 2" xfId="15802"/>
    <cellStyle name="Output 2 4 7 3" xfId="15803"/>
    <cellStyle name="Output 2 4 8" xfId="15804"/>
    <cellStyle name="Output 2 4 8 2" xfId="15805"/>
    <cellStyle name="Output 2 4 8 2 2" xfId="15806"/>
    <cellStyle name="Output 2 4 8 3" xfId="15807"/>
    <cellStyle name="Output 2 4 9" xfId="15808"/>
    <cellStyle name="Output 2 4 9 2" xfId="15809"/>
    <cellStyle name="Output 2 4 9 2 2" xfId="15810"/>
    <cellStyle name="Output 2 4 9 3" xfId="15811"/>
    <cellStyle name="Output 2 5" xfId="15812"/>
    <cellStyle name="Output 2 5 10" xfId="15813"/>
    <cellStyle name="Output 2 5 10 2" xfId="15814"/>
    <cellStyle name="Output 2 5 10 2 2" xfId="15815"/>
    <cellStyle name="Output 2 5 10 3" xfId="15816"/>
    <cellStyle name="Output 2 5 11" xfId="15817"/>
    <cellStyle name="Output 2 5 11 2" xfId="15818"/>
    <cellStyle name="Output 2 5 2" xfId="15819"/>
    <cellStyle name="Output 2 5 2 2" xfId="15820"/>
    <cellStyle name="Output 2 5 2 2 2" xfId="15821"/>
    <cellStyle name="Output 2 5 2 2 2 2" xfId="15822"/>
    <cellStyle name="Output 2 5 2 2 3" xfId="15823"/>
    <cellStyle name="Output 2 5 2 3" xfId="15824"/>
    <cellStyle name="Output 2 5 2 3 2" xfId="15825"/>
    <cellStyle name="Output 2 5 2 4" xfId="15826"/>
    <cellStyle name="Output 2 5 3" xfId="15827"/>
    <cellStyle name="Output 2 5 3 2" xfId="15828"/>
    <cellStyle name="Output 2 5 3 2 2" xfId="15829"/>
    <cellStyle name="Output 2 5 3 3" xfId="15830"/>
    <cellStyle name="Output 2 5 4" xfId="15831"/>
    <cellStyle name="Output 2 5 4 2" xfId="15832"/>
    <cellStyle name="Output 2 5 4 2 2" xfId="15833"/>
    <cellStyle name="Output 2 5 4 3" xfId="15834"/>
    <cellStyle name="Output 2 5 5" xfId="15835"/>
    <cellStyle name="Output 2 5 5 2" xfId="15836"/>
    <cellStyle name="Output 2 5 5 2 2" xfId="15837"/>
    <cellStyle name="Output 2 5 5 3" xfId="15838"/>
    <cellStyle name="Output 2 5 6" xfId="15839"/>
    <cellStyle name="Output 2 5 6 2" xfId="15840"/>
    <cellStyle name="Output 2 5 6 2 2" xfId="15841"/>
    <cellStyle name="Output 2 5 6 3" xfId="15842"/>
    <cellStyle name="Output 2 5 7" xfId="15843"/>
    <cellStyle name="Output 2 5 7 2" xfId="15844"/>
    <cellStyle name="Output 2 5 7 2 2" xfId="15845"/>
    <cellStyle name="Output 2 5 7 3" xfId="15846"/>
    <cellStyle name="Output 2 5 8" xfId="15847"/>
    <cellStyle name="Output 2 5 8 2" xfId="15848"/>
    <cellStyle name="Output 2 5 8 2 2" xfId="15849"/>
    <cellStyle name="Output 2 5 8 3" xfId="15850"/>
    <cellStyle name="Output 2 5 9" xfId="15851"/>
    <cellStyle name="Output 2 5 9 2" xfId="15852"/>
    <cellStyle name="Output 2 5 9 2 2" xfId="15853"/>
    <cellStyle name="Output 2 5 9 3" xfId="15854"/>
    <cellStyle name="Output 2 6" xfId="15855"/>
    <cellStyle name="Output 2 6 10" xfId="15856"/>
    <cellStyle name="Output 2 6 10 2" xfId="15857"/>
    <cellStyle name="Output 2 6 10 2 2" xfId="15858"/>
    <cellStyle name="Output 2 6 10 3" xfId="15859"/>
    <cellStyle name="Output 2 6 11" xfId="15860"/>
    <cellStyle name="Output 2 6 11 2" xfId="15861"/>
    <cellStyle name="Output 2 6 2" xfId="15862"/>
    <cellStyle name="Output 2 6 2 2" xfId="15863"/>
    <cellStyle name="Output 2 6 2 2 2" xfId="15864"/>
    <cellStyle name="Output 2 6 2 2 2 2" xfId="15865"/>
    <cellStyle name="Output 2 6 2 2 3" xfId="15866"/>
    <cellStyle name="Output 2 6 2 3" xfId="15867"/>
    <cellStyle name="Output 2 6 2 3 2" xfId="15868"/>
    <cellStyle name="Output 2 6 2 4" xfId="15869"/>
    <cellStyle name="Output 2 6 3" xfId="15870"/>
    <cellStyle name="Output 2 6 3 2" xfId="15871"/>
    <cellStyle name="Output 2 6 3 2 2" xfId="15872"/>
    <cellStyle name="Output 2 6 3 3" xfId="15873"/>
    <cellStyle name="Output 2 6 4" xfId="15874"/>
    <cellStyle name="Output 2 6 4 2" xfId="15875"/>
    <cellStyle name="Output 2 6 4 2 2" xfId="15876"/>
    <cellStyle name="Output 2 6 4 3" xfId="15877"/>
    <cellStyle name="Output 2 6 5" xfId="15878"/>
    <cellStyle name="Output 2 6 5 2" xfId="15879"/>
    <cellStyle name="Output 2 6 5 2 2" xfId="15880"/>
    <cellStyle name="Output 2 6 5 3" xfId="15881"/>
    <cellStyle name="Output 2 6 6" xfId="15882"/>
    <cellStyle name="Output 2 6 6 2" xfId="15883"/>
    <cellStyle name="Output 2 6 6 2 2" xfId="15884"/>
    <cellStyle name="Output 2 6 6 3" xfId="15885"/>
    <cellStyle name="Output 2 6 7" xfId="15886"/>
    <cellStyle name="Output 2 6 7 2" xfId="15887"/>
    <cellStyle name="Output 2 6 7 2 2" xfId="15888"/>
    <cellStyle name="Output 2 6 7 3" xfId="15889"/>
    <cellStyle name="Output 2 6 8" xfId="15890"/>
    <cellStyle name="Output 2 6 8 2" xfId="15891"/>
    <cellStyle name="Output 2 6 8 2 2" xfId="15892"/>
    <cellStyle name="Output 2 6 8 3" xfId="15893"/>
    <cellStyle name="Output 2 6 9" xfId="15894"/>
    <cellStyle name="Output 2 6 9 2" xfId="15895"/>
    <cellStyle name="Output 2 6 9 2 2" xfId="15896"/>
    <cellStyle name="Output 2 6 9 3" xfId="15897"/>
    <cellStyle name="Output 2 7" xfId="15898"/>
    <cellStyle name="Output 2 7 2" xfId="15899"/>
    <cellStyle name="Output 2 7 2 2" xfId="15900"/>
    <cellStyle name="Output 2 7 2 2 2" xfId="15901"/>
    <cellStyle name="Output 2 7 2 3" xfId="15902"/>
    <cellStyle name="Output 2 7 3" xfId="15903"/>
    <cellStyle name="Output 2 7 3 2" xfId="15904"/>
    <cellStyle name="Output 2 7 4" xfId="15905"/>
    <cellStyle name="Output 2 8" xfId="15906"/>
    <cellStyle name="Output 2 8 2" xfId="15907"/>
    <cellStyle name="Output 2 8 2 2" xfId="15908"/>
    <cellStyle name="Output 2 8 3" xfId="15909"/>
    <cellStyle name="Output 2 9" xfId="15910"/>
    <cellStyle name="Output 2 9 2" xfId="15911"/>
    <cellStyle name="Output 2 9 2 2" xfId="15912"/>
    <cellStyle name="Output 2 9 3" xfId="15913"/>
    <cellStyle name="Password" xfId="15914"/>
    <cellStyle name="Password 2" xfId="15915"/>
    <cellStyle name="Password 2 2" xfId="15916"/>
    <cellStyle name="Percent" xfId="2" builtinId="5"/>
    <cellStyle name="Percent [2]" xfId="15917"/>
    <cellStyle name="Percent 10" xfId="15918"/>
    <cellStyle name="Percent 11" xfId="15919"/>
    <cellStyle name="Percent 12" xfId="15920"/>
    <cellStyle name="Percent 2" xfId="15921"/>
    <cellStyle name="Percent 2 2" xfId="15922"/>
    <cellStyle name="Percent 2 2 2" xfId="15923"/>
    <cellStyle name="Percent 2 3" xfId="15924"/>
    <cellStyle name="Percent 3" xfId="15925"/>
    <cellStyle name="Percent 3 2" xfId="15926"/>
    <cellStyle name="Percent 3 3" xfId="15927"/>
    <cellStyle name="Percent 3 4" xfId="4"/>
    <cellStyle name="Percent 4" xfId="15928"/>
    <cellStyle name="Percent 4 2" xfId="15929"/>
    <cellStyle name="Percent 4 3" xfId="15930"/>
    <cellStyle name="Percent 4 3 2" xfId="15931"/>
    <cellStyle name="Percent 4 3 2 2" xfId="15932"/>
    <cellStyle name="Percent 4 3 2 2 2" xfId="15933"/>
    <cellStyle name="Percent 4 3 2 2 2 2" xfId="15934"/>
    <cellStyle name="Percent 4 3 2 2 2 2 2" xfId="15935"/>
    <cellStyle name="Percent 4 3 2 2 2 3" xfId="15936"/>
    <cellStyle name="Percent 4 3 2 2 3" xfId="15937"/>
    <cellStyle name="Percent 4 3 2 2 3 2" xfId="15938"/>
    <cellStyle name="Percent 4 3 2 2 4" xfId="15939"/>
    <cellStyle name="Percent 4 3 2 2 4 2" xfId="15940"/>
    <cellStyle name="Percent 4 3 2 2 5" xfId="15941"/>
    <cellStyle name="Percent 4 3 2 3" xfId="15942"/>
    <cellStyle name="Percent 4 3 2 3 2" xfId="15943"/>
    <cellStyle name="Percent 4 3 2 3 2 2" xfId="15944"/>
    <cellStyle name="Percent 4 3 2 3 3" xfId="15945"/>
    <cellStyle name="Percent 4 3 2 4" xfId="15946"/>
    <cellStyle name="Percent 4 3 2 4 2" xfId="15947"/>
    <cellStyle name="Percent 4 3 2 5" xfId="15948"/>
    <cellStyle name="Percent 4 3 2 5 2" xfId="15949"/>
    <cellStyle name="Percent 4 3 2 6" xfId="15950"/>
    <cellStyle name="Percent 4 3 3" xfId="15951"/>
    <cellStyle name="Percent 4 3 3 2" xfId="15952"/>
    <cellStyle name="Percent 4 3 3 2 2" xfId="15953"/>
    <cellStyle name="Percent 4 3 3 2 2 2" xfId="15954"/>
    <cellStyle name="Percent 4 3 3 2 3" xfId="15955"/>
    <cellStyle name="Percent 4 3 3 3" xfId="15956"/>
    <cellStyle name="Percent 4 3 3 3 2" xfId="15957"/>
    <cellStyle name="Percent 4 3 3 4" xfId="15958"/>
    <cellStyle name="Percent 4 3 3 4 2" xfId="15959"/>
    <cellStyle name="Percent 4 3 3 5" xfId="15960"/>
    <cellStyle name="Percent 4 3 4" xfId="15961"/>
    <cellStyle name="Percent 4 3 4 2" xfId="15962"/>
    <cellStyle name="Percent 4 3 4 2 2" xfId="15963"/>
    <cellStyle name="Percent 4 3 4 3" xfId="15964"/>
    <cellStyle name="Percent 4 3 5" xfId="15965"/>
    <cellStyle name="Percent 4 3 5 2" xfId="15966"/>
    <cellStyle name="Percent 4 3 6" xfId="15967"/>
    <cellStyle name="Percent 4 3 6 2" xfId="15968"/>
    <cellStyle name="Percent 4 3 7" xfId="15969"/>
    <cellStyle name="Percent 4 4" xfId="15970"/>
    <cellStyle name="Percent 4 4 2" xfId="15971"/>
    <cellStyle name="Percent 4 4 2 2" xfId="15972"/>
    <cellStyle name="Percent 4 4 2 2 2" xfId="15973"/>
    <cellStyle name="Percent 4 4 2 2 2 2" xfId="15974"/>
    <cellStyle name="Percent 4 4 2 2 3" xfId="15975"/>
    <cellStyle name="Percent 4 4 2 3" xfId="15976"/>
    <cellStyle name="Percent 4 4 2 3 2" xfId="15977"/>
    <cellStyle name="Percent 4 4 2 4" xfId="15978"/>
    <cellStyle name="Percent 4 4 2 4 2" xfId="15979"/>
    <cellStyle name="Percent 4 4 2 5" xfId="15980"/>
    <cellStyle name="Percent 4 4 3" xfId="15981"/>
    <cellStyle name="Percent 4 4 3 2" xfId="15982"/>
    <cellStyle name="Percent 4 4 3 2 2" xfId="15983"/>
    <cellStyle name="Percent 4 4 3 3" xfId="15984"/>
    <cellStyle name="Percent 4 4 4" xfId="15985"/>
    <cellStyle name="Percent 4 4 4 2" xfId="15986"/>
    <cellStyle name="Percent 4 4 5" xfId="15987"/>
    <cellStyle name="Percent 4 4 5 2" xfId="15988"/>
    <cellStyle name="Percent 4 4 6" xfId="15989"/>
    <cellStyle name="Percent 4 5" xfId="15990"/>
    <cellStyle name="Percent 4 5 2" xfId="15991"/>
    <cellStyle name="Percent 4 5 2 2" xfId="15992"/>
    <cellStyle name="Percent 4 5 2 2 2" xfId="15993"/>
    <cellStyle name="Percent 4 5 2 3" xfId="15994"/>
    <cellStyle name="Percent 4 5 3" xfId="15995"/>
    <cellStyle name="Percent 4 5 3 2" xfId="15996"/>
    <cellStyle name="Percent 4 5 4" xfId="15997"/>
    <cellStyle name="Percent 4 5 4 2" xfId="15998"/>
    <cellStyle name="Percent 4 5 5" xfId="15999"/>
    <cellStyle name="Percent 4 6" xfId="16000"/>
    <cellStyle name="Percent 4 6 2" xfId="16001"/>
    <cellStyle name="Percent 4 6 2 2" xfId="16002"/>
    <cellStyle name="Percent 4 6 3" xfId="16003"/>
    <cellStyle name="Percent 4 7" xfId="16004"/>
    <cellStyle name="Percent 4 7 2" xfId="16005"/>
    <cellStyle name="Percent 4 8" xfId="16006"/>
    <cellStyle name="Percent 4 8 2" xfId="16007"/>
    <cellStyle name="Percent 4 9" xfId="16008"/>
    <cellStyle name="Percent 5" xfId="16009"/>
    <cellStyle name="Percent 6" xfId="16010"/>
    <cellStyle name="Percent 6 2" xfId="16011"/>
    <cellStyle name="Percent 6 2 2" xfId="16012"/>
    <cellStyle name="Percent 6 2 2 2" xfId="16013"/>
    <cellStyle name="Percent 6 2 2 2 2" xfId="16014"/>
    <cellStyle name="Percent 6 2 2 2 2 2" xfId="16015"/>
    <cellStyle name="Percent 6 2 2 2 3" xfId="16016"/>
    <cellStyle name="Percent 6 2 2 3" xfId="16017"/>
    <cellStyle name="Percent 6 2 2 3 2" xfId="16018"/>
    <cellStyle name="Percent 6 2 2 4" xfId="16019"/>
    <cellStyle name="Percent 6 2 2 4 2" xfId="16020"/>
    <cellStyle name="Percent 6 2 2 5" xfId="16021"/>
    <cellStyle name="Percent 6 2 3" xfId="16022"/>
    <cellStyle name="Percent 6 2 3 2" xfId="16023"/>
    <cellStyle name="Percent 6 2 3 2 2" xfId="16024"/>
    <cellStyle name="Percent 6 2 3 3" xfId="16025"/>
    <cellStyle name="Percent 6 2 4" xfId="16026"/>
    <cellStyle name="Percent 6 2 4 2" xfId="16027"/>
    <cellStyle name="Percent 6 2 5" xfId="16028"/>
    <cellStyle name="Percent 6 2 5 2" xfId="16029"/>
    <cellStyle name="Percent 6 2 6" xfId="16030"/>
    <cellStyle name="Percent 6 3" xfId="16031"/>
    <cellStyle name="Percent 6 3 2" xfId="16032"/>
    <cellStyle name="Percent 6 3 2 2" xfId="16033"/>
    <cellStyle name="Percent 6 3 2 2 2" xfId="16034"/>
    <cellStyle name="Percent 6 3 2 3" xfId="16035"/>
    <cellStyle name="Percent 6 3 3" xfId="16036"/>
    <cellStyle name="Percent 6 3 3 2" xfId="16037"/>
    <cellStyle name="Percent 6 3 4" xfId="16038"/>
    <cellStyle name="Percent 6 3 4 2" xfId="16039"/>
    <cellStyle name="Percent 6 3 5" xfId="16040"/>
    <cellStyle name="Percent 6 4" xfId="16041"/>
    <cellStyle name="Percent 6 4 2" xfId="16042"/>
    <cellStyle name="Percent 6 4 2 2" xfId="16043"/>
    <cellStyle name="Percent 6 4 3" xfId="16044"/>
    <cellStyle name="Percent 6 5" xfId="16045"/>
    <cellStyle name="Percent 6 5 2" xfId="16046"/>
    <cellStyle name="Percent 6 6" xfId="16047"/>
    <cellStyle name="Percent 6 6 2" xfId="16048"/>
    <cellStyle name="Percent 6 7" xfId="16049"/>
    <cellStyle name="Percent 7" xfId="16050"/>
    <cellStyle name="Percent 7 2" xfId="16051"/>
    <cellStyle name="Percent 8" xfId="16052"/>
    <cellStyle name="Percent 9" xfId="16053"/>
    <cellStyle name="Percent(0)" xfId="16054"/>
    <cellStyle name="PSChar" xfId="16055"/>
    <cellStyle name="PSDate" xfId="16056"/>
    <cellStyle name="PSDec" xfId="16057"/>
    <cellStyle name="PSHeading" xfId="16058"/>
    <cellStyle name="PSHeading 2" xfId="16059"/>
    <cellStyle name="PSHeading 2 2" xfId="16060"/>
    <cellStyle name="PSHeading 2 2 2" xfId="16061"/>
    <cellStyle name="PSInt" xfId="16062"/>
    <cellStyle name="PSSpacer" xfId="16063"/>
    <cellStyle name="SAPBEXaggData" xfId="16064"/>
    <cellStyle name="SAPBEXaggData 2" xfId="16065"/>
    <cellStyle name="SAPBEXaggDataEmph" xfId="16066"/>
    <cellStyle name="SAPBEXaggDataEmph 2" xfId="16067"/>
    <cellStyle name="SAPBEXaggItem" xfId="16068"/>
    <cellStyle name="SAPBEXaggItem 2" xfId="16069"/>
    <cellStyle name="SAPBEXaggItem 2 2" xfId="16070"/>
    <cellStyle name="SAPBEXaggItem 3" xfId="16071"/>
    <cellStyle name="SAPBEXaggItem 3 2" xfId="16072"/>
    <cellStyle name="SAPBEXaggItem 4" xfId="16073"/>
    <cellStyle name="SAPBEXaggItem 4 2" xfId="16074"/>
    <cellStyle name="SAPBEXaggItem 5" xfId="16075"/>
    <cellStyle name="SAPBEXaggItem 5 2" xfId="16076"/>
    <cellStyle name="SAPBEXaggItem 6" xfId="16077"/>
    <cellStyle name="SAPBEXaggItem 6 2" xfId="16078"/>
    <cellStyle name="SAPBEXaggItem 7" xfId="16079"/>
    <cellStyle name="SAPBEXaggItem_Copy of xSAPtemp5457" xfId="16080"/>
    <cellStyle name="SAPBEXaggItemX" xfId="16081"/>
    <cellStyle name="SAPBEXaggItemX 2" xfId="16082"/>
    <cellStyle name="SAPBEXchaText" xfId="16083"/>
    <cellStyle name="SAPBEXchaText 2" xfId="16084"/>
    <cellStyle name="SAPBEXchaText 2 10" xfId="16085"/>
    <cellStyle name="SAPBEXchaText 2 10 2" xfId="16086"/>
    <cellStyle name="SAPBEXchaText 2 10 2 2" xfId="16087"/>
    <cellStyle name="SAPBEXchaText 2 10 3" xfId="16088"/>
    <cellStyle name="SAPBEXchaText 2 11" xfId="16089"/>
    <cellStyle name="SAPBEXchaText 2 11 2" xfId="16090"/>
    <cellStyle name="SAPBEXchaText 2 11 2 2" xfId="16091"/>
    <cellStyle name="SAPBEXchaText 2 11 3" xfId="16092"/>
    <cellStyle name="SAPBEXchaText 2 12" xfId="16093"/>
    <cellStyle name="SAPBEXchaText 2 12 2" xfId="16094"/>
    <cellStyle name="SAPBEXchaText 2 12 2 2" xfId="16095"/>
    <cellStyle name="SAPBEXchaText 2 12 3" xfId="16096"/>
    <cellStyle name="SAPBEXchaText 2 13" xfId="16097"/>
    <cellStyle name="SAPBEXchaText 2 13 2" xfId="16098"/>
    <cellStyle name="SAPBEXchaText 2 2" xfId="16099"/>
    <cellStyle name="SAPBEXchaText 2 2 2" xfId="16100"/>
    <cellStyle name="SAPBEXchaText 2 2 2 2" xfId="16101"/>
    <cellStyle name="SAPBEXchaText 2 2 2 2 2" xfId="16102"/>
    <cellStyle name="SAPBEXchaText 2 2 2 2 2 2" xfId="16103"/>
    <cellStyle name="SAPBEXchaText 2 2 2 2 3" xfId="16104"/>
    <cellStyle name="SAPBEXchaText 2 2 2 3" xfId="16105"/>
    <cellStyle name="SAPBEXchaText 2 2 2 3 2" xfId="16106"/>
    <cellStyle name="SAPBEXchaText 2 2 2 4" xfId="16107"/>
    <cellStyle name="SAPBEXchaText 2 2 3" xfId="16108"/>
    <cellStyle name="SAPBEXchaText 2 2 3 2" xfId="16109"/>
    <cellStyle name="SAPBEXchaText 2 2 3 2 2" xfId="16110"/>
    <cellStyle name="SAPBEXchaText 2 2 3 2 2 2" xfId="16111"/>
    <cellStyle name="SAPBEXchaText 2 2 3 2 3" xfId="16112"/>
    <cellStyle name="SAPBEXchaText 2 2 3 3" xfId="16113"/>
    <cellStyle name="SAPBEXchaText 2 2 3 3 2" xfId="16114"/>
    <cellStyle name="SAPBEXchaText 2 2 3 4" xfId="16115"/>
    <cellStyle name="SAPBEXchaText 2 2 4" xfId="16116"/>
    <cellStyle name="SAPBEXchaText 2 2 4 2" xfId="16117"/>
    <cellStyle name="SAPBEXchaText 2 2 4 2 2" xfId="16118"/>
    <cellStyle name="SAPBEXchaText 2 2 4 3" xfId="16119"/>
    <cellStyle name="SAPBEXchaText 2 2 5" xfId="16120"/>
    <cellStyle name="SAPBEXchaText 2 2 5 2" xfId="16121"/>
    <cellStyle name="SAPBEXchaText 2 2 5 2 2" xfId="16122"/>
    <cellStyle name="SAPBEXchaText 2 2 5 3" xfId="16123"/>
    <cellStyle name="SAPBEXchaText 2 2 6" xfId="16124"/>
    <cellStyle name="SAPBEXchaText 2 2 6 2" xfId="16125"/>
    <cellStyle name="SAPBEXchaText 2 2 6 2 2" xfId="16126"/>
    <cellStyle name="SAPBEXchaText 2 2 6 3" xfId="16127"/>
    <cellStyle name="SAPBEXchaText 2 2 7" xfId="16128"/>
    <cellStyle name="SAPBEXchaText 2 2 7 2" xfId="16129"/>
    <cellStyle name="SAPBEXchaText 2 2 7 2 2" xfId="16130"/>
    <cellStyle name="SAPBEXchaText 2 2 7 3" xfId="16131"/>
    <cellStyle name="SAPBEXchaText 2 2 8" xfId="16132"/>
    <cellStyle name="SAPBEXchaText 2 2 8 2" xfId="16133"/>
    <cellStyle name="SAPBEXchaText 2 3" xfId="16134"/>
    <cellStyle name="SAPBEXchaText 2 3 10" xfId="16135"/>
    <cellStyle name="SAPBEXchaText 2 3 10 2" xfId="16136"/>
    <cellStyle name="SAPBEXchaText 2 3 10 2 2" xfId="16137"/>
    <cellStyle name="SAPBEXchaText 2 3 10 3" xfId="16138"/>
    <cellStyle name="SAPBEXchaText 2 3 11" xfId="16139"/>
    <cellStyle name="SAPBEXchaText 2 3 11 2" xfId="16140"/>
    <cellStyle name="SAPBEXchaText 2 3 2" xfId="16141"/>
    <cellStyle name="SAPBEXchaText 2 3 2 2" xfId="16142"/>
    <cellStyle name="SAPBEXchaText 2 3 2 2 2" xfId="16143"/>
    <cellStyle name="SAPBEXchaText 2 3 2 2 2 2" xfId="16144"/>
    <cellStyle name="SAPBEXchaText 2 3 2 2 3" xfId="16145"/>
    <cellStyle name="SAPBEXchaText 2 3 2 3" xfId="16146"/>
    <cellStyle name="SAPBEXchaText 2 3 2 3 2" xfId="16147"/>
    <cellStyle name="SAPBEXchaText 2 3 2 4" xfId="16148"/>
    <cellStyle name="SAPBEXchaText 2 3 3" xfId="16149"/>
    <cellStyle name="SAPBEXchaText 2 3 3 2" xfId="16150"/>
    <cellStyle name="SAPBEXchaText 2 3 3 2 2" xfId="16151"/>
    <cellStyle name="SAPBEXchaText 2 3 3 3" xfId="16152"/>
    <cellStyle name="SAPBEXchaText 2 3 4" xfId="16153"/>
    <cellStyle name="SAPBEXchaText 2 3 4 2" xfId="16154"/>
    <cellStyle name="SAPBEXchaText 2 3 4 2 2" xfId="16155"/>
    <cellStyle name="SAPBEXchaText 2 3 4 3" xfId="16156"/>
    <cellStyle name="SAPBEXchaText 2 3 5" xfId="16157"/>
    <cellStyle name="SAPBEXchaText 2 3 5 2" xfId="16158"/>
    <cellStyle name="SAPBEXchaText 2 3 5 2 2" xfId="16159"/>
    <cellStyle name="SAPBEXchaText 2 3 5 3" xfId="16160"/>
    <cellStyle name="SAPBEXchaText 2 3 6" xfId="16161"/>
    <cellStyle name="SAPBEXchaText 2 3 6 2" xfId="16162"/>
    <cellStyle name="SAPBEXchaText 2 3 6 2 2" xfId="16163"/>
    <cellStyle name="SAPBEXchaText 2 3 6 3" xfId="16164"/>
    <cellStyle name="SAPBEXchaText 2 3 7" xfId="16165"/>
    <cellStyle name="SAPBEXchaText 2 3 7 2" xfId="16166"/>
    <cellStyle name="SAPBEXchaText 2 3 7 2 2" xfId="16167"/>
    <cellStyle name="SAPBEXchaText 2 3 7 3" xfId="16168"/>
    <cellStyle name="SAPBEXchaText 2 3 8" xfId="16169"/>
    <cellStyle name="SAPBEXchaText 2 3 8 2" xfId="16170"/>
    <cellStyle name="SAPBEXchaText 2 3 8 2 2" xfId="16171"/>
    <cellStyle name="SAPBEXchaText 2 3 8 3" xfId="16172"/>
    <cellStyle name="SAPBEXchaText 2 3 9" xfId="16173"/>
    <cellStyle name="SAPBEXchaText 2 3 9 2" xfId="16174"/>
    <cellStyle name="SAPBEXchaText 2 3 9 2 2" xfId="16175"/>
    <cellStyle name="SAPBEXchaText 2 3 9 3" xfId="16176"/>
    <cellStyle name="SAPBEXchaText 2 4" xfId="16177"/>
    <cellStyle name="SAPBEXchaText 2 4 10" xfId="16178"/>
    <cellStyle name="SAPBEXchaText 2 4 10 2" xfId="16179"/>
    <cellStyle name="SAPBEXchaText 2 4 10 2 2" xfId="16180"/>
    <cellStyle name="SAPBEXchaText 2 4 10 3" xfId="16181"/>
    <cellStyle name="SAPBEXchaText 2 4 11" xfId="16182"/>
    <cellStyle name="SAPBEXchaText 2 4 11 2" xfId="16183"/>
    <cellStyle name="SAPBEXchaText 2 4 2" xfId="16184"/>
    <cellStyle name="SAPBEXchaText 2 4 2 2" xfId="16185"/>
    <cellStyle name="SAPBEXchaText 2 4 2 2 2" xfId="16186"/>
    <cellStyle name="SAPBEXchaText 2 4 2 2 2 2" xfId="16187"/>
    <cellStyle name="SAPBEXchaText 2 4 2 2 3" xfId="16188"/>
    <cellStyle name="SAPBEXchaText 2 4 2 3" xfId="16189"/>
    <cellStyle name="SAPBEXchaText 2 4 2 3 2" xfId="16190"/>
    <cellStyle name="SAPBEXchaText 2 4 2 4" xfId="16191"/>
    <cellStyle name="SAPBEXchaText 2 4 3" xfId="16192"/>
    <cellStyle name="SAPBEXchaText 2 4 3 2" xfId="16193"/>
    <cellStyle name="SAPBEXchaText 2 4 3 2 2" xfId="16194"/>
    <cellStyle name="SAPBEXchaText 2 4 3 3" xfId="16195"/>
    <cellStyle name="SAPBEXchaText 2 4 4" xfId="16196"/>
    <cellStyle name="SAPBEXchaText 2 4 4 2" xfId="16197"/>
    <cellStyle name="SAPBEXchaText 2 4 4 2 2" xfId="16198"/>
    <cellStyle name="SAPBEXchaText 2 4 4 3" xfId="16199"/>
    <cellStyle name="SAPBEXchaText 2 4 5" xfId="16200"/>
    <cellStyle name="SAPBEXchaText 2 4 5 2" xfId="16201"/>
    <cellStyle name="SAPBEXchaText 2 4 5 2 2" xfId="16202"/>
    <cellStyle name="SAPBEXchaText 2 4 5 3" xfId="16203"/>
    <cellStyle name="SAPBEXchaText 2 4 6" xfId="16204"/>
    <cellStyle name="SAPBEXchaText 2 4 6 2" xfId="16205"/>
    <cellStyle name="SAPBEXchaText 2 4 6 2 2" xfId="16206"/>
    <cellStyle name="SAPBEXchaText 2 4 6 3" xfId="16207"/>
    <cellStyle name="SAPBEXchaText 2 4 7" xfId="16208"/>
    <cellStyle name="SAPBEXchaText 2 4 7 2" xfId="16209"/>
    <cellStyle name="SAPBEXchaText 2 4 7 2 2" xfId="16210"/>
    <cellStyle name="SAPBEXchaText 2 4 7 3" xfId="16211"/>
    <cellStyle name="SAPBEXchaText 2 4 8" xfId="16212"/>
    <cellStyle name="SAPBEXchaText 2 4 8 2" xfId="16213"/>
    <cellStyle name="SAPBEXchaText 2 4 8 2 2" xfId="16214"/>
    <cellStyle name="SAPBEXchaText 2 4 8 3" xfId="16215"/>
    <cellStyle name="SAPBEXchaText 2 4 9" xfId="16216"/>
    <cellStyle name="SAPBEXchaText 2 4 9 2" xfId="16217"/>
    <cellStyle name="SAPBEXchaText 2 4 9 2 2" xfId="16218"/>
    <cellStyle name="SAPBEXchaText 2 4 9 3" xfId="16219"/>
    <cellStyle name="SAPBEXchaText 2 5" xfId="16220"/>
    <cellStyle name="SAPBEXchaText 2 5 10" xfId="16221"/>
    <cellStyle name="SAPBEXchaText 2 5 10 2" xfId="16222"/>
    <cellStyle name="SAPBEXchaText 2 5 10 2 2" xfId="16223"/>
    <cellStyle name="SAPBEXchaText 2 5 10 3" xfId="16224"/>
    <cellStyle name="SAPBEXchaText 2 5 11" xfId="16225"/>
    <cellStyle name="SAPBEXchaText 2 5 11 2" xfId="16226"/>
    <cellStyle name="SAPBEXchaText 2 5 2" xfId="16227"/>
    <cellStyle name="SAPBEXchaText 2 5 2 2" xfId="16228"/>
    <cellStyle name="SAPBEXchaText 2 5 2 2 2" xfId="16229"/>
    <cellStyle name="SAPBEXchaText 2 5 2 2 2 2" xfId="16230"/>
    <cellStyle name="SAPBEXchaText 2 5 2 2 3" xfId="16231"/>
    <cellStyle name="SAPBEXchaText 2 5 2 3" xfId="16232"/>
    <cellStyle name="SAPBEXchaText 2 5 2 3 2" xfId="16233"/>
    <cellStyle name="SAPBEXchaText 2 5 2 4" xfId="16234"/>
    <cellStyle name="SAPBEXchaText 2 5 3" xfId="16235"/>
    <cellStyle name="SAPBEXchaText 2 5 3 2" xfId="16236"/>
    <cellStyle name="SAPBEXchaText 2 5 3 2 2" xfId="16237"/>
    <cellStyle name="SAPBEXchaText 2 5 3 3" xfId="16238"/>
    <cellStyle name="SAPBEXchaText 2 5 4" xfId="16239"/>
    <cellStyle name="SAPBEXchaText 2 5 4 2" xfId="16240"/>
    <cellStyle name="SAPBEXchaText 2 5 4 2 2" xfId="16241"/>
    <cellStyle name="SAPBEXchaText 2 5 4 3" xfId="16242"/>
    <cellStyle name="SAPBEXchaText 2 5 5" xfId="16243"/>
    <cellStyle name="SAPBEXchaText 2 5 5 2" xfId="16244"/>
    <cellStyle name="SAPBEXchaText 2 5 5 2 2" xfId="16245"/>
    <cellStyle name="SAPBEXchaText 2 5 5 3" xfId="16246"/>
    <cellStyle name="SAPBEXchaText 2 5 6" xfId="16247"/>
    <cellStyle name="SAPBEXchaText 2 5 6 2" xfId="16248"/>
    <cellStyle name="SAPBEXchaText 2 5 6 2 2" xfId="16249"/>
    <cellStyle name="SAPBEXchaText 2 5 6 3" xfId="16250"/>
    <cellStyle name="SAPBEXchaText 2 5 7" xfId="16251"/>
    <cellStyle name="SAPBEXchaText 2 5 7 2" xfId="16252"/>
    <cellStyle name="SAPBEXchaText 2 5 7 2 2" xfId="16253"/>
    <cellStyle name="SAPBEXchaText 2 5 7 3" xfId="16254"/>
    <cellStyle name="SAPBEXchaText 2 5 8" xfId="16255"/>
    <cellStyle name="SAPBEXchaText 2 5 8 2" xfId="16256"/>
    <cellStyle name="SAPBEXchaText 2 5 8 2 2" xfId="16257"/>
    <cellStyle name="SAPBEXchaText 2 5 8 3" xfId="16258"/>
    <cellStyle name="SAPBEXchaText 2 5 9" xfId="16259"/>
    <cellStyle name="SAPBEXchaText 2 5 9 2" xfId="16260"/>
    <cellStyle name="SAPBEXchaText 2 5 9 2 2" xfId="16261"/>
    <cellStyle name="SAPBEXchaText 2 5 9 3" xfId="16262"/>
    <cellStyle name="SAPBEXchaText 2 6" xfId="16263"/>
    <cellStyle name="SAPBEXchaText 2 6 10" xfId="16264"/>
    <cellStyle name="SAPBEXchaText 2 6 10 2" xfId="16265"/>
    <cellStyle name="SAPBEXchaText 2 6 10 2 2" xfId="16266"/>
    <cellStyle name="SAPBEXchaText 2 6 10 3" xfId="16267"/>
    <cellStyle name="SAPBEXchaText 2 6 11" xfId="16268"/>
    <cellStyle name="SAPBEXchaText 2 6 11 2" xfId="16269"/>
    <cellStyle name="SAPBEXchaText 2 6 2" xfId="16270"/>
    <cellStyle name="SAPBEXchaText 2 6 2 2" xfId="16271"/>
    <cellStyle name="SAPBEXchaText 2 6 2 2 2" xfId="16272"/>
    <cellStyle name="SAPBEXchaText 2 6 2 2 2 2" xfId="16273"/>
    <cellStyle name="SAPBEXchaText 2 6 2 2 3" xfId="16274"/>
    <cellStyle name="SAPBEXchaText 2 6 2 3" xfId="16275"/>
    <cellStyle name="SAPBEXchaText 2 6 2 3 2" xfId="16276"/>
    <cellStyle name="SAPBEXchaText 2 6 2 4" xfId="16277"/>
    <cellStyle name="SAPBEXchaText 2 6 3" xfId="16278"/>
    <cellStyle name="SAPBEXchaText 2 6 3 2" xfId="16279"/>
    <cellStyle name="SAPBEXchaText 2 6 3 2 2" xfId="16280"/>
    <cellStyle name="SAPBEXchaText 2 6 3 3" xfId="16281"/>
    <cellStyle name="SAPBEXchaText 2 6 4" xfId="16282"/>
    <cellStyle name="SAPBEXchaText 2 6 4 2" xfId="16283"/>
    <cellStyle name="SAPBEXchaText 2 6 4 2 2" xfId="16284"/>
    <cellStyle name="SAPBEXchaText 2 6 4 3" xfId="16285"/>
    <cellStyle name="SAPBEXchaText 2 6 5" xfId="16286"/>
    <cellStyle name="SAPBEXchaText 2 6 5 2" xfId="16287"/>
    <cellStyle name="SAPBEXchaText 2 6 5 2 2" xfId="16288"/>
    <cellStyle name="SAPBEXchaText 2 6 5 3" xfId="16289"/>
    <cellStyle name="SAPBEXchaText 2 6 6" xfId="16290"/>
    <cellStyle name="SAPBEXchaText 2 6 6 2" xfId="16291"/>
    <cellStyle name="SAPBEXchaText 2 6 6 2 2" xfId="16292"/>
    <cellStyle name="SAPBEXchaText 2 6 6 3" xfId="16293"/>
    <cellStyle name="SAPBEXchaText 2 6 7" xfId="16294"/>
    <cellStyle name="SAPBEXchaText 2 6 7 2" xfId="16295"/>
    <cellStyle name="SAPBEXchaText 2 6 7 2 2" xfId="16296"/>
    <cellStyle name="SAPBEXchaText 2 6 7 3" xfId="16297"/>
    <cellStyle name="SAPBEXchaText 2 6 8" xfId="16298"/>
    <cellStyle name="SAPBEXchaText 2 6 8 2" xfId="16299"/>
    <cellStyle name="SAPBEXchaText 2 6 8 2 2" xfId="16300"/>
    <cellStyle name="SAPBEXchaText 2 6 8 3" xfId="16301"/>
    <cellStyle name="SAPBEXchaText 2 6 9" xfId="16302"/>
    <cellStyle name="SAPBEXchaText 2 6 9 2" xfId="16303"/>
    <cellStyle name="SAPBEXchaText 2 6 9 2 2" xfId="16304"/>
    <cellStyle name="SAPBEXchaText 2 6 9 3" xfId="16305"/>
    <cellStyle name="SAPBEXchaText 2 7" xfId="16306"/>
    <cellStyle name="SAPBEXchaText 2 7 2" xfId="16307"/>
    <cellStyle name="SAPBEXchaText 2 7 2 2" xfId="16308"/>
    <cellStyle name="SAPBEXchaText 2 7 2 2 2" xfId="16309"/>
    <cellStyle name="SAPBEXchaText 2 7 2 3" xfId="16310"/>
    <cellStyle name="SAPBEXchaText 2 7 3" xfId="16311"/>
    <cellStyle name="SAPBEXchaText 2 7 3 2" xfId="16312"/>
    <cellStyle name="SAPBEXchaText 2 7 4" xfId="16313"/>
    <cellStyle name="SAPBEXchaText 2 8" xfId="16314"/>
    <cellStyle name="SAPBEXchaText 2 8 2" xfId="16315"/>
    <cellStyle name="SAPBEXchaText 2 8 2 2" xfId="16316"/>
    <cellStyle name="SAPBEXchaText 2 8 3" xfId="16317"/>
    <cellStyle name="SAPBEXchaText 2 9" xfId="16318"/>
    <cellStyle name="SAPBEXchaText 2 9 2" xfId="16319"/>
    <cellStyle name="SAPBEXchaText 2 9 2 2" xfId="16320"/>
    <cellStyle name="SAPBEXchaText 2 9 3" xfId="16321"/>
    <cellStyle name="SAPBEXchaText 3" xfId="16322"/>
    <cellStyle name="SAPBEXchaText 3 10" xfId="16323"/>
    <cellStyle name="SAPBEXchaText 3 10 2" xfId="16324"/>
    <cellStyle name="SAPBEXchaText 3 10 2 2" xfId="16325"/>
    <cellStyle name="SAPBEXchaText 3 10 3" xfId="16326"/>
    <cellStyle name="SAPBEXchaText 3 11" xfId="16327"/>
    <cellStyle name="SAPBEXchaText 3 11 2" xfId="16328"/>
    <cellStyle name="SAPBEXchaText 3 11 2 2" xfId="16329"/>
    <cellStyle name="SAPBEXchaText 3 11 3" xfId="16330"/>
    <cellStyle name="SAPBEXchaText 3 12" xfId="16331"/>
    <cellStyle name="SAPBEXchaText 3 12 2" xfId="16332"/>
    <cellStyle name="SAPBEXchaText 3 12 2 2" xfId="16333"/>
    <cellStyle name="SAPBEXchaText 3 12 3" xfId="16334"/>
    <cellStyle name="SAPBEXchaText 3 13" xfId="16335"/>
    <cellStyle name="SAPBEXchaText 3 13 2" xfId="16336"/>
    <cellStyle name="SAPBEXchaText 3 2" xfId="16337"/>
    <cellStyle name="SAPBEXchaText 3 2 2" xfId="16338"/>
    <cellStyle name="SAPBEXchaText 3 2 2 2" xfId="16339"/>
    <cellStyle name="SAPBEXchaText 3 2 2 2 2" xfId="16340"/>
    <cellStyle name="SAPBEXchaText 3 2 2 2 2 2" xfId="16341"/>
    <cellStyle name="SAPBEXchaText 3 2 2 2 3" xfId="16342"/>
    <cellStyle name="SAPBEXchaText 3 2 2 3" xfId="16343"/>
    <cellStyle name="SAPBEXchaText 3 2 2 3 2" xfId="16344"/>
    <cellStyle name="SAPBEXchaText 3 2 2 4" xfId="16345"/>
    <cellStyle name="SAPBEXchaText 3 2 3" xfId="16346"/>
    <cellStyle name="SAPBEXchaText 3 2 3 2" xfId="16347"/>
    <cellStyle name="SAPBEXchaText 3 2 3 2 2" xfId="16348"/>
    <cellStyle name="SAPBEXchaText 3 2 3 2 2 2" xfId="16349"/>
    <cellStyle name="SAPBEXchaText 3 2 3 2 3" xfId="16350"/>
    <cellStyle name="SAPBEXchaText 3 2 3 3" xfId="16351"/>
    <cellStyle name="SAPBEXchaText 3 2 3 3 2" xfId="16352"/>
    <cellStyle name="SAPBEXchaText 3 2 3 4" xfId="16353"/>
    <cellStyle name="SAPBEXchaText 3 2 4" xfId="16354"/>
    <cellStyle name="SAPBEXchaText 3 2 4 2" xfId="16355"/>
    <cellStyle name="SAPBEXchaText 3 2 4 2 2" xfId="16356"/>
    <cellStyle name="SAPBEXchaText 3 2 4 3" xfId="16357"/>
    <cellStyle name="SAPBEXchaText 3 2 5" xfId="16358"/>
    <cellStyle name="SAPBEXchaText 3 2 5 2" xfId="16359"/>
    <cellStyle name="SAPBEXchaText 3 2 5 2 2" xfId="16360"/>
    <cellStyle name="SAPBEXchaText 3 2 5 3" xfId="16361"/>
    <cellStyle name="SAPBEXchaText 3 2 6" xfId="16362"/>
    <cellStyle name="SAPBEXchaText 3 2 6 2" xfId="16363"/>
    <cellStyle name="SAPBEXchaText 3 2 6 2 2" xfId="16364"/>
    <cellStyle name="SAPBEXchaText 3 2 6 3" xfId="16365"/>
    <cellStyle name="SAPBEXchaText 3 2 7" xfId="16366"/>
    <cellStyle name="SAPBEXchaText 3 2 7 2" xfId="16367"/>
    <cellStyle name="SAPBEXchaText 3 2 7 2 2" xfId="16368"/>
    <cellStyle name="SAPBEXchaText 3 2 7 3" xfId="16369"/>
    <cellStyle name="SAPBEXchaText 3 2 8" xfId="16370"/>
    <cellStyle name="SAPBEXchaText 3 2 8 2" xfId="16371"/>
    <cellStyle name="SAPBEXchaText 3 3" xfId="16372"/>
    <cellStyle name="SAPBEXchaText 3 3 10" xfId="16373"/>
    <cellStyle name="SAPBEXchaText 3 3 10 2" xfId="16374"/>
    <cellStyle name="SAPBEXchaText 3 3 10 2 2" xfId="16375"/>
    <cellStyle name="SAPBEXchaText 3 3 10 3" xfId="16376"/>
    <cellStyle name="SAPBEXchaText 3 3 11" xfId="16377"/>
    <cellStyle name="SAPBEXchaText 3 3 11 2" xfId="16378"/>
    <cellStyle name="SAPBEXchaText 3 3 2" xfId="16379"/>
    <cellStyle name="SAPBEXchaText 3 3 2 2" xfId="16380"/>
    <cellStyle name="SAPBEXchaText 3 3 2 2 2" xfId="16381"/>
    <cellStyle name="SAPBEXchaText 3 3 2 2 2 2" xfId="16382"/>
    <cellStyle name="SAPBEXchaText 3 3 2 2 3" xfId="16383"/>
    <cellStyle name="SAPBEXchaText 3 3 2 3" xfId="16384"/>
    <cellStyle name="SAPBEXchaText 3 3 2 3 2" xfId="16385"/>
    <cellStyle name="SAPBEXchaText 3 3 2 4" xfId="16386"/>
    <cellStyle name="SAPBEXchaText 3 3 3" xfId="16387"/>
    <cellStyle name="SAPBEXchaText 3 3 3 2" xfId="16388"/>
    <cellStyle name="SAPBEXchaText 3 3 3 2 2" xfId="16389"/>
    <cellStyle name="SAPBEXchaText 3 3 3 3" xfId="16390"/>
    <cellStyle name="SAPBEXchaText 3 3 4" xfId="16391"/>
    <cellStyle name="SAPBEXchaText 3 3 4 2" xfId="16392"/>
    <cellStyle name="SAPBEXchaText 3 3 4 2 2" xfId="16393"/>
    <cellStyle name="SAPBEXchaText 3 3 4 3" xfId="16394"/>
    <cellStyle name="SAPBEXchaText 3 3 5" xfId="16395"/>
    <cellStyle name="SAPBEXchaText 3 3 5 2" xfId="16396"/>
    <cellStyle name="SAPBEXchaText 3 3 5 2 2" xfId="16397"/>
    <cellStyle name="SAPBEXchaText 3 3 5 3" xfId="16398"/>
    <cellStyle name="SAPBEXchaText 3 3 6" xfId="16399"/>
    <cellStyle name="SAPBEXchaText 3 3 6 2" xfId="16400"/>
    <cellStyle name="SAPBEXchaText 3 3 6 2 2" xfId="16401"/>
    <cellStyle name="SAPBEXchaText 3 3 6 3" xfId="16402"/>
    <cellStyle name="SAPBEXchaText 3 3 7" xfId="16403"/>
    <cellStyle name="SAPBEXchaText 3 3 7 2" xfId="16404"/>
    <cellStyle name="SAPBEXchaText 3 3 7 2 2" xfId="16405"/>
    <cellStyle name="SAPBEXchaText 3 3 7 3" xfId="16406"/>
    <cellStyle name="SAPBEXchaText 3 3 8" xfId="16407"/>
    <cellStyle name="SAPBEXchaText 3 3 8 2" xfId="16408"/>
    <cellStyle name="SAPBEXchaText 3 3 8 2 2" xfId="16409"/>
    <cellStyle name="SAPBEXchaText 3 3 8 3" xfId="16410"/>
    <cellStyle name="SAPBEXchaText 3 3 9" xfId="16411"/>
    <cellStyle name="SAPBEXchaText 3 3 9 2" xfId="16412"/>
    <cellStyle name="SAPBEXchaText 3 3 9 2 2" xfId="16413"/>
    <cellStyle name="SAPBEXchaText 3 3 9 3" xfId="16414"/>
    <cellStyle name="SAPBEXchaText 3 4" xfId="16415"/>
    <cellStyle name="SAPBEXchaText 3 4 10" xfId="16416"/>
    <cellStyle name="SAPBEXchaText 3 4 10 2" xfId="16417"/>
    <cellStyle name="SAPBEXchaText 3 4 10 2 2" xfId="16418"/>
    <cellStyle name="SAPBEXchaText 3 4 10 3" xfId="16419"/>
    <cellStyle name="SAPBEXchaText 3 4 11" xfId="16420"/>
    <cellStyle name="SAPBEXchaText 3 4 11 2" xfId="16421"/>
    <cellStyle name="SAPBEXchaText 3 4 2" xfId="16422"/>
    <cellStyle name="SAPBEXchaText 3 4 2 2" xfId="16423"/>
    <cellStyle name="SAPBEXchaText 3 4 2 2 2" xfId="16424"/>
    <cellStyle name="SAPBEXchaText 3 4 2 2 2 2" xfId="16425"/>
    <cellStyle name="SAPBEXchaText 3 4 2 2 3" xfId="16426"/>
    <cellStyle name="SAPBEXchaText 3 4 2 3" xfId="16427"/>
    <cellStyle name="SAPBEXchaText 3 4 2 3 2" xfId="16428"/>
    <cellStyle name="SAPBEXchaText 3 4 2 4" xfId="16429"/>
    <cellStyle name="SAPBEXchaText 3 4 3" xfId="16430"/>
    <cellStyle name="SAPBEXchaText 3 4 3 2" xfId="16431"/>
    <cellStyle name="SAPBEXchaText 3 4 3 2 2" xfId="16432"/>
    <cellStyle name="SAPBEXchaText 3 4 3 3" xfId="16433"/>
    <cellStyle name="SAPBEXchaText 3 4 4" xfId="16434"/>
    <cellStyle name="SAPBEXchaText 3 4 4 2" xfId="16435"/>
    <cellStyle name="SAPBEXchaText 3 4 4 2 2" xfId="16436"/>
    <cellStyle name="SAPBEXchaText 3 4 4 3" xfId="16437"/>
    <cellStyle name="SAPBEXchaText 3 4 5" xfId="16438"/>
    <cellStyle name="SAPBEXchaText 3 4 5 2" xfId="16439"/>
    <cellStyle name="SAPBEXchaText 3 4 5 2 2" xfId="16440"/>
    <cellStyle name="SAPBEXchaText 3 4 5 3" xfId="16441"/>
    <cellStyle name="SAPBEXchaText 3 4 6" xfId="16442"/>
    <cellStyle name="SAPBEXchaText 3 4 6 2" xfId="16443"/>
    <cellStyle name="SAPBEXchaText 3 4 6 2 2" xfId="16444"/>
    <cellStyle name="SAPBEXchaText 3 4 6 3" xfId="16445"/>
    <cellStyle name="SAPBEXchaText 3 4 7" xfId="16446"/>
    <cellStyle name="SAPBEXchaText 3 4 7 2" xfId="16447"/>
    <cellStyle name="SAPBEXchaText 3 4 7 2 2" xfId="16448"/>
    <cellStyle name="SAPBEXchaText 3 4 7 3" xfId="16449"/>
    <cellStyle name="SAPBEXchaText 3 4 8" xfId="16450"/>
    <cellStyle name="SAPBEXchaText 3 4 8 2" xfId="16451"/>
    <cellStyle name="SAPBEXchaText 3 4 8 2 2" xfId="16452"/>
    <cellStyle name="SAPBEXchaText 3 4 8 3" xfId="16453"/>
    <cellStyle name="SAPBEXchaText 3 4 9" xfId="16454"/>
    <cellStyle name="SAPBEXchaText 3 4 9 2" xfId="16455"/>
    <cellStyle name="SAPBEXchaText 3 4 9 2 2" xfId="16456"/>
    <cellStyle name="SAPBEXchaText 3 4 9 3" xfId="16457"/>
    <cellStyle name="SAPBEXchaText 3 5" xfId="16458"/>
    <cellStyle name="SAPBEXchaText 3 5 10" xfId="16459"/>
    <cellStyle name="SAPBEXchaText 3 5 10 2" xfId="16460"/>
    <cellStyle name="SAPBEXchaText 3 5 10 2 2" xfId="16461"/>
    <cellStyle name="SAPBEXchaText 3 5 10 3" xfId="16462"/>
    <cellStyle name="SAPBEXchaText 3 5 11" xfId="16463"/>
    <cellStyle name="SAPBEXchaText 3 5 11 2" xfId="16464"/>
    <cellStyle name="SAPBEXchaText 3 5 2" xfId="16465"/>
    <cellStyle name="SAPBEXchaText 3 5 2 2" xfId="16466"/>
    <cellStyle name="SAPBEXchaText 3 5 2 2 2" xfId="16467"/>
    <cellStyle name="SAPBEXchaText 3 5 2 2 2 2" xfId="16468"/>
    <cellStyle name="SAPBEXchaText 3 5 2 2 3" xfId="16469"/>
    <cellStyle name="SAPBEXchaText 3 5 2 3" xfId="16470"/>
    <cellStyle name="SAPBEXchaText 3 5 2 3 2" xfId="16471"/>
    <cellStyle name="SAPBEXchaText 3 5 2 4" xfId="16472"/>
    <cellStyle name="SAPBEXchaText 3 5 3" xfId="16473"/>
    <cellStyle name="SAPBEXchaText 3 5 3 2" xfId="16474"/>
    <cellStyle name="SAPBEXchaText 3 5 3 2 2" xfId="16475"/>
    <cellStyle name="SAPBEXchaText 3 5 3 3" xfId="16476"/>
    <cellStyle name="SAPBEXchaText 3 5 4" xfId="16477"/>
    <cellStyle name="SAPBEXchaText 3 5 4 2" xfId="16478"/>
    <cellStyle name="SAPBEXchaText 3 5 4 2 2" xfId="16479"/>
    <cellStyle name="SAPBEXchaText 3 5 4 3" xfId="16480"/>
    <cellStyle name="SAPBEXchaText 3 5 5" xfId="16481"/>
    <cellStyle name="SAPBEXchaText 3 5 5 2" xfId="16482"/>
    <cellStyle name="SAPBEXchaText 3 5 5 2 2" xfId="16483"/>
    <cellStyle name="SAPBEXchaText 3 5 5 3" xfId="16484"/>
    <cellStyle name="SAPBEXchaText 3 5 6" xfId="16485"/>
    <cellStyle name="SAPBEXchaText 3 5 6 2" xfId="16486"/>
    <cellStyle name="SAPBEXchaText 3 5 6 2 2" xfId="16487"/>
    <cellStyle name="SAPBEXchaText 3 5 6 3" xfId="16488"/>
    <cellStyle name="SAPBEXchaText 3 5 7" xfId="16489"/>
    <cellStyle name="SAPBEXchaText 3 5 7 2" xfId="16490"/>
    <cellStyle name="SAPBEXchaText 3 5 7 2 2" xfId="16491"/>
    <cellStyle name="SAPBEXchaText 3 5 7 3" xfId="16492"/>
    <cellStyle name="SAPBEXchaText 3 5 8" xfId="16493"/>
    <cellStyle name="SAPBEXchaText 3 5 8 2" xfId="16494"/>
    <cellStyle name="SAPBEXchaText 3 5 8 2 2" xfId="16495"/>
    <cellStyle name="SAPBEXchaText 3 5 8 3" xfId="16496"/>
    <cellStyle name="SAPBEXchaText 3 5 9" xfId="16497"/>
    <cellStyle name="SAPBEXchaText 3 5 9 2" xfId="16498"/>
    <cellStyle name="SAPBEXchaText 3 5 9 2 2" xfId="16499"/>
    <cellStyle name="SAPBEXchaText 3 5 9 3" xfId="16500"/>
    <cellStyle name="SAPBEXchaText 3 6" xfId="16501"/>
    <cellStyle name="SAPBEXchaText 3 6 10" xfId="16502"/>
    <cellStyle name="SAPBEXchaText 3 6 10 2" xfId="16503"/>
    <cellStyle name="SAPBEXchaText 3 6 10 2 2" xfId="16504"/>
    <cellStyle name="SAPBEXchaText 3 6 10 3" xfId="16505"/>
    <cellStyle name="SAPBEXchaText 3 6 11" xfId="16506"/>
    <cellStyle name="SAPBEXchaText 3 6 11 2" xfId="16507"/>
    <cellStyle name="SAPBEXchaText 3 6 2" xfId="16508"/>
    <cellStyle name="SAPBEXchaText 3 6 2 2" xfId="16509"/>
    <cellStyle name="SAPBEXchaText 3 6 2 2 2" xfId="16510"/>
    <cellStyle name="SAPBEXchaText 3 6 2 2 2 2" xfId="16511"/>
    <cellStyle name="SAPBEXchaText 3 6 2 2 3" xfId="16512"/>
    <cellStyle name="SAPBEXchaText 3 6 2 3" xfId="16513"/>
    <cellStyle name="SAPBEXchaText 3 6 2 3 2" xfId="16514"/>
    <cellStyle name="SAPBEXchaText 3 6 2 4" xfId="16515"/>
    <cellStyle name="SAPBEXchaText 3 6 3" xfId="16516"/>
    <cellStyle name="SAPBEXchaText 3 6 3 2" xfId="16517"/>
    <cellStyle name="SAPBEXchaText 3 6 3 2 2" xfId="16518"/>
    <cellStyle name="SAPBEXchaText 3 6 3 3" xfId="16519"/>
    <cellStyle name="SAPBEXchaText 3 6 4" xfId="16520"/>
    <cellStyle name="SAPBEXchaText 3 6 4 2" xfId="16521"/>
    <cellStyle name="SAPBEXchaText 3 6 4 2 2" xfId="16522"/>
    <cellStyle name="SAPBEXchaText 3 6 4 3" xfId="16523"/>
    <cellStyle name="SAPBEXchaText 3 6 5" xfId="16524"/>
    <cellStyle name="SAPBEXchaText 3 6 5 2" xfId="16525"/>
    <cellStyle name="SAPBEXchaText 3 6 5 2 2" xfId="16526"/>
    <cellStyle name="SAPBEXchaText 3 6 5 3" xfId="16527"/>
    <cellStyle name="SAPBEXchaText 3 6 6" xfId="16528"/>
    <cellStyle name="SAPBEXchaText 3 6 6 2" xfId="16529"/>
    <cellStyle name="SAPBEXchaText 3 6 6 2 2" xfId="16530"/>
    <cellStyle name="SAPBEXchaText 3 6 6 3" xfId="16531"/>
    <cellStyle name="SAPBEXchaText 3 6 7" xfId="16532"/>
    <cellStyle name="SAPBEXchaText 3 6 7 2" xfId="16533"/>
    <cellStyle name="SAPBEXchaText 3 6 7 2 2" xfId="16534"/>
    <cellStyle name="SAPBEXchaText 3 6 7 3" xfId="16535"/>
    <cellStyle name="SAPBEXchaText 3 6 8" xfId="16536"/>
    <cellStyle name="SAPBEXchaText 3 6 8 2" xfId="16537"/>
    <cellStyle name="SAPBEXchaText 3 6 8 2 2" xfId="16538"/>
    <cellStyle name="SAPBEXchaText 3 6 8 3" xfId="16539"/>
    <cellStyle name="SAPBEXchaText 3 6 9" xfId="16540"/>
    <cellStyle name="SAPBEXchaText 3 6 9 2" xfId="16541"/>
    <cellStyle name="SAPBEXchaText 3 6 9 2 2" xfId="16542"/>
    <cellStyle name="SAPBEXchaText 3 6 9 3" xfId="16543"/>
    <cellStyle name="SAPBEXchaText 3 7" xfId="16544"/>
    <cellStyle name="SAPBEXchaText 3 7 2" xfId="16545"/>
    <cellStyle name="SAPBEXchaText 3 7 2 2" xfId="16546"/>
    <cellStyle name="SAPBEXchaText 3 7 2 2 2" xfId="16547"/>
    <cellStyle name="SAPBEXchaText 3 7 2 3" xfId="16548"/>
    <cellStyle name="SAPBEXchaText 3 7 3" xfId="16549"/>
    <cellStyle name="SAPBEXchaText 3 7 3 2" xfId="16550"/>
    <cellStyle name="SAPBEXchaText 3 7 4" xfId="16551"/>
    <cellStyle name="SAPBEXchaText 3 8" xfId="16552"/>
    <cellStyle name="SAPBEXchaText 3 8 2" xfId="16553"/>
    <cellStyle name="SAPBEXchaText 3 8 2 2" xfId="16554"/>
    <cellStyle name="SAPBEXchaText 3 8 3" xfId="16555"/>
    <cellStyle name="SAPBEXchaText 3 9" xfId="16556"/>
    <cellStyle name="SAPBEXchaText 3 9 2" xfId="16557"/>
    <cellStyle name="SAPBEXchaText 3 9 2 2" xfId="16558"/>
    <cellStyle name="SAPBEXchaText 3 9 3" xfId="16559"/>
    <cellStyle name="SAPBEXchaText 4" xfId="16560"/>
    <cellStyle name="SAPBEXchaText 4 10" xfId="16561"/>
    <cellStyle name="SAPBEXchaText 4 10 2" xfId="16562"/>
    <cellStyle name="SAPBEXchaText 4 10 2 2" xfId="16563"/>
    <cellStyle name="SAPBEXchaText 4 10 3" xfId="16564"/>
    <cellStyle name="SAPBEXchaText 4 11" xfId="16565"/>
    <cellStyle name="SAPBEXchaText 4 11 2" xfId="16566"/>
    <cellStyle name="SAPBEXchaText 4 2" xfId="16567"/>
    <cellStyle name="SAPBEXchaText 4 2 2" xfId="16568"/>
    <cellStyle name="SAPBEXchaText 4 2 2 2" xfId="16569"/>
    <cellStyle name="SAPBEXchaText 4 2 2 2 2" xfId="16570"/>
    <cellStyle name="SAPBEXchaText 4 2 2 3" xfId="16571"/>
    <cellStyle name="SAPBEXchaText 4 2 3" xfId="16572"/>
    <cellStyle name="SAPBEXchaText 4 2 3 2" xfId="16573"/>
    <cellStyle name="SAPBEXchaText 4 2 4" xfId="16574"/>
    <cellStyle name="SAPBEXchaText 4 3" xfId="16575"/>
    <cellStyle name="SAPBEXchaText 4 3 2" xfId="16576"/>
    <cellStyle name="SAPBEXchaText 4 3 2 2" xfId="16577"/>
    <cellStyle name="SAPBEXchaText 4 3 3" xfId="16578"/>
    <cellStyle name="SAPBEXchaText 4 4" xfId="16579"/>
    <cellStyle name="SAPBEXchaText 4 4 2" xfId="16580"/>
    <cellStyle name="SAPBEXchaText 4 4 2 2" xfId="16581"/>
    <cellStyle name="SAPBEXchaText 4 4 3" xfId="16582"/>
    <cellStyle name="SAPBEXchaText 4 5" xfId="16583"/>
    <cellStyle name="SAPBEXchaText 4 5 2" xfId="16584"/>
    <cellStyle name="SAPBEXchaText 4 5 2 2" xfId="16585"/>
    <cellStyle name="SAPBEXchaText 4 5 3" xfId="16586"/>
    <cellStyle name="SAPBEXchaText 4 6" xfId="16587"/>
    <cellStyle name="SAPBEXchaText 4 6 2" xfId="16588"/>
    <cellStyle name="SAPBEXchaText 4 6 2 2" xfId="16589"/>
    <cellStyle name="SAPBEXchaText 4 6 3" xfId="16590"/>
    <cellStyle name="SAPBEXchaText 4 7" xfId="16591"/>
    <cellStyle name="SAPBEXchaText 4 7 2" xfId="16592"/>
    <cellStyle name="SAPBEXchaText 4 7 2 2" xfId="16593"/>
    <cellStyle name="SAPBEXchaText 4 7 3" xfId="16594"/>
    <cellStyle name="SAPBEXchaText 4 8" xfId="16595"/>
    <cellStyle name="SAPBEXchaText 4 8 2" xfId="16596"/>
    <cellStyle name="SAPBEXchaText 4 8 2 2" xfId="16597"/>
    <cellStyle name="SAPBEXchaText 4 8 3" xfId="16598"/>
    <cellStyle name="SAPBEXchaText 4 9" xfId="16599"/>
    <cellStyle name="SAPBEXchaText 4 9 2" xfId="16600"/>
    <cellStyle name="SAPBEXchaText 4 9 2 2" xfId="16601"/>
    <cellStyle name="SAPBEXchaText 4 9 3" xfId="16602"/>
    <cellStyle name="SAPBEXchaText 5" xfId="16603"/>
    <cellStyle name="SAPBEXchaText 5 2" xfId="16604"/>
    <cellStyle name="SAPBEXchaText 5 2 2" xfId="16605"/>
    <cellStyle name="SAPBEXchaText 5 2 2 2" xfId="16606"/>
    <cellStyle name="SAPBEXchaText 5 2 3" xfId="16607"/>
    <cellStyle name="SAPBEXchaText 5 3" xfId="16608"/>
    <cellStyle name="SAPBEXchaText 5 3 2" xfId="16609"/>
    <cellStyle name="SAPBEXchaText 5 4" xfId="16610"/>
    <cellStyle name="SAPBEXchaText 6" xfId="16611"/>
    <cellStyle name="SAPBEXchaText 6 2" xfId="16612"/>
    <cellStyle name="SAPBEXchaText 6 2 2" xfId="16613"/>
    <cellStyle name="SAPBEXchaText 6 3" xfId="16614"/>
    <cellStyle name="SAPBEXchaText 7" xfId="16615"/>
    <cellStyle name="SAPBEXchaText 7 2" xfId="16616"/>
    <cellStyle name="SAPBEXchaText 7 2 2" xfId="16617"/>
    <cellStyle name="SAPBEXchaText 7 3" xfId="16618"/>
    <cellStyle name="SAPBEXchaText 8" xfId="16619"/>
    <cellStyle name="SAPBEXchaText 8 2" xfId="16620"/>
    <cellStyle name="SAPBEXchaText 9" xfId="16621"/>
    <cellStyle name="SAPBEXchaText 9 2" xfId="16622"/>
    <cellStyle name="SAPBEXchaText_Copy of xSAPtemp5457" xfId="16623"/>
    <cellStyle name="SAPBEXexcBad7" xfId="16624"/>
    <cellStyle name="SAPBEXexcBad7 2" xfId="16625"/>
    <cellStyle name="SAPBEXexcBad8" xfId="16626"/>
    <cellStyle name="SAPBEXexcBad8 2" xfId="16627"/>
    <cellStyle name="SAPBEXexcBad9" xfId="16628"/>
    <cellStyle name="SAPBEXexcBad9 2" xfId="16629"/>
    <cellStyle name="SAPBEXexcCritical4" xfId="16630"/>
    <cellStyle name="SAPBEXexcCritical4 2" xfId="16631"/>
    <cellStyle name="SAPBEXexcCritical5" xfId="16632"/>
    <cellStyle name="SAPBEXexcCritical5 2" xfId="16633"/>
    <cellStyle name="SAPBEXexcCritical6" xfId="16634"/>
    <cellStyle name="SAPBEXexcCritical6 2" xfId="16635"/>
    <cellStyle name="SAPBEXexcGood1" xfId="16636"/>
    <cellStyle name="SAPBEXexcGood1 2" xfId="16637"/>
    <cellStyle name="SAPBEXexcGood2" xfId="16638"/>
    <cellStyle name="SAPBEXexcGood2 2" xfId="16639"/>
    <cellStyle name="SAPBEXexcGood3" xfId="16640"/>
    <cellStyle name="SAPBEXexcGood3 2" xfId="16641"/>
    <cellStyle name="SAPBEXfilterDrill" xfId="16642"/>
    <cellStyle name="SAPBEXfilterItem" xfId="16643"/>
    <cellStyle name="SAPBEXfilterItem 2" xfId="16644"/>
    <cellStyle name="SAPBEXfilterItem 3" xfId="16645"/>
    <cellStyle name="SAPBEXfilterItem 4" xfId="16646"/>
    <cellStyle name="SAPBEXfilterItem 5" xfId="16647"/>
    <cellStyle name="SAPBEXfilterItem 6" xfId="16648"/>
    <cellStyle name="SAPBEXfilterItem_Copy of xSAPtemp5457" xfId="16649"/>
    <cellStyle name="SAPBEXfilterText" xfId="16650"/>
    <cellStyle name="SAPBEXfilterText 2" xfId="16651"/>
    <cellStyle name="SAPBEXfilterText 3" xfId="16652"/>
    <cellStyle name="SAPBEXfilterText 4" xfId="16653"/>
    <cellStyle name="SAPBEXfilterText 5" xfId="16654"/>
    <cellStyle name="SAPBEXformats" xfId="16655"/>
    <cellStyle name="SAPBEXformats 2" xfId="16656"/>
    <cellStyle name="SAPBEXheaderItem" xfId="16657"/>
    <cellStyle name="SAPBEXheaderItem 2" xfId="16658"/>
    <cellStyle name="SAPBEXheaderItem 3" xfId="16659"/>
    <cellStyle name="SAPBEXheaderItem 4" xfId="16660"/>
    <cellStyle name="SAPBEXheaderItem 5" xfId="16661"/>
    <cellStyle name="SAPBEXheaderItem 6" xfId="16662"/>
    <cellStyle name="SAPBEXheaderItem 7" xfId="16663"/>
    <cellStyle name="SAPBEXheaderItem_Copy of xSAPtemp5457" xfId="16664"/>
    <cellStyle name="SAPBEXheaderText" xfId="16665"/>
    <cellStyle name="SAPBEXheaderText 2" xfId="16666"/>
    <cellStyle name="SAPBEXheaderText 3" xfId="16667"/>
    <cellStyle name="SAPBEXheaderText 4" xfId="16668"/>
    <cellStyle name="SAPBEXheaderText 5" xfId="16669"/>
    <cellStyle name="SAPBEXheaderText 6" xfId="16670"/>
    <cellStyle name="SAPBEXheaderText 7" xfId="16671"/>
    <cellStyle name="SAPBEXheaderText_Copy of xSAPtemp5457" xfId="16672"/>
    <cellStyle name="SAPBEXHLevel0" xfId="16673"/>
    <cellStyle name="SAPBEXHLevel0 2" xfId="16674"/>
    <cellStyle name="SAPBEXHLevel0 2 2" xfId="16675"/>
    <cellStyle name="SAPBEXHLevel0 3" xfId="16676"/>
    <cellStyle name="SAPBEXHLevel0 3 2" xfId="16677"/>
    <cellStyle name="SAPBEXHLevel0 4" xfId="16678"/>
    <cellStyle name="SAPBEXHLevel0 4 2" xfId="16679"/>
    <cellStyle name="SAPBEXHLevel0 5" xfId="16680"/>
    <cellStyle name="SAPBEXHLevel0 5 2" xfId="16681"/>
    <cellStyle name="SAPBEXHLevel0 6" xfId="16682"/>
    <cellStyle name="SAPBEXHLevel0X" xfId="16683"/>
    <cellStyle name="SAPBEXHLevel0X 2" xfId="16684"/>
    <cellStyle name="SAPBEXHLevel0X 2 2" xfId="16685"/>
    <cellStyle name="SAPBEXHLevel0X 3" xfId="16686"/>
    <cellStyle name="SAPBEXHLevel0X 3 2" xfId="16687"/>
    <cellStyle name="SAPBEXHLevel0X 4" xfId="16688"/>
    <cellStyle name="SAPBEXHLevel0X 4 2" xfId="16689"/>
    <cellStyle name="SAPBEXHLevel0X 5" xfId="16690"/>
    <cellStyle name="SAPBEXHLevel0X 5 2" xfId="16691"/>
    <cellStyle name="SAPBEXHLevel0X 6" xfId="16692"/>
    <cellStyle name="SAPBEXHLevel1" xfId="16693"/>
    <cellStyle name="SAPBEXHLevel1 2" xfId="16694"/>
    <cellStyle name="SAPBEXHLevel1 2 2" xfId="16695"/>
    <cellStyle name="SAPBEXHLevel1 3" xfId="16696"/>
    <cellStyle name="SAPBEXHLevel1 3 2" xfId="16697"/>
    <cellStyle name="SAPBEXHLevel1 4" xfId="16698"/>
    <cellStyle name="SAPBEXHLevel1 4 2" xfId="16699"/>
    <cellStyle name="SAPBEXHLevel1 5" xfId="16700"/>
    <cellStyle name="SAPBEXHLevel1 5 2" xfId="16701"/>
    <cellStyle name="SAPBEXHLevel1 6" xfId="16702"/>
    <cellStyle name="SAPBEXHLevel1X" xfId="16703"/>
    <cellStyle name="SAPBEXHLevel1X 2" xfId="16704"/>
    <cellStyle name="SAPBEXHLevel1X 2 2" xfId="16705"/>
    <cellStyle name="SAPBEXHLevel1X 3" xfId="16706"/>
    <cellStyle name="SAPBEXHLevel1X 3 2" xfId="16707"/>
    <cellStyle name="SAPBEXHLevel1X 4" xfId="16708"/>
    <cellStyle name="SAPBEXHLevel1X 4 2" xfId="16709"/>
    <cellStyle name="SAPBEXHLevel1X 5" xfId="16710"/>
    <cellStyle name="SAPBEXHLevel1X 5 2" xfId="16711"/>
    <cellStyle name="SAPBEXHLevel1X 6" xfId="16712"/>
    <cellStyle name="SAPBEXHLevel2" xfId="16713"/>
    <cellStyle name="SAPBEXHLevel2 2" xfId="16714"/>
    <cellStyle name="SAPBEXHLevel2 2 2" xfId="16715"/>
    <cellStyle name="SAPBEXHLevel2 3" xfId="16716"/>
    <cellStyle name="SAPBEXHLevel2 3 2" xfId="16717"/>
    <cellStyle name="SAPBEXHLevel2 4" xfId="16718"/>
    <cellStyle name="SAPBEXHLevel2 4 2" xfId="16719"/>
    <cellStyle name="SAPBEXHLevel2 5" xfId="16720"/>
    <cellStyle name="SAPBEXHLevel2 5 2" xfId="16721"/>
    <cellStyle name="SAPBEXHLevel2 6" xfId="16722"/>
    <cellStyle name="SAPBEXHLevel2X" xfId="16723"/>
    <cellStyle name="SAPBEXHLevel2X 2" xfId="16724"/>
    <cellStyle name="SAPBEXHLevel2X 2 2" xfId="16725"/>
    <cellStyle name="SAPBEXHLevel2X 3" xfId="16726"/>
    <cellStyle name="SAPBEXHLevel2X 3 2" xfId="16727"/>
    <cellStyle name="SAPBEXHLevel2X 4" xfId="16728"/>
    <cellStyle name="SAPBEXHLevel2X 4 2" xfId="16729"/>
    <cellStyle name="SAPBEXHLevel2X 5" xfId="16730"/>
    <cellStyle name="SAPBEXHLevel2X 5 2" xfId="16731"/>
    <cellStyle name="SAPBEXHLevel2X 6" xfId="16732"/>
    <cellStyle name="SAPBEXHLevel3" xfId="16733"/>
    <cellStyle name="SAPBEXHLevel3 2" xfId="16734"/>
    <cellStyle name="SAPBEXHLevel3 2 2" xfId="16735"/>
    <cellStyle name="SAPBEXHLevel3 3" xfId="16736"/>
    <cellStyle name="SAPBEXHLevel3 3 2" xfId="16737"/>
    <cellStyle name="SAPBEXHLevel3 4" xfId="16738"/>
    <cellStyle name="SAPBEXHLevel3 4 2" xfId="16739"/>
    <cellStyle name="SAPBEXHLevel3 5" xfId="16740"/>
    <cellStyle name="SAPBEXHLevel3 5 2" xfId="16741"/>
    <cellStyle name="SAPBEXHLevel3 6" xfId="16742"/>
    <cellStyle name="SAPBEXHLevel3X" xfId="16743"/>
    <cellStyle name="SAPBEXHLevel3X 2" xfId="16744"/>
    <cellStyle name="SAPBEXHLevel3X 2 2" xfId="16745"/>
    <cellStyle name="SAPBEXHLevel3X 3" xfId="16746"/>
    <cellStyle name="SAPBEXHLevel3X 3 2" xfId="16747"/>
    <cellStyle name="SAPBEXHLevel3X 4" xfId="16748"/>
    <cellStyle name="SAPBEXHLevel3X 4 2" xfId="16749"/>
    <cellStyle name="SAPBEXHLevel3X 5" xfId="16750"/>
    <cellStyle name="SAPBEXHLevel3X 5 2" xfId="16751"/>
    <cellStyle name="SAPBEXHLevel3X 6" xfId="16752"/>
    <cellStyle name="SAPBEXresData" xfId="16753"/>
    <cellStyle name="SAPBEXresData 2" xfId="16754"/>
    <cellStyle name="SAPBEXresDataEmph" xfId="16755"/>
    <cellStyle name="SAPBEXresDataEmph 2" xfId="16756"/>
    <cellStyle name="SAPBEXresItem" xfId="16757"/>
    <cellStyle name="SAPBEXresItem 2" xfId="16758"/>
    <cellStyle name="SAPBEXresItemX" xfId="16759"/>
    <cellStyle name="SAPBEXresItemX 2" xfId="16760"/>
    <cellStyle name="SAPBEXstdData" xfId="16761"/>
    <cellStyle name="SAPBEXstdData 10" xfId="16762"/>
    <cellStyle name="SAPBEXstdData 10 2" xfId="16763"/>
    <cellStyle name="SAPBEXstdData 2" xfId="16764"/>
    <cellStyle name="SAPBEXstdData 2 10" xfId="16765"/>
    <cellStyle name="SAPBEXstdData 2 10 2" xfId="16766"/>
    <cellStyle name="SAPBEXstdData 2 10 2 2" xfId="16767"/>
    <cellStyle name="SAPBEXstdData 2 10 3" xfId="16768"/>
    <cellStyle name="SAPBEXstdData 2 11" xfId="16769"/>
    <cellStyle name="SAPBEXstdData 2 11 2" xfId="16770"/>
    <cellStyle name="SAPBEXstdData 2 11 2 2" xfId="16771"/>
    <cellStyle name="SAPBEXstdData 2 11 3" xfId="16772"/>
    <cellStyle name="SAPBEXstdData 2 12" xfId="16773"/>
    <cellStyle name="SAPBEXstdData 2 12 2" xfId="16774"/>
    <cellStyle name="SAPBEXstdData 2 12 2 2" xfId="16775"/>
    <cellStyle name="SAPBEXstdData 2 12 3" xfId="16776"/>
    <cellStyle name="SAPBEXstdData 2 13" xfId="16777"/>
    <cellStyle name="SAPBEXstdData 2 13 2" xfId="16778"/>
    <cellStyle name="SAPBEXstdData 2 2" xfId="16779"/>
    <cellStyle name="SAPBEXstdData 2 2 2" xfId="16780"/>
    <cellStyle name="SAPBEXstdData 2 2 2 2" xfId="16781"/>
    <cellStyle name="SAPBEXstdData 2 2 2 2 2" xfId="16782"/>
    <cellStyle name="SAPBEXstdData 2 2 2 2 2 2" xfId="16783"/>
    <cellStyle name="SAPBEXstdData 2 2 2 2 3" xfId="16784"/>
    <cellStyle name="SAPBEXstdData 2 2 2 3" xfId="16785"/>
    <cellStyle name="SAPBEXstdData 2 2 2 3 2" xfId="16786"/>
    <cellStyle name="SAPBEXstdData 2 2 2 4" xfId="16787"/>
    <cellStyle name="SAPBEXstdData 2 2 3" xfId="16788"/>
    <cellStyle name="SAPBEXstdData 2 2 3 2" xfId="16789"/>
    <cellStyle name="SAPBEXstdData 2 2 3 2 2" xfId="16790"/>
    <cellStyle name="SAPBEXstdData 2 2 3 2 2 2" xfId="16791"/>
    <cellStyle name="SAPBEXstdData 2 2 3 2 3" xfId="16792"/>
    <cellStyle name="SAPBEXstdData 2 2 3 3" xfId="16793"/>
    <cellStyle name="SAPBEXstdData 2 2 3 3 2" xfId="16794"/>
    <cellStyle name="SAPBEXstdData 2 2 3 4" xfId="16795"/>
    <cellStyle name="SAPBEXstdData 2 2 4" xfId="16796"/>
    <cellStyle name="SAPBEXstdData 2 2 4 2" xfId="16797"/>
    <cellStyle name="SAPBEXstdData 2 2 4 2 2" xfId="16798"/>
    <cellStyle name="SAPBEXstdData 2 2 4 3" xfId="16799"/>
    <cellStyle name="SAPBEXstdData 2 2 5" xfId="16800"/>
    <cellStyle name="SAPBEXstdData 2 2 5 2" xfId="16801"/>
    <cellStyle name="SAPBEXstdData 2 2 5 2 2" xfId="16802"/>
    <cellStyle name="SAPBEXstdData 2 2 5 3" xfId="16803"/>
    <cellStyle name="SAPBEXstdData 2 2 6" xfId="16804"/>
    <cellStyle name="SAPBEXstdData 2 2 6 2" xfId="16805"/>
    <cellStyle name="SAPBEXstdData 2 2 6 2 2" xfId="16806"/>
    <cellStyle name="SAPBEXstdData 2 2 6 3" xfId="16807"/>
    <cellStyle name="SAPBEXstdData 2 2 7" xfId="16808"/>
    <cellStyle name="SAPBEXstdData 2 2 7 2" xfId="16809"/>
    <cellStyle name="SAPBEXstdData 2 2 7 2 2" xfId="16810"/>
    <cellStyle name="SAPBEXstdData 2 2 7 3" xfId="16811"/>
    <cellStyle name="SAPBEXstdData 2 2 8" xfId="16812"/>
    <cellStyle name="SAPBEXstdData 2 2 8 2" xfId="16813"/>
    <cellStyle name="SAPBEXstdData 2 3" xfId="16814"/>
    <cellStyle name="SAPBEXstdData 2 3 10" xfId="16815"/>
    <cellStyle name="SAPBEXstdData 2 3 10 2" xfId="16816"/>
    <cellStyle name="SAPBEXstdData 2 3 10 2 2" xfId="16817"/>
    <cellStyle name="SAPBEXstdData 2 3 10 3" xfId="16818"/>
    <cellStyle name="SAPBEXstdData 2 3 11" xfId="16819"/>
    <cellStyle name="SAPBEXstdData 2 3 11 2" xfId="16820"/>
    <cellStyle name="SAPBEXstdData 2 3 2" xfId="16821"/>
    <cellStyle name="SAPBEXstdData 2 3 2 2" xfId="16822"/>
    <cellStyle name="SAPBEXstdData 2 3 2 2 2" xfId="16823"/>
    <cellStyle name="SAPBEXstdData 2 3 2 2 2 2" xfId="16824"/>
    <cellStyle name="SAPBEXstdData 2 3 2 2 3" xfId="16825"/>
    <cellStyle name="SAPBEXstdData 2 3 2 3" xfId="16826"/>
    <cellStyle name="SAPBEXstdData 2 3 2 3 2" xfId="16827"/>
    <cellStyle name="SAPBEXstdData 2 3 2 4" xfId="16828"/>
    <cellStyle name="SAPBEXstdData 2 3 3" xfId="16829"/>
    <cellStyle name="SAPBEXstdData 2 3 3 2" xfId="16830"/>
    <cellStyle name="SAPBEXstdData 2 3 3 2 2" xfId="16831"/>
    <cellStyle name="SAPBEXstdData 2 3 3 3" xfId="16832"/>
    <cellStyle name="SAPBEXstdData 2 3 4" xfId="16833"/>
    <cellStyle name="SAPBEXstdData 2 3 4 2" xfId="16834"/>
    <cellStyle name="SAPBEXstdData 2 3 4 2 2" xfId="16835"/>
    <cellStyle name="SAPBEXstdData 2 3 4 3" xfId="16836"/>
    <cellStyle name="SAPBEXstdData 2 3 5" xfId="16837"/>
    <cellStyle name="SAPBEXstdData 2 3 5 2" xfId="16838"/>
    <cellStyle name="SAPBEXstdData 2 3 5 2 2" xfId="16839"/>
    <cellStyle name="SAPBEXstdData 2 3 5 3" xfId="16840"/>
    <cellStyle name="SAPBEXstdData 2 3 6" xfId="16841"/>
    <cellStyle name="SAPBEXstdData 2 3 6 2" xfId="16842"/>
    <cellStyle name="SAPBEXstdData 2 3 6 2 2" xfId="16843"/>
    <cellStyle name="SAPBEXstdData 2 3 6 3" xfId="16844"/>
    <cellStyle name="SAPBEXstdData 2 3 7" xfId="16845"/>
    <cellStyle name="SAPBEXstdData 2 3 7 2" xfId="16846"/>
    <cellStyle name="SAPBEXstdData 2 3 7 2 2" xfId="16847"/>
    <cellStyle name="SAPBEXstdData 2 3 7 3" xfId="16848"/>
    <cellStyle name="SAPBEXstdData 2 3 8" xfId="16849"/>
    <cellStyle name="SAPBEXstdData 2 3 8 2" xfId="16850"/>
    <cellStyle name="SAPBEXstdData 2 3 8 2 2" xfId="16851"/>
    <cellStyle name="SAPBEXstdData 2 3 8 3" xfId="16852"/>
    <cellStyle name="SAPBEXstdData 2 3 9" xfId="16853"/>
    <cellStyle name="SAPBEXstdData 2 3 9 2" xfId="16854"/>
    <cellStyle name="SAPBEXstdData 2 3 9 2 2" xfId="16855"/>
    <cellStyle name="SAPBEXstdData 2 3 9 3" xfId="16856"/>
    <cellStyle name="SAPBEXstdData 2 4" xfId="16857"/>
    <cellStyle name="SAPBEXstdData 2 4 10" xfId="16858"/>
    <cellStyle name="SAPBEXstdData 2 4 10 2" xfId="16859"/>
    <cellStyle name="SAPBEXstdData 2 4 10 2 2" xfId="16860"/>
    <cellStyle name="SAPBEXstdData 2 4 10 3" xfId="16861"/>
    <cellStyle name="SAPBEXstdData 2 4 11" xfId="16862"/>
    <cellStyle name="SAPBEXstdData 2 4 11 2" xfId="16863"/>
    <cellStyle name="SAPBEXstdData 2 4 2" xfId="16864"/>
    <cellStyle name="SAPBEXstdData 2 4 2 2" xfId="16865"/>
    <cellStyle name="SAPBEXstdData 2 4 2 2 2" xfId="16866"/>
    <cellStyle name="SAPBEXstdData 2 4 2 2 2 2" xfId="16867"/>
    <cellStyle name="SAPBEXstdData 2 4 2 2 3" xfId="16868"/>
    <cellStyle name="SAPBEXstdData 2 4 2 3" xfId="16869"/>
    <cellStyle name="SAPBEXstdData 2 4 2 3 2" xfId="16870"/>
    <cellStyle name="SAPBEXstdData 2 4 2 4" xfId="16871"/>
    <cellStyle name="SAPBEXstdData 2 4 3" xfId="16872"/>
    <cellStyle name="SAPBEXstdData 2 4 3 2" xfId="16873"/>
    <cellStyle name="SAPBEXstdData 2 4 3 2 2" xfId="16874"/>
    <cellStyle name="SAPBEXstdData 2 4 3 3" xfId="16875"/>
    <cellStyle name="SAPBEXstdData 2 4 4" xfId="16876"/>
    <cellStyle name="SAPBEXstdData 2 4 4 2" xfId="16877"/>
    <cellStyle name="SAPBEXstdData 2 4 4 2 2" xfId="16878"/>
    <cellStyle name="SAPBEXstdData 2 4 4 3" xfId="16879"/>
    <cellStyle name="SAPBEXstdData 2 4 5" xfId="16880"/>
    <cellStyle name="SAPBEXstdData 2 4 5 2" xfId="16881"/>
    <cellStyle name="SAPBEXstdData 2 4 5 2 2" xfId="16882"/>
    <cellStyle name="SAPBEXstdData 2 4 5 3" xfId="16883"/>
    <cellStyle name="SAPBEXstdData 2 4 6" xfId="16884"/>
    <cellStyle name="SAPBEXstdData 2 4 6 2" xfId="16885"/>
    <cellStyle name="SAPBEXstdData 2 4 6 2 2" xfId="16886"/>
    <cellStyle name="SAPBEXstdData 2 4 6 3" xfId="16887"/>
    <cellStyle name="SAPBEXstdData 2 4 7" xfId="16888"/>
    <cellStyle name="SAPBEXstdData 2 4 7 2" xfId="16889"/>
    <cellStyle name="SAPBEXstdData 2 4 7 2 2" xfId="16890"/>
    <cellStyle name="SAPBEXstdData 2 4 7 3" xfId="16891"/>
    <cellStyle name="SAPBEXstdData 2 4 8" xfId="16892"/>
    <cellStyle name="SAPBEXstdData 2 4 8 2" xfId="16893"/>
    <cellStyle name="SAPBEXstdData 2 4 8 2 2" xfId="16894"/>
    <cellStyle name="SAPBEXstdData 2 4 8 3" xfId="16895"/>
    <cellStyle name="SAPBEXstdData 2 4 9" xfId="16896"/>
    <cellStyle name="SAPBEXstdData 2 4 9 2" xfId="16897"/>
    <cellStyle name="SAPBEXstdData 2 4 9 2 2" xfId="16898"/>
    <cellStyle name="SAPBEXstdData 2 4 9 3" xfId="16899"/>
    <cellStyle name="SAPBEXstdData 2 5" xfId="16900"/>
    <cellStyle name="SAPBEXstdData 2 5 10" xfId="16901"/>
    <cellStyle name="SAPBEXstdData 2 5 10 2" xfId="16902"/>
    <cellStyle name="SAPBEXstdData 2 5 10 2 2" xfId="16903"/>
    <cellStyle name="SAPBEXstdData 2 5 10 3" xfId="16904"/>
    <cellStyle name="SAPBEXstdData 2 5 11" xfId="16905"/>
    <cellStyle name="SAPBEXstdData 2 5 11 2" xfId="16906"/>
    <cellStyle name="SAPBEXstdData 2 5 2" xfId="16907"/>
    <cellStyle name="SAPBEXstdData 2 5 2 2" xfId="16908"/>
    <cellStyle name="SAPBEXstdData 2 5 2 2 2" xfId="16909"/>
    <cellStyle name="SAPBEXstdData 2 5 2 2 2 2" xfId="16910"/>
    <cellStyle name="SAPBEXstdData 2 5 2 2 3" xfId="16911"/>
    <cellStyle name="SAPBEXstdData 2 5 2 3" xfId="16912"/>
    <cellStyle name="SAPBEXstdData 2 5 2 3 2" xfId="16913"/>
    <cellStyle name="SAPBEXstdData 2 5 2 4" xfId="16914"/>
    <cellStyle name="SAPBEXstdData 2 5 3" xfId="16915"/>
    <cellStyle name="SAPBEXstdData 2 5 3 2" xfId="16916"/>
    <cellStyle name="SAPBEXstdData 2 5 3 2 2" xfId="16917"/>
    <cellStyle name="SAPBEXstdData 2 5 3 3" xfId="16918"/>
    <cellStyle name="SAPBEXstdData 2 5 4" xfId="16919"/>
    <cellStyle name="SAPBEXstdData 2 5 4 2" xfId="16920"/>
    <cellStyle name="SAPBEXstdData 2 5 4 2 2" xfId="16921"/>
    <cellStyle name="SAPBEXstdData 2 5 4 3" xfId="16922"/>
    <cellStyle name="SAPBEXstdData 2 5 5" xfId="16923"/>
    <cellStyle name="SAPBEXstdData 2 5 5 2" xfId="16924"/>
    <cellStyle name="SAPBEXstdData 2 5 5 2 2" xfId="16925"/>
    <cellStyle name="SAPBEXstdData 2 5 5 3" xfId="16926"/>
    <cellStyle name="SAPBEXstdData 2 5 6" xfId="16927"/>
    <cellStyle name="SAPBEXstdData 2 5 6 2" xfId="16928"/>
    <cellStyle name="SAPBEXstdData 2 5 6 2 2" xfId="16929"/>
    <cellStyle name="SAPBEXstdData 2 5 6 3" xfId="16930"/>
    <cellStyle name="SAPBEXstdData 2 5 7" xfId="16931"/>
    <cellStyle name="SAPBEXstdData 2 5 7 2" xfId="16932"/>
    <cellStyle name="SAPBEXstdData 2 5 7 2 2" xfId="16933"/>
    <cellStyle name="SAPBEXstdData 2 5 7 3" xfId="16934"/>
    <cellStyle name="SAPBEXstdData 2 5 8" xfId="16935"/>
    <cellStyle name="SAPBEXstdData 2 5 8 2" xfId="16936"/>
    <cellStyle name="SAPBEXstdData 2 5 8 2 2" xfId="16937"/>
    <cellStyle name="SAPBEXstdData 2 5 8 3" xfId="16938"/>
    <cellStyle name="SAPBEXstdData 2 5 9" xfId="16939"/>
    <cellStyle name="SAPBEXstdData 2 5 9 2" xfId="16940"/>
    <cellStyle name="SAPBEXstdData 2 5 9 2 2" xfId="16941"/>
    <cellStyle name="SAPBEXstdData 2 5 9 3" xfId="16942"/>
    <cellStyle name="SAPBEXstdData 2 6" xfId="16943"/>
    <cellStyle name="SAPBEXstdData 2 6 10" xfId="16944"/>
    <cellStyle name="SAPBEXstdData 2 6 10 2" xfId="16945"/>
    <cellStyle name="SAPBEXstdData 2 6 10 2 2" xfId="16946"/>
    <cellStyle name="SAPBEXstdData 2 6 10 3" xfId="16947"/>
    <cellStyle name="SAPBEXstdData 2 6 11" xfId="16948"/>
    <cellStyle name="SAPBEXstdData 2 6 11 2" xfId="16949"/>
    <cellStyle name="SAPBEXstdData 2 6 2" xfId="16950"/>
    <cellStyle name="SAPBEXstdData 2 6 2 2" xfId="16951"/>
    <cellStyle name="SAPBEXstdData 2 6 2 2 2" xfId="16952"/>
    <cellStyle name="SAPBEXstdData 2 6 2 2 2 2" xfId="16953"/>
    <cellStyle name="SAPBEXstdData 2 6 2 2 3" xfId="16954"/>
    <cellStyle name="SAPBEXstdData 2 6 2 3" xfId="16955"/>
    <cellStyle name="SAPBEXstdData 2 6 2 3 2" xfId="16956"/>
    <cellStyle name="SAPBEXstdData 2 6 2 4" xfId="16957"/>
    <cellStyle name="SAPBEXstdData 2 6 3" xfId="16958"/>
    <cellStyle name="SAPBEXstdData 2 6 3 2" xfId="16959"/>
    <cellStyle name="SAPBEXstdData 2 6 3 2 2" xfId="16960"/>
    <cellStyle name="SAPBEXstdData 2 6 3 3" xfId="16961"/>
    <cellStyle name="SAPBEXstdData 2 6 4" xfId="16962"/>
    <cellStyle name="SAPBEXstdData 2 6 4 2" xfId="16963"/>
    <cellStyle name="SAPBEXstdData 2 6 4 2 2" xfId="16964"/>
    <cellStyle name="SAPBEXstdData 2 6 4 3" xfId="16965"/>
    <cellStyle name="SAPBEXstdData 2 6 5" xfId="16966"/>
    <cellStyle name="SAPBEXstdData 2 6 5 2" xfId="16967"/>
    <cellStyle name="SAPBEXstdData 2 6 5 2 2" xfId="16968"/>
    <cellStyle name="SAPBEXstdData 2 6 5 3" xfId="16969"/>
    <cellStyle name="SAPBEXstdData 2 6 6" xfId="16970"/>
    <cellStyle name="SAPBEXstdData 2 6 6 2" xfId="16971"/>
    <cellStyle name="SAPBEXstdData 2 6 6 2 2" xfId="16972"/>
    <cellStyle name="SAPBEXstdData 2 6 6 3" xfId="16973"/>
    <cellStyle name="SAPBEXstdData 2 6 7" xfId="16974"/>
    <cellStyle name="SAPBEXstdData 2 6 7 2" xfId="16975"/>
    <cellStyle name="SAPBEXstdData 2 6 7 2 2" xfId="16976"/>
    <cellStyle name="SAPBEXstdData 2 6 7 3" xfId="16977"/>
    <cellStyle name="SAPBEXstdData 2 6 8" xfId="16978"/>
    <cellStyle name="SAPBEXstdData 2 6 8 2" xfId="16979"/>
    <cellStyle name="SAPBEXstdData 2 6 8 2 2" xfId="16980"/>
    <cellStyle name="SAPBEXstdData 2 6 8 3" xfId="16981"/>
    <cellStyle name="SAPBEXstdData 2 6 9" xfId="16982"/>
    <cellStyle name="SAPBEXstdData 2 6 9 2" xfId="16983"/>
    <cellStyle name="SAPBEXstdData 2 6 9 2 2" xfId="16984"/>
    <cellStyle name="SAPBEXstdData 2 6 9 3" xfId="16985"/>
    <cellStyle name="SAPBEXstdData 2 7" xfId="16986"/>
    <cellStyle name="SAPBEXstdData 2 7 2" xfId="16987"/>
    <cellStyle name="SAPBEXstdData 2 7 2 2" xfId="16988"/>
    <cellStyle name="SAPBEXstdData 2 7 2 2 2" xfId="16989"/>
    <cellStyle name="SAPBEXstdData 2 7 2 3" xfId="16990"/>
    <cellStyle name="SAPBEXstdData 2 7 3" xfId="16991"/>
    <cellStyle name="SAPBEXstdData 2 7 3 2" xfId="16992"/>
    <cellStyle name="SAPBEXstdData 2 7 4" xfId="16993"/>
    <cellStyle name="SAPBEXstdData 2 8" xfId="16994"/>
    <cellStyle name="SAPBEXstdData 2 8 2" xfId="16995"/>
    <cellStyle name="SAPBEXstdData 2 8 2 2" xfId="16996"/>
    <cellStyle name="SAPBEXstdData 2 8 3" xfId="16997"/>
    <cellStyle name="SAPBEXstdData 2 9" xfId="16998"/>
    <cellStyle name="SAPBEXstdData 2 9 2" xfId="16999"/>
    <cellStyle name="SAPBEXstdData 2 9 2 2" xfId="17000"/>
    <cellStyle name="SAPBEXstdData 2 9 3" xfId="17001"/>
    <cellStyle name="SAPBEXstdData 3" xfId="17002"/>
    <cellStyle name="SAPBEXstdData 3 10" xfId="17003"/>
    <cellStyle name="SAPBEXstdData 3 10 2" xfId="17004"/>
    <cellStyle name="SAPBEXstdData 3 10 2 2" xfId="17005"/>
    <cellStyle name="SAPBEXstdData 3 10 3" xfId="17006"/>
    <cellStyle name="SAPBEXstdData 3 11" xfId="17007"/>
    <cellStyle name="SAPBEXstdData 3 11 2" xfId="17008"/>
    <cellStyle name="SAPBEXstdData 3 11 2 2" xfId="17009"/>
    <cellStyle name="SAPBEXstdData 3 11 3" xfId="17010"/>
    <cellStyle name="SAPBEXstdData 3 12" xfId="17011"/>
    <cellStyle name="SAPBEXstdData 3 12 2" xfId="17012"/>
    <cellStyle name="SAPBEXstdData 3 12 2 2" xfId="17013"/>
    <cellStyle name="SAPBEXstdData 3 12 3" xfId="17014"/>
    <cellStyle name="SAPBEXstdData 3 13" xfId="17015"/>
    <cellStyle name="SAPBEXstdData 3 13 2" xfId="17016"/>
    <cellStyle name="SAPBEXstdData 3 2" xfId="17017"/>
    <cellStyle name="SAPBEXstdData 3 2 2" xfId="17018"/>
    <cellStyle name="SAPBEXstdData 3 2 2 2" xfId="17019"/>
    <cellStyle name="SAPBEXstdData 3 2 2 2 2" xfId="17020"/>
    <cellStyle name="SAPBEXstdData 3 2 2 2 2 2" xfId="17021"/>
    <cellStyle name="SAPBEXstdData 3 2 2 2 3" xfId="17022"/>
    <cellStyle name="SAPBEXstdData 3 2 2 3" xfId="17023"/>
    <cellStyle name="SAPBEXstdData 3 2 2 3 2" xfId="17024"/>
    <cellStyle name="SAPBEXstdData 3 2 2 4" xfId="17025"/>
    <cellStyle name="SAPBEXstdData 3 2 3" xfId="17026"/>
    <cellStyle name="SAPBEXstdData 3 2 3 2" xfId="17027"/>
    <cellStyle name="SAPBEXstdData 3 2 3 2 2" xfId="17028"/>
    <cellStyle name="SAPBEXstdData 3 2 3 2 2 2" xfId="17029"/>
    <cellStyle name="SAPBEXstdData 3 2 3 2 3" xfId="17030"/>
    <cellStyle name="SAPBEXstdData 3 2 3 3" xfId="17031"/>
    <cellStyle name="SAPBEXstdData 3 2 3 3 2" xfId="17032"/>
    <cellStyle name="SAPBEXstdData 3 2 3 4" xfId="17033"/>
    <cellStyle name="SAPBEXstdData 3 2 4" xfId="17034"/>
    <cellStyle name="SAPBEXstdData 3 2 4 2" xfId="17035"/>
    <cellStyle name="SAPBEXstdData 3 2 4 2 2" xfId="17036"/>
    <cellStyle name="SAPBEXstdData 3 2 4 3" xfId="17037"/>
    <cellStyle name="SAPBEXstdData 3 2 5" xfId="17038"/>
    <cellStyle name="SAPBEXstdData 3 2 5 2" xfId="17039"/>
    <cellStyle name="SAPBEXstdData 3 2 5 2 2" xfId="17040"/>
    <cellStyle name="SAPBEXstdData 3 2 5 3" xfId="17041"/>
    <cellStyle name="SAPBEXstdData 3 2 6" xfId="17042"/>
    <cellStyle name="SAPBEXstdData 3 2 6 2" xfId="17043"/>
    <cellStyle name="SAPBEXstdData 3 2 6 2 2" xfId="17044"/>
    <cellStyle name="SAPBEXstdData 3 2 6 3" xfId="17045"/>
    <cellStyle name="SAPBEXstdData 3 2 7" xfId="17046"/>
    <cellStyle name="SAPBEXstdData 3 2 7 2" xfId="17047"/>
    <cellStyle name="SAPBEXstdData 3 2 7 2 2" xfId="17048"/>
    <cellStyle name="SAPBEXstdData 3 2 7 3" xfId="17049"/>
    <cellStyle name="SAPBEXstdData 3 2 8" xfId="17050"/>
    <cellStyle name="SAPBEXstdData 3 2 8 2" xfId="17051"/>
    <cellStyle name="SAPBEXstdData 3 3" xfId="17052"/>
    <cellStyle name="SAPBEXstdData 3 3 10" xfId="17053"/>
    <cellStyle name="SAPBEXstdData 3 3 10 2" xfId="17054"/>
    <cellStyle name="SAPBEXstdData 3 3 10 2 2" xfId="17055"/>
    <cellStyle name="SAPBEXstdData 3 3 10 3" xfId="17056"/>
    <cellStyle name="SAPBEXstdData 3 3 11" xfId="17057"/>
    <cellStyle name="SAPBEXstdData 3 3 11 2" xfId="17058"/>
    <cellStyle name="SAPBEXstdData 3 3 2" xfId="17059"/>
    <cellStyle name="SAPBEXstdData 3 3 2 2" xfId="17060"/>
    <cellStyle name="SAPBEXstdData 3 3 2 2 2" xfId="17061"/>
    <cellStyle name="SAPBEXstdData 3 3 2 2 2 2" xfId="17062"/>
    <cellStyle name="SAPBEXstdData 3 3 2 2 3" xfId="17063"/>
    <cellStyle name="SAPBEXstdData 3 3 2 3" xfId="17064"/>
    <cellStyle name="SAPBEXstdData 3 3 2 3 2" xfId="17065"/>
    <cellStyle name="SAPBEXstdData 3 3 2 4" xfId="17066"/>
    <cellStyle name="SAPBEXstdData 3 3 3" xfId="17067"/>
    <cellStyle name="SAPBEXstdData 3 3 3 2" xfId="17068"/>
    <cellStyle name="SAPBEXstdData 3 3 3 2 2" xfId="17069"/>
    <cellStyle name="SAPBEXstdData 3 3 3 3" xfId="17070"/>
    <cellStyle name="SAPBEXstdData 3 3 4" xfId="17071"/>
    <cellStyle name="SAPBEXstdData 3 3 4 2" xfId="17072"/>
    <cellStyle name="SAPBEXstdData 3 3 4 2 2" xfId="17073"/>
    <cellStyle name="SAPBEXstdData 3 3 4 3" xfId="17074"/>
    <cellStyle name="SAPBEXstdData 3 3 5" xfId="17075"/>
    <cellStyle name="SAPBEXstdData 3 3 5 2" xfId="17076"/>
    <cellStyle name="SAPBEXstdData 3 3 5 2 2" xfId="17077"/>
    <cellStyle name="SAPBEXstdData 3 3 5 3" xfId="17078"/>
    <cellStyle name="SAPBEXstdData 3 3 6" xfId="17079"/>
    <cellStyle name="SAPBEXstdData 3 3 6 2" xfId="17080"/>
    <cellStyle name="SAPBEXstdData 3 3 6 2 2" xfId="17081"/>
    <cellStyle name="SAPBEXstdData 3 3 6 3" xfId="17082"/>
    <cellStyle name="SAPBEXstdData 3 3 7" xfId="17083"/>
    <cellStyle name="SAPBEXstdData 3 3 7 2" xfId="17084"/>
    <cellStyle name="SAPBEXstdData 3 3 7 2 2" xfId="17085"/>
    <cellStyle name="SAPBEXstdData 3 3 7 3" xfId="17086"/>
    <cellStyle name="SAPBEXstdData 3 3 8" xfId="17087"/>
    <cellStyle name="SAPBEXstdData 3 3 8 2" xfId="17088"/>
    <cellStyle name="SAPBEXstdData 3 3 8 2 2" xfId="17089"/>
    <cellStyle name="SAPBEXstdData 3 3 8 3" xfId="17090"/>
    <cellStyle name="SAPBEXstdData 3 3 9" xfId="17091"/>
    <cellStyle name="SAPBEXstdData 3 3 9 2" xfId="17092"/>
    <cellStyle name="SAPBEXstdData 3 3 9 2 2" xfId="17093"/>
    <cellStyle name="SAPBEXstdData 3 3 9 3" xfId="17094"/>
    <cellStyle name="SAPBEXstdData 3 4" xfId="17095"/>
    <cellStyle name="SAPBEXstdData 3 4 10" xfId="17096"/>
    <cellStyle name="SAPBEXstdData 3 4 10 2" xfId="17097"/>
    <cellStyle name="SAPBEXstdData 3 4 10 2 2" xfId="17098"/>
    <cellStyle name="SAPBEXstdData 3 4 10 3" xfId="17099"/>
    <cellStyle name="SAPBEXstdData 3 4 11" xfId="17100"/>
    <cellStyle name="SAPBEXstdData 3 4 11 2" xfId="17101"/>
    <cellStyle name="SAPBEXstdData 3 4 2" xfId="17102"/>
    <cellStyle name="SAPBEXstdData 3 4 2 2" xfId="17103"/>
    <cellStyle name="SAPBEXstdData 3 4 2 2 2" xfId="17104"/>
    <cellStyle name="SAPBEXstdData 3 4 2 2 2 2" xfId="17105"/>
    <cellStyle name="SAPBEXstdData 3 4 2 2 3" xfId="17106"/>
    <cellStyle name="SAPBEXstdData 3 4 2 3" xfId="17107"/>
    <cellStyle name="SAPBEXstdData 3 4 2 3 2" xfId="17108"/>
    <cellStyle name="SAPBEXstdData 3 4 2 4" xfId="17109"/>
    <cellStyle name="SAPBEXstdData 3 4 3" xfId="17110"/>
    <cellStyle name="SAPBEXstdData 3 4 3 2" xfId="17111"/>
    <cellStyle name="SAPBEXstdData 3 4 3 2 2" xfId="17112"/>
    <cellStyle name="SAPBEXstdData 3 4 3 3" xfId="17113"/>
    <cellStyle name="SAPBEXstdData 3 4 4" xfId="17114"/>
    <cellStyle name="SAPBEXstdData 3 4 4 2" xfId="17115"/>
    <cellStyle name="SAPBEXstdData 3 4 4 2 2" xfId="17116"/>
    <cellStyle name="SAPBEXstdData 3 4 4 3" xfId="17117"/>
    <cellStyle name="SAPBEXstdData 3 4 5" xfId="17118"/>
    <cellStyle name="SAPBEXstdData 3 4 5 2" xfId="17119"/>
    <cellStyle name="SAPBEXstdData 3 4 5 2 2" xfId="17120"/>
    <cellStyle name="SAPBEXstdData 3 4 5 3" xfId="17121"/>
    <cellStyle name="SAPBEXstdData 3 4 6" xfId="17122"/>
    <cellStyle name="SAPBEXstdData 3 4 6 2" xfId="17123"/>
    <cellStyle name="SAPBEXstdData 3 4 6 2 2" xfId="17124"/>
    <cellStyle name="SAPBEXstdData 3 4 6 3" xfId="17125"/>
    <cellStyle name="SAPBEXstdData 3 4 7" xfId="17126"/>
    <cellStyle name="SAPBEXstdData 3 4 7 2" xfId="17127"/>
    <cellStyle name="SAPBEXstdData 3 4 7 2 2" xfId="17128"/>
    <cellStyle name="SAPBEXstdData 3 4 7 3" xfId="17129"/>
    <cellStyle name="SAPBEXstdData 3 4 8" xfId="17130"/>
    <cellStyle name="SAPBEXstdData 3 4 8 2" xfId="17131"/>
    <cellStyle name="SAPBEXstdData 3 4 8 2 2" xfId="17132"/>
    <cellStyle name="SAPBEXstdData 3 4 8 3" xfId="17133"/>
    <cellStyle name="SAPBEXstdData 3 4 9" xfId="17134"/>
    <cellStyle name="SAPBEXstdData 3 4 9 2" xfId="17135"/>
    <cellStyle name="SAPBEXstdData 3 4 9 2 2" xfId="17136"/>
    <cellStyle name="SAPBEXstdData 3 4 9 3" xfId="17137"/>
    <cellStyle name="SAPBEXstdData 3 5" xfId="17138"/>
    <cellStyle name="SAPBEXstdData 3 5 10" xfId="17139"/>
    <cellStyle name="SAPBEXstdData 3 5 10 2" xfId="17140"/>
    <cellStyle name="SAPBEXstdData 3 5 10 2 2" xfId="17141"/>
    <cellStyle name="SAPBEXstdData 3 5 10 3" xfId="17142"/>
    <cellStyle name="SAPBEXstdData 3 5 11" xfId="17143"/>
    <cellStyle name="SAPBEXstdData 3 5 11 2" xfId="17144"/>
    <cellStyle name="SAPBEXstdData 3 5 2" xfId="17145"/>
    <cellStyle name="SAPBEXstdData 3 5 2 2" xfId="17146"/>
    <cellStyle name="SAPBEXstdData 3 5 2 2 2" xfId="17147"/>
    <cellStyle name="SAPBEXstdData 3 5 2 2 2 2" xfId="17148"/>
    <cellStyle name="SAPBEXstdData 3 5 2 2 3" xfId="17149"/>
    <cellStyle name="SAPBEXstdData 3 5 2 3" xfId="17150"/>
    <cellStyle name="SAPBEXstdData 3 5 2 3 2" xfId="17151"/>
    <cellStyle name="SAPBEXstdData 3 5 2 4" xfId="17152"/>
    <cellStyle name="SAPBEXstdData 3 5 3" xfId="17153"/>
    <cellStyle name="SAPBEXstdData 3 5 3 2" xfId="17154"/>
    <cellStyle name="SAPBEXstdData 3 5 3 2 2" xfId="17155"/>
    <cellStyle name="SAPBEXstdData 3 5 3 3" xfId="17156"/>
    <cellStyle name="SAPBEXstdData 3 5 4" xfId="17157"/>
    <cellStyle name="SAPBEXstdData 3 5 4 2" xfId="17158"/>
    <cellStyle name="SAPBEXstdData 3 5 4 2 2" xfId="17159"/>
    <cellStyle name="SAPBEXstdData 3 5 4 3" xfId="17160"/>
    <cellStyle name="SAPBEXstdData 3 5 5" xfId="17161"/>
    <cellStyle name="SAPBEXstdData 3 5 5 2" xfId="17162"/>
    <cellStyle name="SAPBEXstdData 3 5 5 2 2" xfId="17163"/>
    <cellStyle name="SAPBEXstdData 3 5 5 3" xfId="17164"/>
    <cellStyle name="SAPBEXstdData 3 5 6" xfId="17165"/>
    <cellStyle name="SAPBEXstdData 3 5 6 2" xfId="17166"/>
    <cellStyle name="SAPBEXstdData 3 5 6 2 2" xfId="17167"/>
    <cellStyle name="SAPBEXstdData 3 5 6 3" xfId="17168"/>
    <cellStyle name="SAPBEXstdData 3 5 7" xfId="17169"/>
    <cellStyle name="SAPBEXstdData 3 5 7 2" xfId="17170"/>
    <cellStyle name="SAPBEXstdData 3 5 7 2 2" xfId="17171"/>
    <cellStyle name="SAPBEXstdData 3 5 7 3" xfId="17172"/>
    <cellStyle name="SAPBEXstdData 3 5 8" xfId="17173"/>
    <cellStyle name="SAPBEXstdData 3 5 8 2" xfId="17174"/>
    <cellStyle name="SAPBEXstdData 3 5 8 2 2" xfId="17175"/>
    <cellStyle name="SAPBEXstdData 3 5 8 3" xfId="17176"/>
    <cellStyle name="SAPBEXstdData 3 5 9" xfId="17177"/>
    <cellStyle name="SAPBEXstdData 3 5 9 2" xfId="17178"/>
    <cellStyle name="SAPBEXstdData 3 5 9 2 2" xfId="17179"/>
    <cellStyle name="SAPBEXstdData 3 5 9 3" xfId="17180"/>
    <cellStyle name="SAPBEXstdData 3 6" xfId="17181"/>
    <cellStyle name="SAPBEXstdData 3 6 10" xfId="17182"/>
    <cellStyle name="SAPBEXstdData 3 6 10 2" xfId="17183"/>
    <cellStyle name="SAPBEXstdData 3 6 10 2 2" xfId="17184"/>
    <cellStyle name="SAPBEXstdData 3 6 10 3" xfId="17185"/>
    <cellStyle name="SAPBEXstdData 3 6 11" xfId="17186"/>
    <cellStyle name="SAPBEXstdData 3 6 11 2" xfId="17187"/>
    <cellStyle name="SAPBEXstdData 3 6 2" xfId="17188"/>
    <cellStyle name="SAPBEXstdData 3 6 2 2" xfId="17189"/>
    <cellStyle name="SAPBEXstdData 3 6 2 2 2" xfId="17190"/>
    <cellStyle name="SAPBEXstdData 3 6 2 2 2 2" xfId="17191"/>
    <cellStyle name="SAPBEXstdData 3 6 2 2 3" xfId="17192"/>
    <cellStyle name="SAPBEXstdData 3 6 2 3" xfId="17193"/>
    <cellStyle name="SAPBEXstdData 3 6 2 3 2" xfId="17194"/>
    <cellStyle name="SAPBEXstdData 3 6 2 4" xfId="17195"/>
    <cellStyle name="SAPBEXstdData 3 6 3" xfId="17196"/>
    <cellStyle name="SAPBEXstdData 3 6 3 2" xfId="17197"/>
    <cellStyle name="SAPBEXstdData 3 6 3 2 2" xfId="17198"/>
    <cellStyle name="SAPBEXstdData 3 6 3 3" xfId="17199"/>
    <cellStyle name="SAPBEXstdData 3 6 4" xfId="17200"/>
    <cellStyle name="SAPBEXstdData 3 6 4 2" xfId="17201"/>
    <cellStyle name="SAPBEXstdData 3 6 4 2 2" xfId="17202"/>
    <cellStyle name="SAPBEXstdData 3 6 4 3" xfId="17203"/>
    <cellStyle name="SAPBEXstdData 3 6 5" xfId="17204"/>
    <cellStyle name="SAPBEXstdData 3 6 5 2" xfId="17205"/>
    <cellStyle name="SAPBEXstdData 3 6 5 2 2" xfId="17206"/>
    <cellStyle name="SAPBEXstdData 3 6 5 3" xfId="17207"/>
    <cellStyle name="SAPBEXstdData 3 6 6" xfId="17208"/>
    <cellStyle name="SAPBEXstdData 3 6 6 2" xfId="17209"/>
    <cellStyle name="SAPBEXstdData 3 6 6 2 2" xfId="17210"/>
    <cellStyle name="SAPBEXstdData 3 6 6 3" xfId="17211"/>
    <cellStyle name="SAPBEXstdData 3 6 7" xfId="17212"/>
    <cellStyle name="SAPBEXstdData 3 6 7 2" xfId="17213"/>
    <cellStyle name="SAPBEXstdData 3 6 7 2 2" xfId="17214"/>
    <cellStyle name="SAPBEXstdData 3 6 7 3" xfId="17215"/>
    <cellStyle name="SAPBEXstdData 3 6 8" xfId="17216"/>
    <cellStyle name="SAPBEXstdData 3 6 8 2" xfId="17217"/>
    <cellStyle name="SAPBEXstdData 3 6 8 2 2" xfId="17218"/>
    <cellStyle name="SAPBEXstdData 3 6 8 3" xfId="17219"/>
    <cellStyle name="SAPBEXstdData 3 6 9" xfId="17220"/>
    <cellStyle name="SAPBEXstdData 3 6 9 2" xfId="17221"/>
    <cellStyle name="SAPBEXstdData 3 6 9 2 2" xfId="17222"/>
    <cellStyle name="SAPBEXstdData 3 6 9 3" xfId="17223"/>
    <cellStyle name="SAPBEXstdData 3 7" xfId="17224"/>
    <cellStyle name="SAPBEXstdData 3 7 2" xfId="17225"/>
    <cellStyle name="SAPBEXstdData 3 7 2 2" xfId="17226"/>
    <cellStyle name="SAPBEXstdData 3 7 2 2 2" xfId="17227"/>
    <cellStyle name="SAPBEXstdData 3 7 2 3" xfId="17228"/>
    <cellStyle name="SAPBEXstdData 3 7 3" xfId="17229"/>
    <cellStyle name="SAPBEXstdData 3 7 3 2" xfId="17230"/>
    <cellStyle name="SAPBEXstdData 3 7 4" xfId="17231"/>
    <cellStyle name="SAPBEXstdData 3 8" xfId="17232"/>
    <cellStyle name="SAPBEXstdData 3 8 2" xfId="17233"/>
    <cellStyle name="SAPBEXstdData 3 8 2 2" xfId="17234"/>
    <cellStyle name="SAPBEXstdData 3 8 3" xfId="17235"/>
    <cellStyle name="SAPBEXstdData 3 9" xfId="17236"/>
    <cellStyle name="SAPBEXstdData 3 9 2" xfId="17237"/>
    <cellStyle name="SAPBEXstdData 3 9 2 2" xfId="17238"/>
    <cellStyle name="SAPBEXstdData 3 9 3" xfId="17239"/>
    <cellStyle name="SAPBEXstdData 4" xfId="17240"/>
    <cellStyle name="SAPBEXstdData 4 10" xfId="17241"/>
    <cellStyle name="SAPBEXstdData 4 10 2" xfId="17242"/>
    <cellStyle name="SAPBEXstdData 4 10 2 2" xfId="17243"/>
    <cellStyle name="SAPBEXstdData 4 10 3" xfId="17244"/>
    <cellStyle name="SAPBEXstdData 4 11" xfId="17245"/>
    <cellStyle name="SAPBEXstdData 4 11 2" xfId="17246"/>
    <cellStyle name="SAPBEXstdData 4 11 2 2" xfId="17247"/>
    <cellStyle name="SAPBEXstdData 4 11 3" xfId="17248"/>
    <cellStyle name="SAPBEXstdData 4 12" xfId="17249"/>
    <cellStyle name="SAPBEXstdData 4 12 2" xfId="17250"/>
    <cellStyle name="SAPBEXstdData 4 12 2 2" xfId="17251"/>
    <cellStyle name="SAPBEXstdData 4 12 3" xfId="17252"/>
    <cellStyle name="SAPBEXstdData 4 13" xfId="17253"/>
    <cellStyle name="SAPBEXstdData 4 13 2" xfId="17254"/>
    <cellStyle name="SAPBEXstdData 4 2" xfId="17255"/>
    <cellStyle name="SAPBEXstdData 4 2 2" xfId="17256"/>
    <cellStyle name="SAPBEXstdData 4 2 2 2" xfId="17257"/>
    <cellStyle name="SAPBEXstdData 4 2 2 2 2" xfId="17258"/>
    <cellStyle name="SAPBEXstdData 4 2 2 2 2 2" xfId="17259"/>
    <cellStyle name="SAPBEXstdData 4 2 2 2 3" xfId="17260"/>
    <cellStyle name="SAPBEXstdData 4 2 2 3" xfId="17261"/>
    <cellStyle name="SAPBEXstdData 4 2 2 3 2" xfId="17262"/>
    <cellStyle name="SAPBEXstdData 4 2 2 4" xfId="17263"/>
    <cellStyle name="SAPBEXstdData 4 2 3" xfId="17264"/>
    <cellStyle name="SAPBEXstdData 4 2 3 2" xfId="17265"/>
    <cellStyle name="SAPBEXstdData 4 2 3 2 2" xfId="17266"/>
    <cellStyle name="SAPBEXstdData 4 2 3 2 2 2" xfId="17267"/>
    <cellStyle name="SAPBEXstdData 4 2 3 2 3" xfId="17268"/>
    <cellStyle name="SAPBEXstdData 4 2 3 3" xfId="17269"/>
    <cellStyle name="SAPBEXstdData 4 2 3 3 2" xfId="17270"/>
    <cellStyle name="SAPBEXstdData 4 2 3 4" xfId="17271"/>
    <cellStyle name="SAPBEXstdData 4 2 4" xfId="17272"/>
    <cellStyle name="SAPBEXstdData 4 2 4 2" xfId="17273"/>
    <cellStyle name="SAPBEXstdData 4 2 4 2 2" xfId="17274"/>
    <cellStyle name="SAPBEXstdData 4 2 4 3" xfId="17275"/>
    <cellStyle name="SAPBEXstdData 4 2 5" xfId="17276"/>
    <cellStyle name="SAPBEXstdData 4 2 5 2" xfId="17277"/>
    <cellStyle name="SAPBEXstdData 4 2 5 2 2" xfId="17278"/>
    <cellStyle name="SAPBEXstdData 4 2 5 3" xfId="17279"/>
    <cellStyle name="SAPBEXstdData 4 2 6" xfId="17280"/>
    <cellStyle name="SAPBEXstdData 4 2 6 2" xfId="17281"/>
    <cellStyle name="SAPBEXstdData 4 2 6 2 2" xfId="17282"/>
    <cellStyle name="SAPBEXstdData 4 2 6 3" xfId="17283"/>
    <cellStyle name="SAPBEXstdData 4 2 7" xfId="17284"/>
    <cellStyle name="SAPBEXstdData 4 2 7 2" xfId="17285"/>
    <cellStyle name="SAPBEXstdData 4 2 7 2 2" xfId="17286"/>
    <cellStyle name="SAPBEXstdData 4 2 7 3" xfId="17287"/>
    <cellStyle name="SAPBEXstdData 4 2 8" xfId="17288"/>
    <cellStyle name="SAPBEXstdData 4 2 8 2" xfId="17289"/>
    <cellStyle name="SAPBEXstdData 4 3" xfId="17290"/>
    <cellStyle name="SAPBEXstdData 4 3 10" xfId="17291"/>
    <cellStyle name="SAPBEXstdData 4 3 10 2" xfId="17292"/>
    <cellStyle name="SAPBEXstdData 4 3 10 2 2" xfId="17293"/>
    <cellStyle name="SAPBEXstdData 4 3 10 3" xfId="17294"/>
    <cellStyle name="SAPBEXstdData 4 3 11" xfId="17295"/>
    <cellStyle name="SAPBEXstdData 4 3 11 2" xfId="17296"/>
    <cellStyle name="SAPBEXstdData 4 3 2" xfId="17297"/>
    <cellStyle name="SAPBEXstdData 4 3 2 2" xfId="17298"/>
    <cellStyle name="SAPBEXstdData 4 3 2 2 2" xfId="17299"/>
    <cellStyle name="SAPBEXstdData 4 3 2 2 2 2" xfId="17300"/>
    <cellStyle name="SAPBEXstdData 4 3 2 2 3" xfId="17301"/>
    <cellStyle name="SAPBEXstdData 4 3 2 3" xfId="17302"/>
    <cellStyle name="SAPBEXstdData 4 3 2 3 2" xfId="17303"/>
    <cellStyle name="SAPBEXstdData 4 3 2 4" xfId="17304"/>
    <cellStyle name="SAPBEXstdData 4 3 3" xfId="17305"/>
    <cellStyle name="SAPBEXstdData 4 3 3 2" xfId="17306"/>
    <cellStyle name="SAPBEXstdData 4 3 3 2 2" xfId="17307"/>
    <cellStyle name="SAPBEXstdData 4 3 3 3" xfId="17308"/>
    <cellStyle name="SAPBEXstdData 4 3 4" xfId="17309"/>
    <cellStyle name="SAPBEXstdData 4 3 4 2" xfId="17310"/>
    <cellStyle name="SAPBEXstdData 4 3 4 2 2" xfId="17311"/>
    <cellStyle name="SAPBEXstdData 4 3 4 3" xfId="17312"/>
    <cellStyle name="SAPBEXstdData 4 3 5" xfId="17313"/>
    <cellStyle name="SAPBEXstdData 4 3 5 2" xfId="17314"/>
    <cellStyle name="SAPBEXstdData 4 3 5 2 2" xfId="17315"/>
    <cellStyle name="SAPBEXstdData 4 3 5 3" xfId="17316"/>
    <cellStyle name="SAPBEXstdData 4 3 6" xfId="17317"/>
    <cellStyle name="SAPBEXstdData 4 3 6 2" xfId="17318"/>
    <cellStyle name="SAPBEXstdData 4 3 6 2 2" xfId="17319"/>
    <cellStyle name="SAPBEXstdData 4 3 6 3" xfId="17320"/>
    <cellStyle name="SAPBEXstdData 4 3 7" xfId="17321"/>
    <cellStyle name="SAPBEXstdData 4 3 7 2" xfId="17322"/>
    <cellStyle name="SAPBEXstdData 4 3 7 2 2" xfId="17323"/>
    <cellStyle name="SAPBEXstdData 4 3 7 3" xfId="17324"/>
    <cellStyle name="SAPBEXstdData 4 3 8" xfId="17325"/>
    <cellStyle name="SAPBEXstdData 4 3 8 2" xfId="17326"/>
    <cellStyle name="SAPBEXstdData 4 3 8 2 2" xfId="17327"/>
    <cellStyle name="SAPBEXstdData 4 3 8 3" xfId="17328"/>
    <cellStyle name="SAPBEXstdData 4 3 9" xfId="17329"/>
    <cellStyle name="SAPBEXstdData 4 3 9 2" xfId="17330"/>
    <cellStyle name="SAPBEXstdData 4 3 9 2 2" xfId="17331"/>
    <cellStyle name="SAPBEXstdData 4 3 9 3" xfId="17332"/>
    <cellStyle name="SAPBEXstdData 4 4" xfId="17333"/>
    <cellStyle name="SAPBEXstdData 4 4 10" xfId="17334"/>
    <cellStyle name="SAPBEXstdData 4 4 10 2" xfId="17335"/>
    <cellStyle name="SAPBEXstdData 4 4 10 2 2" xfId="17336"/>
    <cellStyle name="SAPBEXstdData 4 4 10 3" xfId="17337"/>
    <cellStyle name="SAPBEXstdData 4 4 11" xfId="17338"/>
    <cellStyle name="SAPBEXstdData 4 4 11 2" xfId="17339"/>
    <cellStyle name="SAPBEXstdData 4 4 2" xfId="17340"/>
    <cellStyle name="SAPBEXstdData 4 4 2 2" xfId="17341"/>
    <cellStyle name="SAPBEXstdData 4 4 2 2 2" xfId="17342"/>
    <cellStyle name="SAPBEXstdData 4 4 2 2 2 2" xfId="17343"/>
    <cellStyle name="SAPBEXstdData 4 4 2 2 3" xfId="17344"/>
    <cellStyle name="SAPBEXstdData 4 4 2 3" xfId="17345"/>
    <cellStyle name="SAPBEXstdData 4 4 2 3 2" xfId="17346"/>
    <cellStyle name="SAPBEXstdData 4 4 2 4" xfId="17347"/>
    <cellStyle name="SAPBEXstdData 4 4 3" xfId="17348"/>
    <cellStyle name="SAPBEXstdData 4 4 3 2" xfId="17349"/>
    <cellStyle name="SAPBEXstdData 4 4 3 2 2" xfId="17350"/>
    <cellStyle name="SAPBEXstdData 4 4 3 3" xfId="17351"/>
    <cellStyle name="SAPBEXstdData 4 4 4" xfId="17352"/>
    <cellStyle name="SAPBEXstdData 4 4 4 2" xfId="17353"/>
    <cellStyle name="SAPBEXstdData 4 4 4 2 2" xfId="17354"/>
    <cellStyle name="SAPBEXstdData 4 4 4 3" xfId="17355"/>
    <cellStyle name="SAPBEXstdData 4 4 5" xfId="17356"/>
    <cellStyle name="SAPBEXstdData 4 4 5 2" xfId="17357"/>
    <cellStyle name="SAPBEXstdData 4 4 5 2 2" xfId="17358"/>
    <cellStyle name="SAPBEXstdData 4 4 5 3" xfId="17359"/>
    <cellStyle name="SAPBEXstdData 4 4 6" xfId="17360"/>
    <cellStyle name="SAPBEXstdData 4 4 6 2" xfId="17361"/>
    <cellStyle name="SAPBEXstdData 4 4 6 2 2" xfId="17362"/>
    <cellStyle name="SAPBEXstdData 4 4 6 3" xfId="17363"/>
    <cellStyle name="SAPBEXstdData 4 4 7" xfId="17364"/>
    <cellStyle name="SAPBEXstdData 4 4 7 2" xfId="17365"/>
    <cellStyle name="SAPBEXstdData 4 4 7 2 2" xfId="17366"/>
    <cellStyle name="SAPBEXstdData 4 4 7 3" xfId="17367"/>
    <cellStyle name="SAPBEXstdData 4 4 8" xfId="17368"/>
    <cellStyle name="SAPBEXstdData 4 4 8 2" xfId="17369"/>
    <cellStyle name="SAPBEXstdData 4 4 8 2 2" xfId="17370"/>
    <cellStyle name="SAPBEXstdData 4 4 8 3" xfId="17371"/>
    <cellStyle name="SAPBEXstdData 4 4 9" xfId="17372"/>
    <cellStyle name="SAPBEXstdData 4 4 9 2" xfId="17373"/>
    <cellStyle name="SAPBEXstdData 4 4 9 2 2" xfId="17374"/>
    <cellStyle name="SAPBEXstdData 4 4 9 3" xfId="17375"/>
    <cellStyle name="SAPBEXstdData 4 5" xfId="17376"/>
    <cellStyle name="SAPBEXstdData 4 5 10" xfId="17377"/>
    <cellStyle name="SAPBEXstdData 4 5 10 2" xfId="17378"/>
    <cellStyle name="SAPBEXstdData 4 5 10 2 2" xfId="17379"/>
    <cellStyle name="SAPBEXstdData 4 5 10 3" xfId="17380"/>
    <cellStyle name="SAPBEXstdData 4 5 11" xfId="17381"/>
    <cellStyle name="SAPBEXstdData 4 5 11 2" xfId="17382"/>
    <cellStyle name="SAPBEXstdData 4 5 2" xfId="17383"/>
    <cellStyle name="SAPBEXstdData 4 5 2 2" xfId="17384"/>
    <cellStyle name="SAPBEXstdData 4 5 2 2 2" xfId="17385"/>
    <cellStyle name="SAPBEXstdData 4 5 2 2 2 2" xfId="17386"/>
    <cellStyle name="SAPBEXstdData 4 5 2 2 3" xfId="17387"/>
    <cellStyle name="SAPBEXstdData 4 5 2 3" xfId="17388"/>
    <cellStyle name="SAPBEXstdData 4 5 2 3 2" xfId="17389"/>
    <cellStyle name="SAPBEXstdData 4 5 2 4" xfId="17390"/>
    <cellStyle name="SAPBEXstdData 4 5 3" xfId="17391"/>
    <cellStyle name="SAPBEXstdData 4 5 3 2" xfId="17392"/>
    <cellStyle name="SAPBEXstdData 4 5 3 2 2" xfId="17393"/>
    <cellStyle name="SAPBEXstdData 4 5 3 3" xfId="17394"/>
    <cellStyle name="SAPBEXstdData 4 5 4" xfId="17395"/>
    <cellStyle name="SAPBEXstdData 4 5 4 2" xfId="17396"/>
    <cellStyle name="SAPBEXstdData 4 5 4 2 2" xfId="17397"/>
    <cellStyle name="SAPBEXstdData 4 5 4 3" xfId="17398"/>
    <cellStyle name="SAPBEXstdData 4 5 5" xfId="17399"/>
    <cellStyle name="SAPBEXstdData 4 5 5 2" xfId="17400"/>
    <cellStyle name="SAPBEXstdData 4 5 5 2 2" xfId="17401"/>
    <cellStyle name="SAPBEXstdData 4 5 5 3" xfId="17402"/>
    <cellStyle name="SAPBEXstdData 4 5 6" xfId="17403"/>
    <cellStyle name="SAPBEXstdData 4 5 6 2" xfId="17404"/>
    <cellStyle name="SAPBEXstdData 4 5 6 2 2" xfId="17405"/>
    <cellStyle name="SAPBEXstdData 4 5 6 3" xfId="17406"/>
    <cellStyle name="SAPBEXstdData 4 5 7" xfId="17407"/>
    <cellStyle name="SAPBEXstdData 4 5 7 2" xfId="17408"/>
    <cellStyle name="SAPBEXstdData 4 5 7 2 2" xfId="17409"/>
    <cellStyle name="SAPBEXstdData 4 5 7 3" xfId="17410"/>
    <cellStyle name="SAPBEXstdData 4 5 8" xfId="17411"/>
    <cellStyle name="SAPBEXstdData 4 5 8 2" xfId="17412"/>
    <cellStyle name="SAPBEXstdData 4 5 8 2 2" xfId="17413"/>
    <cellStyle name="SAPBEXstdData 4 5 8 3" xfId="17414"/>
    <cellStyle name="SAPBEXstdData 4 5 9" xfId="17415"/>
    <cellStyle name="SAPBEXstdData 4 5 9 2" xfId="17416"/>
    <cellStyle name="SAPBEXstdData 4 5 9 2 2" xfId="17417"/>
    <cellStyle name="SAPBEXstdData 4 5 9 3" xfId="17418"/>
    <cellStyle name="SAPBEXstdData 4 6" xfId="17419"/>
    <cellStyle name="SAPBEXstdData 4 6 10" xfId="17420"/>
    <cellStyle name="SAPBEXstdData 4 6 10 2" xfId="17421"/>
    <cellStyle name="SAPBEXstdData 4 6 10 2 2" xfId="17422"/>
    <cellStyle name="SAPBEXstdData 4 6 10 3" xfId="17423"/>
    <cellStyle name="SAPBEXstdData 4 6 11" xfId="17424"/>
    <cellStyle name="SAPBEXstdData 4 6 11 2" xfId="17425"/>
    <cellStyle name="SAPBEXstdData 4 6 2" xfId="17426"/>
    <cellStyle name="SAPBEXstdData 4 6 2 2" xfId="17427"/>
    <cellStyle name="SAPBEXstdData 4 6 2 2 2" xfId="17428"/>
    <cellStyle name="SAPBEXstdData 4 6 2 2 2 2" xfId="17429"/>
    <cellStyle name="SAPBEXstdData 4 6 2 2 3" xfId="17430"/>
    <cellStyle name="SAPBEXstdData 4 6 2 3" xfId="17431"/>
    <cellStyle name="SAPBEXstdData 4 6 2 3 2" xfId="17432"/>
    <cellStyle name="SAPBEXstdData 4 6 2 4" xfId="17433"/>
    <cellStyle name="SAPBEXstdData 4 6 3" xfId="17434"/>
    <cellStyle name="SAPBEXstdData 4 6 3 2" xfId="17435"/>
    <cellStyle name="SAPBEXstdData 4 6 3 2 2" xfId="17436"/>
    <cellStyle name="SAPBEXstdData 4 6 3 3" xfId="17437"/>
    <cellStyle name="SAPBEXstdData 4 6 4" xfId="17438"/>
    <cellStyle name="SAPBEXstdData 4 6 4 2" xfId="17439"/>
    <cellStyle name="SAPBEXstdData 4 6 4 2 2" xfId="17440"/>
    <cellStyle name="SAPBEXstdData 4 6 4 3" xfId="17441"/>
    <cellStyle name="SAPBEXstdData 4 6 5" xfId="17442"/>
    <cellStyle name="SAPBEXstdData 4 6 5 2" xfId="17443"/>
    <cellStyle name="SAPBEXstdData 4 6 5 2 2" xfId="17444"/>
    <cellStyle name="SAPBEXstdData 4 6 5 3" xfId="17445"/>
    <cellStyle name="SAPBEXstdData 4 6 6" xfId="17446"/>
    <cellStyle name="SAPBEXstdData 4 6 6 2" xfId="17447"/>
    <cellStyle name="SAPBEXstdData 4 6 6 2 2" xfId="17448"/>
    <cellStyle name="SAPBEXstdData 4 6 6 3" xfId="17449"/>
    <cellStyle name="SAPBEXstdData 4 6 7" xfId="17450"/>
    <cellStyle name="SAPBEXstdData 4 6 7 2" xfId="17451"/>
    <cellStyle name="SAPBEXstdData 4 6 7 2 2" xfId="17452"/>
    <cellStyle name="SAPBEXstdData 4 6 7 3" xfId="17453"/>
    <cellStyle name="SAPBEXstdData 4 6 8" xfId="17454"/>
    <cellStyle name="SAPBEXstdData 4 6 8 2" xfId="17455"/>
    <cellStyle name="SAPBEXstdData 4 6 8 2 2" xfId="17456"/>
    <cellStyle name="SAPBEXstdData 4 6 8 3" xfId="17457"/>
    <cellStyle name="SAPBEXstdData 4 6 9" xfId="17458"/>
    <cellStyle name="SAPBEXstdData 4 6 9 2" xfId="17459"/>
    <cellStyle name="SAPBEXstdData 4 6 9 2 2" xfId="17460"/>
    <cellStyle name="SAPBEXstdData 4 6 9 3" xfId="17461"/>
    <cellStyle name="SAPBEXstdData 4 7" xfId="17462"/>
    <cellStyle name="SAPBEXstdData 4 7 2" xfId="17463"/>
    <cellStyle name="SAPBEXstdData 4 7 2 2" xfId="17464"/>
    <cellStyle name="SAPBEXstdData 4 7 2 2 2" xfId="17465"/>
    <cellStyle name="SAPBEXstdData 4 7 2 3" xfId="17466"/>
    <cellStyle name="SAPBEXstdData 4 7 3" xfId="17467"/>
    <cellStyle name="SAPBEXstdData 4 7 3 2" xfId="17468"/>
    <cellStyle name="SAPBEXstdData 4 7 4" xfId="17469"/>
    <cellStyle name="SAPBEXstdData 4 8" xfId="17470"/>
    <cellStyle name="SAPBEXstdData 4 8 2" xfId="17471"/>
    <cellStyle name="SAPBEXstdData 4 8 2 2" xfId="17472"/>
    <cellStyle name="SAPBEXstdData 4 8 3" xfId="17473"/>
    <cellStyle name="SAPBEXstdData 4 9" xfId="17474"/>
    <cellStyle name="SAPBEXstdData 4 9 2" xfId="17475"/>
    <cellStyle name="SAPBEXstdData 4 9 2 2" xfId="17476"/>
    <cellStyle name="SAPBEXstdData 4 9 3" xfId="17477"/>
    <cellStyle name="SAPBEXstdData 5" xfId="17478"/>
    <cellStyle name="SAPBEXstdData 5 10" xfId="17479"/>
    <cellStyle name="SAPBEXstdData 5 10 2" xfId="17480"/>
    <cellStyle name="SAPBEXstdData 5 10 2 2" xfId="17481"/>
    <cellStyle name="SAPBEXstdData 5 10 3" xfId="17482"/>
    <cellStyle name="SAPBEXstdData 5 11" xfId="17483"/>
    <cellStyle name="SAPBEXstdData 5 11 2" xfId="17484"/>
    <cellStyle name="SAPBEXstdData 5 2" xfId="17485"/>
    <cellStyle name="SAPBEXstdData 5 2 2" xfId="17486"/>
    <cellStyle name="SAPBEXstdData 5 2 2 2" xfId="17487"/>
    <cellStyle name="SAPBEXstdData 5 2 2 2 2" xfId="17488"/>
    <cellStyle name="SAPBEXstdData 5 2 2 3" xfId="17489"/>
    <cellStyle name="SAPBEXstdData 5 2 3" xfId="17490"/>
    <cellStyle name="SAPBEXstdData 5 2 3 2" xfId="17491"/>
    <cellStyle name="SAPBEXstdData 5 2 4" xfId="17492"/>
    <cellStyle name="SAPBEXstdData 5 3" xfId="17493"/>
    <cellStyle name="SAPBEXstdData 5 3 2" xfId="17494"/>
    <cellStyle name="SAPBEXstdData 5 3 2 2" xfId="17495"/>
    <cellStyle name="SAPBEXstdData 5 3 3" xfId="17496"/>
    <cellStyle name="SAPBEXstdData 5 4" xfId="17497"/>
    <cellStyle name="SAPBEXstdData 5 4 2" xfId="17498"/>
    <cellStyle name="SAPBEXstdData 5 4 2 2" xfId="17499"/>
    <cellStyle name="SAPBEXstdData 5 4 3" xfId="17500"/>
    <cellStyle name="SAPBEXstdData 5 5" xfId="17501"/>
    <cellStyle name="SAPBEXstdData 5 5 2" xfId="17502"/>
    <cellStyle name="SAPBEXstdData 5 5 2 2" xfId="17503"/>
    <cellStyle name="SAPBEXstdData 5 5 3" xfId="17504"/>
    <cellStyle name="SAPBEXstdData 5 6" xfId="17505"/>
    <cellStyle name="SAPBEXstdData 5 6 2" xfId="17506"/>
    <cellStyle name="SAPBEXstdData 5 6 2 2" xfId="17507"/>
    <cellStyle name="SAPBEXstdData 5 6 3" xfId="17508"/>
    <cellStyle name="SAPBEXstdData 5 7" xfId="17509"/>
    <cellStyle name="SAPBEXstdData 5 7 2" xfId="17510"/>
    <cellStyle name="SAPBEXstdData 5 7 2 2" xfId="17511"/>
    <cellStyle name="SAPBEXstdData 5 7 3" xfId="17512"/>
    <cellStyle name="SAPBEXstdData 5 8" xfId="17513"/>
    <cellStyle name="SAPBEXstdData 5 8 2" xfId="17514"/>
    <cellStyle name="SAPBEXstdData 5 8 2 2" xfId="17515"/>
    <cellStyle name="SAPBEXstdData 5 8 3" xfId="17516"/>
    <cellStyle name="SAPBEXstdData 5 9" xfId="17517"/>
    <cellStyle name="SAPBEXstdData 5 9 2" xfId="17518"/>
    <cellStyle name="SAPBEXstdData 5 9 2 2" xfId="17519"/>
    <cellStyle name="SAPBEXstdData 5 9 3" xfId="17520"/>
    <cellStyle name="SAPBEXstdData 6" xfId="17521"/>
    <cellStyle name="SAPBEXstdData 6 2" xfId="17522"/>
    <cellStyle name="SAPBEXstdData 6 2 2" xfId="17523"/>
    <cellStyle name="SAPBEXstdData 6 2 2 2" xfId="17524"/>
    <cellStyle name="SAPBEXstdData 6 2 3" xfId="17525"/>
    <cellStyle name="SAPBEXstdData 6 3" xfId="17526"/>
    <cellStyle name="SAPBEXstdData 6 3 2" xfId="17527"/>
    <cellStyle name="SAPBEXstdData 6 4" xfId="17528"/>
    <cellStyle name="SAPBEXstdData 7" xfId="17529"/>
    <cellStyle name="SAPBEXstdData 7 2" xfId="17530"/>
    <cellStyle name="SAPBEXstdData 7 2 2" xfId="17531"/>
    <cellStyle name="SAPBEXstdData 7 3" xfId="17532"/>
    <cellStyle name="SAPBEXstdData 8" xfId="17533"/>
    <cellStyle name="SAPBEXstdData 8 2" xfId="17534"/>
    <cellStyle name="SAPBEXstdData 8 2 2" xfId="17535"/>
    <cellStyle name="SAPBEXstdData 8 3" xfId="17536"/>
    <cellStyle name="SAPBEXstdData 9" xfId="17537"/>
    <cellStyle name="SAPBEXstdData 9 2" xfId="17538"/>
    <cellStyle name="SAPBEXstdData_Copy of xSAPtemp5457" xfId="17539"/>
    <cellStyle name="SAPBEXstdDataEmph" xfId="17540"/>
    <cellStyle name="SAPBEXstdDataEmph 2" xfId="17541"/>
    <cellStyle name="SAPBEXstdItem" xfId="17542"/>
    <cellStyle name="SAPBEXstdItem 10" xfId="17543"/>
    <cellStyle name="SAPBEXstdItem 10 2" xfId="17544"/>
    <cellStyle name="SAPBEXstdItem 11" xfId="17545"/>
    <cellStyle name="SAPBEXstdItem 11 2" xfId="17546"/>
    <cellStyle name="SAPBEXstdItem 2" xfId="17547"/>
    <cellStyle name="SAPBEXstdItem 2 10" xfId="17548"/>
    <cellStyle name="SAPBEXstdItem 2 10 2" xfId="17549"/>
    <cellStyle name="SAPBEXstdItem 2 10 2 2" xfId="17550"/>
    <cellStyle name="SAPBEXstdItem 2 10 3" xfId="17551"/>
    <cellStyle name="SAPBEXstdItem 2 11" xfId="17552"/>
    <cellStyle name="SAPBEXstdItem 2 11 2" xfId="17553"/>
    <cellStyle name="SAPBEXstdItem 2 11 2 2" xfId="17554"/>
    <cellStyle name="SAPBEXstdItem 2 11 3" xfId="17555"/>
    <cellStyle name="SAPBEXstdItem 2 12" xfId="17556"/>
    <cellStyle name="SAPBEXstdItem 2 12 2" xfId="17557"/>
    <cellStyle name="SAPBEXstdItem 2 12 2 2" xfId="17558"/>
    <cellStyle name="SAPBEXstdItem 2 12 3" xfId="17559"/>
    <cellStyle name="SAPBEXstdItem 2 13" xfId="17560"/>
    <cellStyle name="SAPBEXstdItem 2 13 2" xfId="17561"/>
    <cellStyle name="SAPBEXstdItem 2 2" xfId="17562"/>
    <cellStyle name="SAPBEXstdItem 2 2 2" xfId="17563"/>
    <cellStyle name="SAPBEXstdItem 2 2 2 2" xfId="17564"/>
    <cellStyle name="SAPBEXstdItem 2 2 2 2 2" xfId="17565"/>
    <cellStyle name="SAPBEXstdItem 2 2 2 2 2 2" xfId="17566"/>
    <cellStyle name="SAPBEXstdItem 2 2 2 2 3" xfId="17567"/>
    <cellStyle name="SAPBEXstdItem 2 2 2 3" xfId="17568"/>
    <cellStyle name="SAPBEXstdItem 2 2 2 3 2" xfId="17569"/>
    <cellStyle name="SAPBEXstdItem 2 2 2 4" xfId="17570"/>
    <cellStyle name="SAPBEXstdItem 2 2 3" xfId="17571"/>
    <cellStyle name="SAPBEXstdItem 2 2 3 2" xfId="17572"/>
    <cellStyle name="SAPBEXstdItem 2 2 3 2 2" xfId="17573"/>
    <cellStyle name="SAPBEXstdItem 2 2 3 2 2 2" xfId="17574"/>
    <cellStyle name="SAPBEXstdItem 2 2 3 2 3" xfId="17575"/>
    <cellStyle name="SAPBEXstdItem 2 2 3 3" xfId="17576"/>
    <cellStyle name="SAPBEXstdItem 2 2 3 3 2" xfId="17577"/>
    <cellStyle name="SAPBEXstdItem 2 2 3 4" xfId="17578"/>
    <cellStyle name="SAPBEXstdItem 2 2 4" xfId="17579"/>
    <cellStyle name="SAPBEXstdItem 2 2 4 2" xfId="17580"/>
    <cellStyle name="SAPBEXstdItem 2 2 4 2 2" xfId="17581"/>
    <cellStyle name="SAPBEXstdItem 2 2 4 3" xfId="17582"/>
    <cellStyle name="SAPBEXstdItem 2 2 5" xfId="17583"/>
    <cellStyle name="SAPBEXstdItem 2 2 5 2" xfId="17584"/>
    <cellStyle name="SAPBEXstdItem 2 2 5 2 2" xfId="17585"/>
    <cellStyle name="SAPBEXstdItem 2 2 5 3" xfId="17586"/>
    <cellStyle name="SAPBEXstdItem 2 2 6" xfId="17587"/>
    <cellStyle name="SAPBEXstdItem 2 2 6 2" xfId="17588"/>
    <cellStyle name="SAPBEXstdItem 2 2 6 2 2" xfId="17589"/>
    <cellStyle name="SAPBEXstdItem 2 2 6 3" xfId="17590"/>
    <cellStyle name="SAPBEXstdItem 2 2 7" xfId="17591"/>
    <cellStyle name="SAPBEXstdItem 2 2 7 2" xfId="17592"/>
    <cellStyle name="SAPBEXstdItem 2 2 7 2 2" xfId="17593"/>
    <cellStyle name="SAPBEXstdItem 2 2 7 3" xfId="17594"/>
    <cellStyle name="SAPBEXstdItem 2 2 8" xfId="17595"/>
    <cellStyle name="SAPBEXstdItem 2 2 8 2" xfId="17596"/>
    <cellStyle name="SAPBEXstdItem 2 3" xfId="17597"/>
    <cellStyle name="SAPBEXstdItem 2 3 10" xfId="17598"/>
    <cellStyle name="SAPBEXstdItem 2 3 10 2" xfId="17599"/>
    <cellStyle name="SAPBEXstdItem 2 3 10 2 2" xfId="17600"/>
    <cellStyle name="SAPBEXstdItem 2 3 10 3" xfId="17601"/>
    <cellStyle name="SAPBEXstdItem 2 3 11" xfId="17602"/>
    <cellStyle name="SAPBEXstdItem 2 3 11 2" xfId="17603"/>
    <cellStyle name="SAPBEXstdItem 2 3 2" xfId="17604"/>
    <cellStyle name="SAPBEXstdItem 2 3 2 2" xfId="17605"/>
    <cellStyle name="SAPBEXstdItem 2 3 2 2 2" xfId="17606"/>
    <cellStyle name="SAPBEXstdItem 2 3 2 2 2 2" xfId="17607"/>
    <cellStyle name="SAPBEXstdItem 2 3 2 2 3" xfId="17608"/>
    <cellStyle name="SAPBEXstdItem 2 3 2 3" xfId="17609"/>
    <cellStyle name="SAPBEXstdItem 2 3 2 3 2" xfId="17610"/>
    <cellStyle name="SAPBEXstdItem 2 3 2 4" xfId="17611"/>
    <cellStyle name="SAPBEXstdItem 2 3 3" xfId="17612"/>
    <cellStyle name="SAPBEXstdItem 2 3 3 2" xfId="17613"/>
    <cellStyle name="SAPBEXstdItem 2 3 3 2 2" xfId="17614"/>
    <cellStyle name="SAPBEXstdItem 2 3 3 3" xfId="17615"/>
    <cellStyle name="SAPBEXstdItem 2 3 4" xfId="17616"/>
    <cellStyle name="SAPBEXstdItem 2 3 4 2" xfId="17617"/>
    <cellStyle name="SAPBEXstdItem 2 3 4 2 2" xfId="17618"/>
    <cellStyle name="SAPBEXstdItem 2 3 4 3" xfId="17619"/>
    <cellStyle name="SAPBEXstdItem 2 3 5" xfId="17620"/>
    <cellStyle name="SAPBEXstdItem 2 3 5 2" xfId="17621"/>
    <cellStyle name="SAPBEXstdItem 2 3 5 2 2" xfId="17622"/>
    <cellStyle name="SAPBEXstdItem 2 3 5 3" xfId="17623"/>
    <cellStyle name="SAPBEXstdItem 2 3 6" xfId="17624"/>
    <cellStyle name="SAPBEXstdItem 2 3 6 2" xfId="17625"/>
    <cellStyle name="SAPBEXstdItem 2 3 6 2 2" xfId="17626"/>
    <cellStyle name="SAPBEXstdItem 2 3 6 3" xfId="17627"/>
    <cellStyle name="SAPBEXstdItem 2 3 7" xfId="17628"/>
    <cellStyle name="SAPBEXstdItem 2 3 7 2" xfId="17629"/>
    <cellStyle name="SAPBEXstdItem 2 3 7 2 2" xfId="17630"/>
    <cellStyle name="SAPBEXstdItem 2 3 7 3" xfId="17631"/>
    <cellStyle name="SAPBEXstdItem 2 3 8" xfId="17632"/>
    <cellStyle name="SAPBEXstdItem 2 3 8 2" xfId="17633"/>
    <cellStyle name="SAPBEXstdItem 2 3 8 2 2" xfId="17634"/>
    <cellStyle name="SAPBEXstdItem 2 3 8 3" xfId="17635"/>
    <cellStyle name="SAPBEXstdItem 2 3 9" xfId="17636"/>
    <cellStyle name="SAPBEXstdItem 2 3 9 2" xfId="17637"/>
    <cellStyle name="SAPBEXstdItem 2 3 9 2 2" xfId="17638"/>
    <cellStyle name="SAPBEXstdItem 2 3 9 3" xfId="17639"/>
    <cellStyle name="SAPBEXstdItem 2 4" xfId="17640"/>
    <cellStyle name="SAPBEXstdItem 2 4 10" xfId="17641"/>
    <cellStyle name="SAPBEXstdItem 2 4 10 2" xfId="17642"/>
    <cellStyle name="SAPBEXstdItem 2 4 10 2 2" xfId="17643"/>
    <cellStyle name="SAPBEXstdItem 2 4 10 3" xfId="17644"/>
    <cellStyle name="SAPBEXstdItem 2 4 11" xfId="17645"/>
    <cellStyle name="SAPBEXstdItem 2 4 11 2" xfId="17646"/>
    <cellStyle name="SAPBEXstdItem 2 4 2" xfId="17647"/>
    <cellStyle name="SAPBEXstdItem 2 4 2 2" xfId="17648"/>
    <cellStyle name="SAPBEXstdItem 2 4 2 2 2" xfId="17649"/>
    <cellStyle name="SAPBEXstdItem 2 4 2 2 2 2" xfId="17650"/>
    <cellStyle name="SAPBEXstdItem 2 4 2 2 3" xfId="17651"/>
    <cellStyle name="SAPBEXstdItem 2 4 2 3" xfId="17652"/>
    <cellStyle name="SAPBEXstdItem 2 4 2 3 2" xfId="17653"/>
    <cellStyle name="SAPBEXstdItem 2 4 2 4" xfId="17654"/>
    <cellStyle name="SAPBEXstdItem 2 4 3" xfId="17655"/>
    <cellStyle name="SAPBEXstdItem 2 4 3 2" xfId="17656"/>
    <cellStyle name="SAPBEXstdItem 2 4 3 2 2" xfId="17657"/>
    <cellStyle name="SAPBEXstdItem 2 4 3 3" xfId="17658"/>
    <cellStyle name="SAPBEXstdItem 2 4 4" xfId="17659"/>
    <cellStyle name="SAPBEXstdItem 2 4 4 2" xfId="17660"/>
    <cellStyle name="SAPBEXstdItem 2 4 4 2 2" xfId="17661"/>
    <cellStyle name="SAPBEXstdItem 2 4 4 3" xfId="17662"/>
    <cellStyle name="SAPBEXstdItem 2 4 5" xfId="17663"/>
    <cellStyle name="SAPBEXstdItem 2 4 5 2" xfId="17664"/>
    <cellStyle name="SAPBEXstdItem 2 4 5 2 2" xfId="17665"/>
    <cellStyle name="SAPBEXstdItem 2 4 5 3" xfId="17666"/>
    <cellStyle name="SAPBEXstdItem 2 4 6" xfId="17667"/>
    <cellStyle name="SAPBEXstdItem 2 4 6 2" xfId="17668"/>
    <cellStyle name="SAPBEXstdItem 2 4 6 2 2" xfId="17669"/>
    <cellStyle name="SAPBEXstdItem 2 4 6 3" xfId="17670"/>
    <cellStyle name="SAPBEXstdItem 2 4 7" xfId="17671"/>
    <cellStyle name="SAPBEXstdItem 2 4 7 2" xfId="17672"/>
    <cellStyle name="SAPBEXstdItem 2 4 7 2 2" xfId="17673"/>
    <cellStyle name="SAPBEXstdItem 2 4 7 3" xfId="17674"/>
    <cellStyle name="SAPBEXstdItem 2 4 8" xfId="17675"/>
    <cellStyle name="SAPBEXstdItem 2 4 8 2" xfId="17676"/>
    <cellStyle name="SAPBEXstdItem 2 4 8 2 2" xfId="17677"/>
    <cellStyle name="SAPBEXstdItem 2 4 8 3" xfId="17678"/>
    <cellStyle name="SAPBEXstdItem 2 4 9" xfId="17679"/>
    <cellStyle name="SAPBEXstdItem 2 4 9 2" xfId="17680"/>
    <cellStyle name="SAPBEXstdItem 2 4 9 2 2" xfId="17681"/>
    <cellStyle name="SAPBEXstdItem 2 4 9 3" xfId="17682"/>
    <cellStyle name="SAPBEXstdItem 2 5" xfId="17683"/>
    <cellStyle name="SAPBEXstdItem 2 5 10" xfId="17684"/>
    <cellStyle name="SAPBEXstdItem 2 5 10 2" xfId="17685"/>
    <cellStyle name="SAPBEXstdItem 2 5 10 2 2" xfId="17686"/>
    <cellStyle name="SAPBEXstdItem 2 5 10 3" xfId="17687"/>
    <cellStyle name="SAPBEXstdItem 2 5 11" xfId="17688"/>
    <cellStyle name="SAPBEXstdItem 2 5 11 2" xfId="17689"/>
    <cellStyle name="SAPBEXstdItem 2 5 2" xfId="17690"/>
    <cellStyle name="SAPBEXstdItem 2 5 2 2" xfId="17691"/>
    <cellStyle name="SAPBEXstdItem 2 5 2 2 2" xfId="17692"/>
    <cellStyle name="SAPBEXstdItem 2 5 2 2 2 2" xfId="17693"/>
    <cellStyle name="SAPBEXstdItem 2 5 2 2 3" xfId="17694"/>
    <cellStyle name="SAPBEXstdItem 2 5 2 3" xfId="17695"/>
    <cellStyle name="SAPBEXstdItem 2 5 2 3 2" xfId="17696"/>
    <cellStyle name="SAPBEXstdItem 2 5 2 4" xfId="17697"/>
    <cellStyle name="SAPBEXstdItem 2 5 3" xfId="17698"/>
    <cellStyle name="SAPBEXstdItem 2 5 3 2" xfId="17699"/>
    <cellStyle name="SAPBEXstdItem 2 5 3 2 2" xfId="17700"/>
    <cellStyle name="SAPBEXstdItem 2 5 3 3" xfId="17701"/>
    <cellStyle name="SAPBEXstdItem 2 5 4" xfId="17702"/>
    <cellStyle name="SAPBEXstdItem 2 5 4 2" xfId="17703"/>
    <cellStyle name="SAPBEXstdItem 2 5 4 2 2" xfId="17704"/>
    <cellStyle name="SAPBEXstdItem 2 5 4 3" xfId="17705"/>
    <cellStyle name="SAPBEXstdItem 2 5 5" xfId="17706"/>
    <cellStyle name="SAPBEXstdItem 2 5 5 2" xfId="17707"/>
    <cellStyle name="SAPBEXstdItem 2 5 5 2 2" xfId="17708"/>
    <cellStyle name="SAPBEXstdItem 2 5 5 3" xfId="17709"/>
    <cellStyle name="SAPBEXstdItem 2 5 6" xfId="17710"/>
    <cellStyle name="SAPBEXstdItem 2 5 6 2" xfId="17711"/>
    <cellStyle name="SAPBEXstdItem 2 5 6 2 2" xfId="17712"/>
    <cellStyle name="SAPBEXstdItem 2 5 6 3" xfId="17713"/>
    <cellStyle name="SAPBEXstdItem 2 5 7" xfId="17714"/>
    <cellStyle name="SAPBEXstdItem 2 5 7 2" xfId="17715"/>
    <cellStyle name="SAPBEXstdItem 2 5 7 2 2" xfId="17716"/>
    <cellStyle name="SAPBEXstdItem 2 5 7 3" xfId="17717"/>
    <cellStyle name="SAPBEXstdItem 2 5 8" xfId="17718"/>
    <cellStyle name="SAPBEXstdItem 2 5 8 2" xfId="17719"/>
    <cellStyle name="SAPBEXstdItem 2 5 8 2 2" xfId="17720"/>
    <cellStyle name="SAPBEXstdItem 2 5 8 3" xfId="17721"/>
    <cellStyle name="SAPBEXstdItem 2 5 9" xfId="17722"/>
    <cellStyle name="SAPBEXstdItem 2 5 9 2" xfId="17723"/>
    <cellStyle name="SAPBEXstdItem 2 5 9 2 2" xfId="17724"/>
    <cellStyle name="SAPBEXstdItem 2 5 9 3" xfId="17725"/>
    <cellStyle name="SAPBEXstdItem 2 6" xfId="17726"/>
    <cellStyle name="SAPBEXstdItem 2 6 10" xfId="17727"/>
    <cellStyle name="SAPBEXstdItem 2 6 10 2" xfId="17728"/>
    <cellStyle name="SAPBEXstdItem 2 6 10 2 2" xfId="17729"/>
    <cellStyle name="SAPBEXstdItem 2 6 10 3" xfId="17730"/>
    <cellStyle name="SAPBEXstdItem 2 6 11" xfId="17731"/>
    <cellStyle name="SAPBEXstdItem 2 6 11 2" xfId="17732"/>
    <cellStyle name="SAPBEXstdItem 2 6 2" xfId="17733"/>
    <cellStyle name="SAPBEXstdItem 2 6 2 2" xfId="17734"/>
    <cellStyle name="SAPBEXstdItem 2 6 2 2 2" xfId="17735"/>
    <cellStyle name="SAPBEXstdItem 2 6 2 2 2 2" xfId="17736"/>
    <cellStyle name="SAPBEXstdItem 2 6 2 2 3" xfId="17737"/>
    <cellStyle name="SAPBEXstdItem 2 6 2 3" xfId="17738"/>
    <cellStyle name="SAPBEXstdItem 2 6 2 3 2" xfId="17739"/>
    <cellStyle name="SAPBEXstdItem 2 6 2 4" xfId="17740"/>
    <cellStyle name="SAPBEXstdItem 2 6 3" xfId="17741"/>
    <cellStyle name="SAPBEXstdItem 2 6 3 2" xfId="17742"/>
    <cellStyle name="SAPBEXstdItem 2 6 3 2 2" xfId="17743"/>
    <cellStyle name="SAPBEXstdItem 2 6 3 3" xfId="17744"/>
    <cellStyle name="SAPBEXstdItem 2 6 4" xfId="17745"/>
    <cellStyle name="SAPBEXstdItem 2 6 4 2" xfId="17746"/>
    <cellStyle name="SAPBEXstdItem 2 6 4 2 2" xfId="17747"/>
    <cellStyle name="SAPBEXstdItem 2 6 4 3" xfId="17748"/>
    <cellStyle name="SAPBEXstdItem 2 6 5" xfId="17749"/>
    <cellStyle name="SAPBEXstdItem 2 6 5 2" xfId="17750"/>
    <cellStyle name="SAPBEXstdItem 2 6 5 2 2" xfId="17751"/>
    <cellStyle name="SAPBEXstdItem 2 6 5 3" xfId="17752"/>
    <cellStyle name="SAPBEXstdItem 2 6 6" xfId="17753"/>
    <cellStyle name="SAPBEXstdItem 2 6 6 2" xfId="17754"/>
    <cellStyle name="SAPBEXstdItem 2 6 6 2 2" xfId="17755"/>
    <cellStyle name="SAPBEXstdItem 2 6 6 3" xfId="17756"/>
    <cellStyle name="SAPBEXstdItem 2 6 7" xfId="17757"/>
    <cellStyle name="SAPBEXstdItem 2 6 7 2" xfId="17758"/>
    <cellStyle name="SAPBEXstdItem 2 6 7 2 2" xfId="17759"/>
    <cellStyle name="SAPBEXstdItem 2 6 7 3" xfId="17760"/>
    <cellStyle name="SAPBEXstdItem 2 6 8" xfId="17761"/>
    <cellStyle name="SAPBEXstdItem 2 6 8 2" xfId="17762"/>
    <cellStyle name="SAPBEXstdItem 2 6 8 2 2" xfId="17763"/>
    <cellStyle name="SAPBEXstdItem 2 6 8 3" xfId="17764"/>
    <cellStyle name="SAPBEXstdItem 2 6 9" xfId="17765"/>
    <cellStyle name="SAPBEXstdItem 2 6 9 2" xfId="17766"/>
    <cellStyle name="SAPBEXstdItem 2 6 9 2 2" xfId="17767"/>
    <cellStyle name="SAPBEXstdItem 2 6 9 3" xfId="17768"/>
    <cellStyle name="SAPBEXstdItem 2 7" xfId="17769"/>
    <cellStyle name="SAPBEXstdItem 2 7 2" xfId="17770"/>
    <cellStyle name="SAPBEXstdItem 2 7 2 2" xfId="17771"/>
    <cellStyle name="SAPBEXstdItem 2 7 2 2 2" xfId="17772"/>
    <cellStyle name="SAPBEXstdItem 2 7 2 3" xfId="17773"/>
    <cellStyle name="SAPBEXstdItem 2 7 3" xfId="17774"/>
    <cellStyle name="SAPBEXstdItem 2 7 3 2" xfId="17775"/>
    <cellStyle name="SAPBEXstdItem 2 7 4" xfId="17776"/>
    <cellStyle name="SAPBEXstdItem 2 8" xfId="17777"/>
    <cellStyle name="SAPBEXstdItem 2 8 2" xfId="17778"/>
    <cellStyle name="SAPBEXstdItem 2 8 2 2" xfId="17779"/>
    <cellStyle name="SAPBEXstdItem 2 8 3" xfId="17780"/>
    <cellStyle name="SAPBEXstdItem 2 9" xfId="17781"/>
    <cellStyle name="SAPBEXstdItem 2 9 2" xfId="17782"/>
    <cellStyle name="SAPBEXstdItem 2 9 2 2" xfId="17783"/>
    <cellStyle name="SAPBEXstdItem 2 9 3" xfId="17784"/>
    <cellStyle name="SAPBEXstdItem 3" xfId="17785"/>
    <cellStyle name="SAPBEXstdItem 3 10" xfId="17786"/>
    <cellStyle name="SAPBEXstdItem 3 10 2" xfId="17787"/>
    <cellStyle name="SAPBEXstdItem 3 10 2 2" xfId="17788"/>
    <cellStyle name="SAPBEXstdItem 3 10 3" xfId="17789"/>
    <cellStyle name="SAPBEXstdItem 3 11" xfId="17790"/>
    <cellStyle name="SAPBEXstdItem 3 11 2" xfId="17791"/>
    <cellStyle name="SAPBEXstdItem 3 11 2 2" xfId="17792"/>
    <cellStyle name="SAPBEXstdItem 3 11 3" xfId="17793"/>
    <cellStyle name="SAPBEXstdItem 3 12" xfId="17794"/>
    <cellStyle name="SAPBEXstdItem 3 12 2" xfId="17795"/>
    <cellStyle name="SAPBEXstdItem 3 12 2 2" xfId="17796"/>
    <cellStyle name="SAPBEXstdItem 3 12 3" xfId="17797"/>
    <cellStyle name="SAPBEXstdItem 3 13" xfId="17798"/>
    <cellStyle name="SAPBEXstdItem 3 13 2" xfId="17799"/>
    <cellStyle name="SAPBEXstdItem 3 2" xfId="17800"/>
    <cellStyle name="SAPBEXstdItem 3 2 2" xfId="17801"/>
    <cellStyle name="SAPBEXstdItem 3 2 2 2" xfId="17802"/>
    <cellStyle name="SAPBEXstdItem 3 2 2 2 2" xfId="17803"/>
    <cellStyle name="SAPBEXstdItem 3 2 2 2 2 2" xfId="17804"/>
    <cellStyle name="SAPBEXstdItem 3 2 2 2 3" xfId="17805"/>
    <cellStyle name="SAPBEXstdItem 3 2 2 3" xfId="17806"/>
    <cellStyle name="SAPBEXstdItem 3 2 2 3 2" xfId="17807"/>
    <cellStyle name="SAPBEXstdItem 3 2 2 4" xfId="17808"/>
    <cellStyle name="SAPBEXstdItem 3 2 3" xfId="17809"/>
    <cellStyle name="SAPBEXstdItem 3 2 3 2" xfId="17810"/>
    <cellStyle name="SAPBEXstdItem 3 2 3 2 2" xfId="17811"/>
    <cellStyle name="SAPBEXstdItem 3 2 3 2 2 2" xfId="17812"/>
    <cellStyle name="SAPBEXstdItem 3 2 3 2 3" xfId="17813"/>
    <cellStyle name="SAPBEXstdItem 3 2 3 3" xfId="17814"/>
    <cellStyle name="SAPBEXstdItem 3 2 3 3 2" xfId="17815"/>
    <cellStyle name="SAPBEXstdItem 3 2 3 4" xfId="17816"/>
    <cellStyle name="SAPBEXstdItem 3 2 4" xfId="17817"/>
    <cellStyle name="SAPBEXstdItem 3 2 4 2" xfId="17818"/>
    <cellStyle name="SAPBEXstdItem 3 2 4 2 2" xfId="17819"/>
    <cellStyle name="SAPBEXstdItem 3 2 4 3" xfId="17820"/>
    <cellStyle name="SAPBEXstdItem 3 2 5" xfId="17821"/>
    <cellStyle name="SAPBEXstdItem 3 2 5 2" xfId="17822"/>
    <cellStyle name="SAPBEXstdItem 3 2 5 2 2" xfId="17823"/>
    <cellStyle name="SAPBEXstdItem 3 2 5 3" xfId="17824"/>
    <cellStyle name="SAPBEXstdItem 3 2 6" xfId="17825"/>
    <cellStyle name="SAPBEXstdItem 3 2 6 2" xfId="17826"/>
    <cellStyle name="SAPBEXstdItem 3 2 6 2 2" xfId="17827"/>
    <cellStyle name="SAPBEXstdItem 3 2 6 3" xfId="17828"/>
    <cellStyle name="SAPBEXstdItem 3 2 7" xfId="17829"/>
    <cellStyle name="SAPBEXstdItem 3 2 7 2" xfId="17830"/>
    <cellStyle name="SAPBEXstdItem 3 2 7 2 2" xfId="17831"/>
    <cellStyle name="SAPBEXstdItem 3 2 7 3" xfId="17832"/>
    <cellStyle name="SAPBEXstdItem 3 2 8" xfId="17833"/>
    <cellStyle name="SAPBEXstdItem 3 2 8 2" xfId="17834"/>
    <cellStyle name="SAPBEXstdItem 3 3" xfId="17835"/>
    <cellStyle name="SAPBEXstdItem 3 3 10" xfId="17836"/>
    <cellStyle name="SAPBEXstdItem 3 3 10 2" xfId="17837"/>
    <cellStyle name="SAPBEXstdItem 3 3 10 2 2" xfId="17838"/>
    <cellStyle name="SAPBEXstdItem 3 3 10 3" xfId="17839"/>
    <cellStyle name="SAPBEXstdItem 3 3 11" xfId="17840"/>
    <cellStyle name="SAPBEXstdItem 3 3 11 2" xfId="17841"/>
    <cellStyle name="SAPBEXstdItem 3 3 2" xfId="17842"/>
    <cellStyle name="SAPBEXstdItem 3 3 2 2" xfId="17843"/>
    <cellStyle name="SAPBEXstdItem 3 3 2 2 2" xfId="17844"/>
    <cellStyle name="SAPBEXstdItem 3 3 2 2 2 2" xfId="17845"/>
    <cellStyle name="SAPBEXstdItem 3 3 2 2 3" xfId="17846"/>
    <cellStyle name="SAPBEXstdItem 3 3 2 3" xfId="17847"/>
    <cellStyle name="SAPBEXstdItem 3 3 2 3 2" xfId="17848"/>
    <cellStyle name="SAPBEXstdItem 3 3 2 4" xfId="17849"/>
    <cellStyle name="SAPBEXstdItem 3 3 3" xfId="17850"/>
    <cellStyle name="SAPBEXstdItem 3 3 3 2" xfId="17851"/>
    <cellStyle name="SAPBEXstdItem 3 3 3 2 2" xfId="17852"/>
    <cellStyle name="SAPBEXstdItem 3 3 3 3" xfId="17853"/>
    <cellStyle name="SAPBEXstdItem 3 3 4" xfId="17854"/>
    <cellStyle name="SAPBEXstdItem 3 3 4 2" xfId="17855"/>
    <cellStyle name="SAPBEXstdItem 3 3 4 2 2" xfId="17856"/>
    <cellStyle name="SAPBEXstdItem 3 3 4 3" xfId="17857"/>
    <cellStyle name="SAPBEXstdItem 3 3 5" xfId="17858"/>
    <cellStyle name="SAPBEXstdItem 3 3 5 2" xfId="17859"/>
    <cellStyle name="SAPBEXstdItem 3 3 5 2 2" xfId="17860"/>
    <cellStyle name="SAPBEXstdItem 3 3 5 3" xfId="17861"/>
    <cellStyle name="SAPBEXstdItem 3 3 6" xfId="17862"/>
    <cellStyle name="SAPBEXstdItem 3 3 6 2" xfId="17863"/>
    <cellStyle name="SAPBEXstdItem 3 3 6 2 2" xfId="17864"/>
    <cellStyle name="SAPBEXstdItem 3 3 6 3" xfId="17865"/>
    <cellStyle name="SAPBEXstdItem 3 3 7" xfId="17866"/>
    <cellStyle name="SAPBEXstdItem 3 3 7 2" xfId="17867"/>
    <cellStyle name="SAPBEXstdItem 3 3 7 2 2" xfId="17868"/>
    <cellStyle name="SAPBEXstdItem 3 3 7 3" xfId="17869"/>
    <cellStyle name="SAPBEXstdItem 3 3 8" xfId="17870"/>
    <cellStyle name="SAPBEXstdItem 3 3 8 2" xfId="17871"/>
    <cellStyle name="SAPBEXstdItem 3 3 8 2 2" xfId="17872"/>
    <cellStyle name="SAPBEXstdItem 3 3 8 3" xfId="17873"/>
    <cellStyle name="SAPBEXstdItem 3 3 9" xfId="17874"/>
    <cellStyle name="SAPBEXstdItem 3 3 9 2" xfId="17875"/>
    <cellStyle name="SAPBEXstdItem 3 3 9 2 2" xfId="17876"/>
    <cellStyle name="SAPBEXstdItem 3 3 9 3" xfId="17877"/>
    <cellStyle name="SAPBEXstdItem 3 4" xfId="17878"/>
    <cellStyle name="SAPBEXstdItem 3 4 10" xfId="17879"/>
    <cellStyle name="SAPBEXstdItem 3 4 10 2" xfId="17880"/>
    <cellStyle name="SAPBEXstdItem 3 4 10 2 2" xfId="17881"/>
    <cellStyle name="SAPBEXstdItem 3 4 10 3" xfId="17882"/>
    <cellStyle name="SAPBEXstdItem 3 4 11" xfId="17883"/>
    <cellStyle name="SAPBEXstdItem 3 4 11 2" xfId="17884"/>
    <cellStyle name="SAPBEXstdItem 3 4 2" xfId="17885"/>
    <cellStyle name="SAPBEXstdItem 3 4 2 2" xfId="17886"/>
    <cellStyle name="SAPBEXstdItem 3 4 2 2 2" xfId="17887"/>
    <cellStyle name="SAPBEXstdItem 3 4 2 2 2 2" xfId="17888"/>
    <cellStyle name="SAPBEXstdItem 3 4 2 2 3" xfId="17889"/>
    <cellStyle name="SAPBEXstdItem 3 4 2 3" xfId="17890"/>
    <cellStyle name="SAPBEXstdItem 3 4 2 3 2" xfId="17891"/>
    <cellStyle name="SAPBEXstdItem 3 4 2 4" xfId="17892"/>
    <cellStyle name="SAPBEXstdItem 3 4 3" xfId="17893"/>
    <cellStyle name="SAPBEXstdItem 3 4 3 2" xfId="17894"/>
    <cellStyle name="SAPBEXstdItem 3 4 3 2 2" xfId="17895"/>
    <cellStyle name="SAPBEXstdItem 3 4 3 3" xfId="17896"/>
    <cellStyle name="SAPBEXstdItem 3 4 4" xfId="17897"/>
    <cellStyle name="SAPBEXstdItem 3 4 4 2" xfId="17898"/>
    <cellStyle name="SAPBEXstdItem 3 4 4 2 2" xfId="17899"/>
    <cellStyle name="SAPBEXstdItem 3 4 4 3" xfId="17900"/>
    <cellStyle name="SAPBEXstdItem 3 4 5" xfId="17901"/>
    <cellStyle name="SAPBEXstdItem 3 4 5 2" xfId="17902"/>
    <cellStyle name="SAPBEXstdItem 3 4 5 2 2" xfId="17903"/>
    <cellStyle name="SAPBEXstdItem 3 4 5 3" xfId="17904"/>
    <cellStyle name="SAPBEXstdItem 3 4 6" xfId="17905"/>
    <cellStyle name="SAPBEXstdItem 3 4 6 2" xfId="17906"/>
    <cellStyle name="SAPBEXstdItem 3 4 6 2 2" xfId="17907"/>
    <cellStyle name="SAPBEXstdItem 3 4 6 3" xfId="17908"/>
    <cellStyle name="SAPBEXstdItem 3 4 7" xfId="17909"/>
    <cellStyle name="SAPBEXstdItem 3 4 7 2" xfId="17910"/>
    <cellStyle name="SAPBEXstdItem 3 4 7 2 2" xfId="17911"/>
    <cellStyle name="SAPBEXstdItem 3 4 7 3" xfId="17912"/>
    <cellStyle name="SAPBEXstdItem 3 4 8" xfId="17913"/>
    <cellStyle name="SAPBEXstdItem 3 4 8 2" xfId="17914"/>
    <cellStyle name="SAPBEXstdItem 3 4 8 2 2" xfId="17915"/>
    <cellStyle name="SAPBEXstdItem 3 4 8 3" xfId="17916"/>
    <cellStyle name="SAPBEXstdItem 3 4 9" xfId="17917"/>
    <cellStyle name="SAPBEXstdItem 3 4 9 2" xfId="17918"/>
    <cellStyle name="SAPBEXstdItem 3 4 9 2 2" xfId="17919"/>
    <cellStyle name="SAPBEXstdItem 3 4 9 3" xfId="17920"/>
    <cellStyle name="SAPBEXstdItem 3 5" xfId="17921"/>
    <cellStyle name="SAPBEXstdItem 3 5 10" xfId="17922"/>
    <cellStyle name="SAPBEXstdItem 3 5 10 2" xfId="17923"/>
    <cellStyle name="SAPBEXstdItem 3 5 10 2 2" xfId="17924"/>
    <cellStyle name="SAPBEXstdItem 3 5 10 3" xfId="17925"/>
    <cellStyle name="SAPBEXstdItem 3 5 11" xfId="17926"/>
    <cellStyle name="SAPBEXstdItem 3 5 11 2" xfId="17927"/>
    <cellStyle name="SAPBEXstdItem 3 5 2" xfId="17928"/>
    <cellStyle name="SAPBEXstdItem 3 5 2 2" xfId="17929"/>
    <cellStyle name="SAPBEXstdItem 3 5 2 2 2" xfId="17930"/>
    <cellStyle name="SAPBEXstdItem 3 5 2 2 2 2" xfId="17931"/>
    <cellStyle name="SAPBEXstdItem 3 5 2 2 3" xfId="17932"/>
    <cellStyle name="SAPBEXstdItem 3 5 2 3" xfId="17933"/>
    <cellStyle name="SAPBEXstdItem 3 5 2 3 2" xfId="17934"/>
    <cellStyle name="SAPBEXstdItem 3 5 2 4" xfId="17935"/>
    <cellStyle name="SAPBEXstdItem 3 5 3" xfId="17936"/>
    <cellStyle name="SAPBEXstdItem 3 5 3 2" xfId="17937"/>
    <cellStyle name="SAPBEXstdItem 3 5 3 2 2" xfId="17938"/>
    <cellStyle name="SAPBEXstdItem 3 5 3 3" xfId="17939"/>
    <cellStyle name="SAPBEXstdItem 3 5 4" xfId="17940"/>
    <cellStyle name="SAPBEXstdItem 3 5 4 2" xfId="17941"/>
    <cellStyle name="SAPBEXstdItem 3 5 4 2 2" xfId="17942"/>
    <cellStyle name="SAPBEXstdItem 3 5 4 3" xfId="17943"/>
    <cellStyle name="SAPBEXstdItem 3 5 5" xfId="17944"/>
    <cellStyle name="SAPBEXstdItem 3 5 5 2" xfId="17945"/>
    <cellStyle name="SAPBEXstdItem 3 5 5 2 2" xfId="17946"/>
    <cellStyle name="SAPBEXstdItem 3 5 5 3" xfId="17947"/>
    <cellStyle name="SAPBEXstdItem 3 5 6" xfId="17948"/>
    <cellStyle name="SAPBEXstdItem 3 5 6 2" xfId="17949"/>
    <cellStyle name="SAPBEXstdItem 3 5 6 2 2" xfId="17950"/>
    <cellStyle name="SAPBEXstdItem 3 5 6 3" xfId="17951"/>
    <cellStyle name="SAPBEXstdItem 3 5 7" xfId="17952"/>
    <cellStyle name="SAPBEXstdItem 3 5 7 2" xfId="17953"/>
    <cellStyle name="SAPBEXstdItem 3 5 7 2 2" xfId="17954"/>
    <cellStyle name="SAPBEXstdItem 3 5 7 3" xfId="17955"/>
    <cellStyle name="SAPBEXstdItem 3 5 8" xfId="17956"/>
    <cellStyle name="SAPBEXstdItem 3 5 8 2" xfId="17957"/>
    <cellStyle name="SAPBEXstdItem 3 5 8 2 2" xfId="17958"/>
    <cellStyle name="SAPBEXstdItem 3 5 8 3" xfId="17959"/>
    <cellStyle name="SAPBEXstdItem 3 5 9" xfId="17960"/>
    <cellStyle name="SAPBEXstdItem 3 5 9 2" xfId="17961"/>
    <cellStyle name="SAPBEXstdItem 3 5 9 2 2" xfId="17962"/>
    <cellStyle name="SAPBEXstdItem 3 5 9 3" xfId="17963"/>
    <cellStyle name="SAPBEXstdItem 3 6" xfId="17964"/>
    <cellStyle name="SAPBEXstdItem 3 6 10" xfId="17965"/>
    <cellStyle name="SAPBEXstdItem 3 6 10 2" xfId="17966"/>
    <cellStyle name="SAPBEXstdItem 3 6 10 2 2" xfId="17967"/>
    <cellStyle name="SAPBEXstdItem 3 6 10 3" xfId="17968"/>
    <cellStyle name="SAPBEXstdItem 3 6 11" xfId="17969"/>
    <cellStyle name="SAPBEXstdItem 3 6 11 2" xfId="17970"/>
    <cellStyle name="SAPBEXstdItem 3 6 2" xfId="17971"/>
    <cellStyle name="SAPBEXstdItem 3 6 2 2" xfId="17972"/>
    <cellStyle name="SAPBEXstdItem 3 6 2 2 2" xfId="17973"/>
    <cellStyle name="SAPBEXstdItem 3 6 2 2 2 2" xfId="17974"/>
    <cellStyle name="SAPBEXstdItem 3 6 2 2 3" xfId="17975"/>
    <cellStyle name="SAPBEXstdItem 3 6 2 3" xfId="17976"/>
    <cellStyle name="SAPBEXstdItem 3 6 2 3 2" xfId="17977"/>
    <cellStyle name="SAPBEXstdItem 3 6 2 4" xfId="17978"/>
    <cellStyle name="SAPBEXstdItem 3 6 3" xfId="17979"/>
    <cellStyle name="SAPBEXstdItem 3 6 3 2" xfId="17980"/>
    <cellStyle name="SAPBEXstdItem 3 6 3 2 2" xfId="17981"/>
    <cellStyle name="SAPBEXstdItem 3 6 3 3" xfId="17982"/>
    <cellStyle name="SAPBEXstdItem 3 6 4" xfId="17983"/>
    <cellStyle name="SAPBEXstdItem 3 6 4 2" xfId="17984"/>
    <cellStyle name="SAPBEXstdItem 3 6 4 2 2" xfId="17985"/>
    <cellStyle name="SAPBEXstdItem 3 6 4 3" xfId="17986"/>
    <cellStyle name="SAPBEXstdItem 3 6 5" xfId="17987"/>
    <cellStyle name="SAPBEXstdItem 3 6 5 2" xfId="17988"/>
    <cellStyle name="SAPBEXstdItem 3 6 5 2 2" xfId="17989"/>
    <cellStyle name="SAPBEXstdItem 3 6 5 3" xfId="17990"/>
    <cellStyle name="SAPBEXstdItem 3 6 6" xfId="17991"/>
    <cellStyle name="SAPBEXstdItem 3 6 6 2" xfId="17992"/>
    <cellStyle name="SAPBEXstdItem 3 6 6 2 2" xfId="17993"/>
    <cellStyle name="SAPBEXstdItem 3 6 6 3" xfId="17994"/>
    <cellStyle name="SAPBEXstdItem 3 6 7" xfId="17995"/>
    <cellStyle name="SAPBEXstdItem 3 6 7 2" xfId="17996"/>
    <cellStyle name="SAPBEXstdItem 3 6 7 2 2" xfId="17997"/>
    <cellStyle name="SAPBEXstdItem 3 6 7 3" xfId="17998"/>
    <cellStyle name="SAPBEXstdItem 3 6 8" xfId="17999"/>
    <cellStyle name="SAPBEXstdItem 3 6 8 2" xfId="18000"/>
    <cellStyle name="SAPBEXstdItem 3 6 8 2 2" xfId="18001"/>
    <cellStyle name="SAPBEXstdItem 3 6 8 3" xfId="18002"/>
    <cellStyle name="SAPBEXstdItem 3 6 9" xfId="18003"/>
    <cellStyle name="SAPBEXstdItem 3 6 9 2" xfId="18004"/>
    <cellStyle name="SAPBEXstdItem 3 6 9 2 2" xfId="18005"/>
    <cellStyle name="SAPBEXstdItem 3 6 9 3" xfId="18006"/>
    <cellStyle name="SAPBEXstdItem 3 7" xfId="18007"/>
    <cellStyle name="SAPBEXstdItem 3 7 2" xfId="18008"/>
    <cellStyle name="SAPBEXstdItem 3 7 2 2" xfId="18009"/>
    <cellStyle name="SAPBEXstdItem 3 7 2 2 2" xfId="18010"/>
    <cellStyle name="SAPBEXstdItem 3 7 2 3" xfId="18011"/>
    <cellStyle name="SAPBEXstdItem 3 7 3" xfId="18012"/>
    <cellStyle name="SAPBEXstdItem 3 7 3 2" xfId="18013"/>
    <cellStyle name="SAPBEXstdItem 3 7 4" xfId="18014"/>
    <cellStyle name="SAPBEXstdItem 3 8" xfId="18015"/>
    <cellStyle name="SAPBEXstdItem 3 8 2" xfId="18016"/>
    <cellStyle name="SAPBEXstdItem 3 8 2 2" xfId="18017"/>
    <cellStyle name="SAPBEXstdItem 3 8 3" xfId="18018"/>
    <cellStyle name="SAPBEXstdItem 3 9" xfId="18019"/>
    <cellStyle name="SAPBEXstdItem 3 9 2" xfId="18020"/>
    <cellStyle name="SAPBEXstdItem 3 9 2 2" xfId="18021"/>
    <cellStyle name="SAPBEXstdItem 3 9 3" xfId="18022"/>
    <cellStyle name="SAPBEXstdItem 4" xfId="18023"/>
    <cellStyle name="SAPBEXstdItem 4 10" xfId="18024"/>
    <cellStyle name="SAPBEXstdItem 4 10 2" xfId="18025"/>
    <cellStyle name="SAPBEXstdItem 4 10 2 2" xfId="18026"/>
    <cellStyle name="SAPBEXstdItem 4 10 3" xfId="18027"/>
    <cellStyle name="SAPBEXstdItem 4 11" xfId="18028"/>
    <cellStyle name="SAPBEXstdItem 4 11 2" xfId="18029"/>
    <cellStyle name="SAPBEXstdItem 4 11 2 2" xfId="18030"/>
    <cellStyle name="SAPBEXstdItem 4 11 3" xfId="18031"/>
    <cellStyle name="SAPBEXstdItem 4 12" xfId="18032"/>
    <cellStyle name="SAPBEXstdItem 4 12 2" xfId="18033"/>
    <cellStyle name="SAPBEXstdItem 4 12 2 2" xfId="18034"/>
    <cellStyle name="SAPBEXstdItem 4 12 3" xfId="18035"/>
    <cellStyle name="SAPBEXstdItem 4 13" xfId="18036"/>
    <cellStyle name="SAPBEXstdItem 4 13 2" xfId="18037"/>
    <cellStyle name="SAPBEXstdItem 4 2" xfId="18038"/>
    <cellStyle name="SAPBEXstdItem 4 2 2" xfId="18039"/>
    <cellStyle name="SAPBEXstdItem 4 2 2 2" xfId="18040"/>
    <cellStyle name="SAPBEXstdItem 4 2 2 2 2" xfId="18041"/>
    <cellStyle name="SAPBEXstdItem 4 2 2 2 2 2" xfId="18042"/>
    <cellStyle name="SAPBEXstdItem 4 2 2 2 3" xfId="18043"/>
    <cellStyle name="SAPBEXstdItem 4 2 2 3" xfId="18044"/>
    <cellStyle name="SAPBEXstdItem 4 2 2 3 2" xfId="18045"/>
    <cellStyle name="SAPBEXstdItem 4 2 2 4" xfId="18046"/>
    <cellStyle name="SAPBEXstdItem 4 2 3" xfId="18047"/>
    <cellStyle name="SAPBEXstdItem 4 2 3 2" xfId="18048"/>
    <cellStyle name="SAPBEXstdItem 4 2 3 2 2" xfId="18049"/>
    <cellStyle name="SAPBEXstdItem 4 2 3 2 2 2" xfId="18050"/>
    <cellStyle name="SAPBEXstdItem 4 2 3 2 3" xfId="18051"/>
    <cellStyle name="SAPBEXstdItem 4 2 3 3" xfId="18052"/>
    <cellStyle name="SAPBEXstdItem 4 2 3 3 2" xfId="18053"/>
    <cellStyle name="SAPBEXstdItem 4 2 3 4" xfId="18054"/>
    <cellStyle name="SAPBEXstdItem 4 2 4" xfId="18055"/>
    <cellStyle name="SAPBEXstdItem 4 2 4 2" xfId="18056"/>
    <cellStyle name="SAPBEXstdItem 4 2 4 2 2" xfId="18057"/>
    <cellStyle name="SAPBEXstdItem 4 2 4 3" xfId="18058"/>
    <cellStyle name="SAPBEXstdItem 4 2 5" xfId="18059"/>
    <cellStyle name="SAPBEXstdItem 4 2 5 2" xfId="18060"/>
    <cellStyle name="SAPBEXstdItem 4 2 5 2 2" xfId="18061"/>
    <cellStyle name="SAPBEXstdItem 4 2 5 3" xfId="18062"/>
    <cellStyle name="SAPBEXstdItem 4 2 6" xfId="18063"/>
    <cellStyle name="SAPBEXstdItem 4 2 6 2" xfId="18064"/>
    <cellStyle name="SAPBEXstdItem 4 2 6 2 2" xfId="18065"/>
    <cellStyle name="SAPBEXstdItem 4 2 6 3" xfId="18066"/>
    <cellStyle name="SAPBEXstdItem 4 2 7" xfId="18067"/>
    <cellStyle name="SAPBEXstdItem 4 2 7 2" xfId="18068"/>
    <cellStyle name="SAPBEXstdItem 4 2 7 2 2" xfId="18069"/>
    <cellStyle name="SAPBEXstdItem 4 2 7 3" xfId="18070"/>
    <cellStyle name="SAPBEXstdItem 4 2 8" xfId="18071"/>
    <cellStyle name="SAPBEXstdItem 4 2 8 2" xfId="18072"/>
    <cellStyle name="SAPBEXstdItem 4 3" xfId="18073"/>
    <cellStyle name="SAPBEXstdItem 4 3 10" xfId="18074"/>
    <cellStyle name="SAPBEXstdItem 4 3 10 2" xfId="18075"/>
    <cellStyle name="SAPBEXstdItem 4 3 10 2 2" xfId="18076"/>
    <cellStyle name="SAPBEXstdItem 4 3 10 3" xfId="18077"/>
    <cellStyle name="SAPBEXstdItem 4 3 11" xfId="18078"/>
    <cellStyle name="SAPBEXstdItem 4 3 11 2" xfId="18079"/>
    <cellStyle name="SAPBEXstdItem 4 3 2" xfId="18080"/>
    <cellStyle name="SAPBEXstdItem 4 3 2 2" xfId="18081"/>
    <cellStyle name="SAPBEXstdItem 4 3 2 2 2" xfId="18082"/>
    <cellStyle name="SAPBEXstdItem 4 3 2 2 2 2" xfId="18083"/>
    <cellStyle name="SAPBEXstdItem 4 3 2 2 3" xfId="18084"/>
    <cellStyle name="SAPBEXstdItem 4 3 2 3" xfId="18085"/>
    <cellStyle name="SAPBEXstdItem 4 3 2 3 2" xfId="18086"/>
    <cellStyle name="SAPBEXstdItem 4 3 2 4" xfId="18087"/>
    <cellStyle name="SAPBEXstdItem 4 3 3" xfId="18088"/>
    <cellStyle name="SAPBEXstdItem 4 3 3 2" xfId="18089"/>
    <cellStyle name="SAPBEXstdItem 4 3 3 2 2" xfId="18090"/>
    <cellStyle name="SAPBEXstdItem 4 3 3 3" xfId="18091"/>
    <cellStyle name="SAPBEXstdItem 4 3 4" xfId="18092"/>
    <cellStyle name="SAPBEXstdItem 4 3 4 2" xfId="18093"/>
    <cellStyle name="SAPBEXstdItem 4 3 4 2 2" xfId="18094"/>
    <cellStyle name="SAPBEXstdItem 4 3 4 3" xfId="18095"/>
    <cellStyle name="SAPBEXstdItem 4 3 5" xfId="18096"/>
    <cellStyle name="SAPBEXstdItem 4 3 5 2" xfId="18097"/>
    <cellStyle name="SAPBEXstdItem 4 3 5 2 2" xfId="18098"/>
    <cellStyle name="SAPBEXstdItem 4 3 5 3" xfId="18099"/>
    <cellStyle name="SAPBEXstdItem 4 3 6" xfId="18100"/>
    <cellStyle name="SAPBEXstdItem 4 3 6 2" xfId="18101"/>
    <cellStyle name="SAPBEXstdItem 4 3 6 2 2" xfId="18102"/>
    <cellStyle name="SAPBEXstdItem 4 3 6 3" xfId="18103"/>
    <cellStyle name="SAPBEXstdItem 4 3 7" xfId="18104"/>
    <cellStyle name="SAPBEXstdItem 4 3 7 2" xfId="18105"/>
    <cellStyle name="SAPBEXstdItem 4 3 7 2 2" xfId="18106"/>
    <cellStyle name="SAPBEXstdItem 4 3 7 3" xfId="18107"/>
    <cellStyle name="SAPBEXstdItem 4 3 8" xfId="18108"/>
    <cellStyle name="SAPBEXstdItem 4 3 8 2" xfId="18109"/>
    <cellStyle name="SAPBEXstdItem 4 3 8 2 2" xfId="18110"/>
    <cellStyle name="SAPBEXstdItem 4 3 8 3" xfId="18111"/>
    <cellStyle name="SAPBEXstdItem 4 3 9" xfId="18112"/>
    <cellStyle name="SAPBEXstdItem 4 3 9 2" xfId="18113"/>
    <cellStyle name="SAPBEXstdItem 4 3 9 2 2" xfId="18114"/>
    <cellStyle name="SAPBEXstdItem 4 3 9 3" xfId="18115"/>
    <cellStyle name="SAPBEXstdItem 4 4" xfId="18116"/>
    <cellStyle name="SAPBEXstdItem 4 4 10" xfId="18117"/>
    <cellStyle name="SAPBEXstdItem 4 4 10 2" xfId="18118"/>
    <cellStyle name="SAPBEXstdItem 4 4 10 2 2" xfId="18119"/>
    <cellStyle name="SAPBEXstdItem 4 4 10 3" xfId="18120"/>
    <cellStyle name="SAPBEXstdItem 4 4 11" xfId="18121"/>
    <cellStyle name="SAPBEXstdItem 4 4 11 2" xfId="18122"/>
    <cellStyle name="SAPBEXstdItem 4 4 2" xfId="18123"/>
    <cellStyle name="SAPBEXstdItem 4 4 2 2" xfId="18124"/>
    <cellStyle name="SAPBEXstdItem 4 4 2 2 2" xfId="18125"/>
    <cellStyle name="SAPBEXstdItem 4 4 2 2 2 2" xfId="18126"/>
    <cellStyle name="SAPBEXstdItem 4 4 2 2 3" xfId="18127"/>
    <cellStyle name="SAPBEXstdItem 4 4 2 3" xfId="18128"/>
    <cellStyle name="SAPBEXstdItem 4 4 2 3 2" xfId="18129"/>
    <cellStyle name="SAPBEXstdItem 4 4 2 4" xfId="18130"/>
    <cellStyle name="SAPBEXstdItem 4 4 3" xfId="18131"/>
    <cellStyle name="SAPBEXstdItem 4 4 3 2" xfId="18132"/>
    <cellStyle name="SAPBEXstdItem 4 4 3 2 2" xfId="18133"/>
    <cellStyle name="SAPBEXstdItem 4 4 3 3" xfId="18134"/>
    <cellStyle name="SAPBEXstdItem 4 4 4" xfId="18135"/>
    <cellStyle name="SAPBEXstdItem 4 4 4 2" xfId="18136"/>
    <cellStyle name="SAPBEXstdItem 4 4 4 2 2" xfId="18137"/>
    <cellStyle name="SAPBEXstdItem 4 4 4 3" xfId="18138"/>
    <cellStyle name="SAPBEXstdItem 4 4 5" xfId="18139"/>
    <cellStyle name="SAPBEXstdItem 4 4 5 2" xfId="18140"/>
    <cellStyle name="SAPBEXstdItem 4 4 5 2 2" xfId="18141"/>
    <cellStyle name="SAPBEXstdItem 4 4 5 3" xfId="18142"/>
    <cellStyle name="SAPBEXstdItem 4 4 6" xfId="18143"/>
    <cellStyle name="SAPBEXstdItem 4 4 6 2" xfId="18144"/>
    <cellStyle name="SAPBEXstdItem 4 4 6 2 2" xfId="18145"/>
    <cellStyle name="SAPBEXstdItem 4 4 6 3" xfId="18146"/>
    <cellStyle name="SAPBEXstdItem 4 4 7" xfId="18147"/>
    <cellStyle name="SAPBEXstdItem 4 4 7 2" xfId="18148"/>
    <cellStyle name="SAPBEXstdItem 4 4 7 2 2" xfId="18149"/>
    <cellStyle name="SAPBEXstdItem 4 4 7 3" xfId="18150"/>
    <cellStyle name="SAPBEXstdItem 4 4 8" xfId="18151"/>
    <cellStyle name="SAPBEXstdItem 4 4 8 2" xfId="18152"/>
    <cellStyle name="SAPBEXstdItem 4 4 8 2 2" xfId="18153"/>
    <cellStyle name="SAPBEXstdItem 4 4 8 3" xfId="18154"/>
    <cellStyle name="SAPBEXstdItem 4 4 9" xfId="18155"/>
    <cellStyle name="SAPBEXstdItem 4 4 9 2" xfId="18156"/>
    <cellStyle name="SAPBEXstdItem 4 4 9 2 2" xfId="18157"/>
    <cellStyle name="SAPBEXstdItem 4 4 9 3" xfId="18158"/>
    <cellStyle name="SAPBEXstdItem 4 5" xfId="18159"/>
    <cellStyle name="SAPBEXstdItem 4 5 10" xfId="18160"/>
    <cellStyle name="SAPBEXstdItem 4 5 10 2" xfId="18161"/>
    <cellStyle name="SAPBEXstdItem 4 5 10 2 2" xfId="18162"/>
    <cellStyle name="SAPBEXstdItem 4 5 10 3" xfId="18163"/>
    <cellStyle name="SAPBEXstdItem 4 5 11" xfId="18164"/>
    <cellStyle name="SAPBEXstdItem 4 5 11 2" xfId="18165"/>
    <cellStyle name="SAPBEXstdItem 4 5 2" xfId="18166"/>
    <cellStyle name="SAPBEXstdItem 4 5 2 2" xfId="18167"/>
    <cellStyle name="SAPBEXstdItem 4 5 2 2 2" xfId="18168"/>
    <cellStyle name="SAPBEXstdItem 4 5 2 2 2 2" xfId="18169"/>
    <cellStyle name="SAPBEXstdItem 4 5 2 2 3" xfId="18170"/>
    <cellStyle name="SAPBEXstdItem 4 5 2 3" xfId="18171"/>
    <cellStyle name="SAPBEXstdItem 4 5 2 3 2" xfId="18172"/>
    <cellStyle name="SAPBEXstdItem 4 5 2 4" xfId="18173"/>
    <cellStyle name="SAPBEXstdItem 4 5 3" xfId="18174"/>
    <cellStyle name="SAPBEXstdItem 4 5 3 2" xfId="18175"/>
    <cellStyle name="SAPBEXstdItem 4 5 3 2 2" xfId="18176"/>
    <cellStyle name="SAPBEXstdItem 4 5 3 3" xfId="18177"/>
    <cellStyle name="SAPBEXstdItem 4 5 4" xfId="18178"/>
    <cellStyle name="SAPBEXstdItem 4 5 4 2" xfId="18179"/>
    <cellStyle name="SAPBEXstdItem 4 5 4 2 2" xfId="18180"/>
    <cellStyle name="SAPBEXstdItem 4 5 4 3" xfId="18181"/>
    <cellStyle name="SAPBEXstdItem 4 5 5" xfId="18182"/>
    <cellStyle name="SAPBEXstdItem 4 5 5 2" xfId="18183"/>
    <cellStyle name="SAPBEXstdItem 4 5 5 2 2" xfId="18184"/>
    <cellStyle name="SAPBEXstdItem 4 5 5 3" xfId="18185"/>
    <cellStyle name="SAPBEXstdItem 4 5 6" xfId="18186"/>
    <cellStyle name="SAPBEXstdItem 4 5 6 2" xfId="18187"/>
    <cellStyle name="SAPBEXstdItem 4 5 6 2 2" xfId="18188"/>
    <cellStyle name="SAPBEXstdItem 4 5 6 3" xfId="18189"/>
    <cellStyle name="SAPBEXstdItem 4 5 7" xfId="18190"/>
    <cellStyle name="SAPBEXstdItem 4 5 7 2" xfId="18191"/>
    <cellStyle name="SAPBEXstdItem 4 5 7 2 2" xfId="18192"/>
    <cellStyle name="SAPBEXstdItem 4 5 7 3" xfId="18193"/>
    <cellStyle name="SAPBEXstdItem 4 5 8" xfId="18194"/>
    <cellStyle name="SAPBEXstdItem 4 5 8 2" xfId="18195"/>
    <cellStyle name="SAPBEXstdItem 4 5 8 2 2" xfId="18196"/>
    <cellStyle name="SAPBEXstdItem 4 5 8 3" xfId="18197"/>
    <cellStyle name="SAPBEXstdItem 4 5 9" xfId="18198"/>
    <cellStyle name="SAPBEXstdItem 4 5 9 2" xfId="18199"/>
    <cellStyle name="SAPBEXstdItem 4 5 9 2 2" xfId="18200"/>
    <cellStyle name="SAPBEXstdItem 4 5 9 3" xfId="18201"/>
    <cellStyle name="SAPBEXstdItem 4 6" xfId="18202"/>
    <cellStyle name="SAPBEXstdItem 4 6 10" xfId="18203"/>
    <cellStyle name="SAPBEXstdItem 4 6 10 2" xfId="18204"/>
    <cellStyle name="SAPBEXstdItem 4 6 10 2 2" xfId="18205"/>
    <cellStyle name="SAPBEXstdItem 4 6 10 3" xfId="18206"/>
    <cellStyle name="SAPBEXstdItem 4 6 11" xfId="18207"/>
    <cellStyle name="SAPBEXstdItem 4 6 11 2" xfId="18208"/>
    <cellStyle name="SAPBEXstdItem 4 6 2" xfId="18209"/>
    <cellStyle name="SAPBEXstdItem 4 6 2 2" xfId="18210"/>
    <cellStyle name="SAPBEXstdItem 4 6 2 2 2" xfId="18211"/>
    <cellStyle name="SAPBEXstdItem 4 6 2 2 2 2" xfId="18212"/>
    <cellStyle name="SAPBEXstdItem 4 6 2 2 3" xfId="18213"/>
    <cellStyle name="SAPBEXstdItem 4 6 2 3" xfId="18214"/>
    <cellStyle name="SAPBEXstdItem 4 6 2 3 2" xfId="18215"/>
    <cellStyle name="SAPBEXstdItem 4 6 2 4" xfId="18216"/>
    <cellStyle name="SAPBEXstdItem 4 6 3" xfId="18217"/>
    <cellStyle name="SAPBEXstdItem 4 6 3 2" xfId="18218"/>
    <cellStyle name="SAPBEXstdItem 4 6 3 2 2" xfId="18219"/>
    <cellStyle name="SAPBEXstdItem 4 6 3 3" xfId="18220"/>
    <cellStyle name="SAPBEXstdItem 4 6 4" xfId="18221"/>
    <cellStyle name="SAPBEXstdItem 4 6 4 2" xfId="18222"/>
    <cellStyle name="SAPBEXstdItem 4 6 4 2 2" xfId="18223"/>
    <cellStyle name="SAPBEXstdItem 4 6 4 3" xfId="18224"/>
    <cellStyle name="SAPBEXstdItem 4 6 5" xfId="18225"/>
    <cellStyle name="SAPBEXstdItem 4 6 5 2" xfId="18226"/>
    <cellStyle name="SAPBEXstdItem 4 6 5 2 2" xfId="18227"/>
    <cellStyle name="SAPBEXstdItem 4 6 5 3" xfId="18228"/>
    <cellStyle name="SAPBEXstdItem 4 6 6" xfId="18229"/>
    <cellStyle name="SAPBEXstdItem 4 6 6 2" xfId="18230"/>
    <cellStyle name="SAPBEXstdItem 4 6 6 2 2" xfId="18231"/>
    <cellStyle name="SAPBEXstdItem 4 6 6 3" xfId="18232"/>
    <cellStyle name="SAPBEXstdItem 4 6 7" xfId="18233"/>
    <cellStyle name="SAPBEXstdItem 4 6 7 2" xfId="18234"/>
    <cellStyle name="SAPBEXstdItem 4 6 7 2 2" xfId="18235"/>
    <cellStyle name="SAPBEXstdItem 4 6 7 3" xfId="18236"/>
    <cellStyle name="SAPBEXstdItem 4 6 8" xfId="18237"/>
    <cellStyle name="SAPBEXstdItem 4 6 8 2" xfId="18238"/>
    <cellStyle name="SAPBEXstdItem 4 6 8 2 2" xfId="18239"/>
    <cellStyle name="SAPBEXstdItem 4 6 8 3" xfId="18240"/>
    <cellStyle name="SAPBEXstdItem 4 6 9" xfId="18241"/>
    <cellStyle name="SAPBEXstdItem 4 6 9 2" xfId="18242"/>
    <cellStyle name="SAPBEXstdItem 4 6 9 2 2" xfId="18243"/>
    <cellStyle name="SAPBEXstdItem 4 6 9 3" xfId="18244"/>
    <cellStyle name="SAPBEXstdItem 4 7" xfId="18245"/>
    <cellStyle name="SAPBEXstdItem 4 7 2" xfId="18246"/>
    <cellStyle name="SAPBEXstdItem 4 7 2 2" xfId="18247"/>
    <cellStyle name="SAPBEXstdItem 4 7 2 2 2" xfId="18248"/>
    <cellStyle name="SAPBEXstdItem 4 7 2 3" xfId="18249"/>
    <cellStyle name="SAPBEXstdItem 4 7 3" xfId="18250"/>
    <cellStyle name="SAPBEXstdItem 4 7 3 2" xfId="18251"/>
    <cellStyle name="SAPBEXstdItem 4 7 4" xfId="18252"/>
    <cellStyle name="SAPBEXstdItem 4 8" xfId="18253"/>
    <cellStyle name="SAPBEXstdItem 4 8 2" xfId="18254"/>
    <cellStyle name="SAPBEXstdItem 4 8 2 2" xfId="18255"/>
    <cellStyle name="SAPBEXstdItem 4 8 3" xfId="18256"/>
    <cellStyle name="SAPBEXstdItem 4 9" xfId="18257"/>
    <cellStyle name="SAPBEXstdItem 4 9 2" xfId="18258"/>
    <cellStyle name="SAPBEXstdItem 4 9 2 2" xfId="18259"/>
    <cellStyle name="SAPBEXstdItem 4 9 3" xfId="18260"/>
    <cellStyle name="SAPBEXstdItem 5" xfId="18261"/>
    <cellStyle name="SAPBEXstdItem 5 10" xfId="18262"/>
    <cellStyle name="SAPBEXstdItem 5 10 2" xfId="18263"/>
    <cellStyle name="SAPBEXstdItem 5 10 2 2" xfId="18264"/>
    <cellStyle name="SAPBEXstdItem 5 10 3" xfId="18265"/>
    <cellStyle name="SAPBEXstdItem 5 11" xfId="18266"/>
    <cellStyle name="SAPBEXstdItem 5 11 2" xfId="18267"/>
    <cellStyle name="SAPBEXstdItem 5 11 2 2" xfId="18268"/>
    <cellStyle name="SAPBEXstdItem 5 11 3" xfId="18269"/>
    <cellStyle name="SAPBEXstdItem 5 12" xfId="18270"/>
    <cellStyle name="SAPBEXstdItem 5 12 2" xfId="18271"/>
    <cellStyle name="SAPBEXstdItem 5 12 2 2" xfId="18272"/>
    <cellStyle name="SAPBEXstdItem 5 12 3" xfId="18273"/>
    <cellStyle name="SAPBEXstdItem 5 13" xfId="18274"/>
    <cellStyle name="SAPBEXstdItem 5 13 2" xfId="18275"/>
    <cellStyle name="SAPBEXstdItem 5 2" xfId="18276"/>
    <cellStyle name="SAPBEXstdItem 5 2 2" xfId="18277"/>
    <cellStyle name="SAPBEXstdItem 5 2 2 2" xfId="18278"/>
    <cellStyle name="SAPBEXstdItem 5 2 2 2 2" xfId="18279"/>
    <cellStyle name="SAPBEXstdItem 5 2 2 2 2 2" xfId="18280"/>
    <cellStyle name="SAPBEXstdItem 5 2 2 2 3" xfId="18281"/>
    <cellStyle name="SAPBEXstdItem 5 2 2 3" xfId="18282"/>
    <cellStyle name="SAPBEXstdItem 5 2 2 3 2" xfId="18283"/>
    <cellStyle name="SAPBEXstdItem 5 2 2 4" xfId="18284"/>
    <cellStyle name="SAPBEXstdItem 5 2 3" xfId="18285"/>
    <cellStyle name="SAPBEXstdItem 5 2 3 2" xfId="18286"/>
    <cellStyle name="SAPBEXstdItem 5 2 3 2 2" xfId="18287"/>
    <cellStyle name="SAPBEXstdItem 5 2 3 2 2 2" xfId="18288"/>
    <cellStyle name="SAPBEXstdItem 5 2 3 2 3" xfId="18289"/>
    <cellStyle name="SAPBEXstdItem 5 2 3 3" xfId="18290"/>
    <cellStyle name="SAPBEXstdItem 5 2 3 3 2" xfId="18291"/>
    <cellStyle name="SAPBEXstdItem 5 2 3 4" xfId="18292"/>
    <cellStyle name="SAPBEXstdItem 5 2 4" xfId="18293"/>
    <cellStyle name="SAPBEXstdItem 5 2 4 2" xfId="18294"/>
    <cellStyle name="SAPBEXstdItem 5 2 4 2 2" xfId="18295"/>
    <cellStyle name="SAPBEXstdItem 5 2 4 3" xfId="18296"/>
    <cellStyle name="SAPBEXstdItem 5 2 5" xfId="18297"/>
    <cellStyle name="SAPBEXstdItem 5 2 5 2" xfId="18298"/>
    <cellStyle name="SAPBEXstdItem 5 2 5 2 2" xfId="18299"/>
    <cellStyle name="SAPBEXstdItem 5 2 5 3" xfId="18300"/>
    <cellStyle name="SAPBEXstdItem 5 2 6" xfId="18301"/>
    <cellStyle name="SAPBEXstdItem 5 2 6 2" xfId="18302"/>
    <cellStyle name="SAPBEXstdItem 5 2 6 2 2" xfId="18303"/>
    <cellStyle name="SAPBEXstdItem 5 2 6 3" xfId="18304"/>
    <cellStyle name="SAPBEXstdItem 5 2 7" xfId="18305"/>
    <cellStyle name="SAPBEXstdItem 5 2 7 2" xfId="18306"/>
    <cellStyle name="SAPBEXstdItem 5 2 7 2 2" xfId="18307"/>
    <cellStyle name="SAPBEXstdItem 5 2 7 3" xfId="18308"/>
    <cellStyle name="SAPBEXstdItem 5 2 8" xfId="18309"/>
    <cellStyle name="SAPBEXstdItem 5 2 8 2" xfId="18310"/>
    <cellStyle name="SAPBEXstdItem 5 3" xfId="18311"/>
    <cellStyle name="SAPBEXstdItem 5 3 2" xfId="18312"/>
    <cellStyle name="SAPBEXstdItem 5 3 2 2" xfId="18313"/>
    <cellStyle name="SAPBEXstdItem 5 3 2 2 2" xfId="18314"/>
    <cellStyle name="SAPBEXstdItem 5 3 2 2 2 2" xfId="18315"/>
    <cellStyle name="SAPBEXstdItem 5 3 2 2 3" xfId="18316"/>
    <cellStyle name="SAPBEXstdItem 5 3 2 3" xfId="18317"/>
    <cellStyle name="SAPBEXstdItem 5 3 2 3 2" xfId="18318"/>
    <cellStyle name="SAPBEXstdItem 5 3 2 4" xfId="18319"/>
    <cellStyle name="SAPBEXstdItem 5 3 3" xfId="18320"/>
    <cellStyle name="SAPBEXstdItem 5 3 3 2" xfId="18321"/>
    <cellStyle name="SAPBEXstdItem 5 3 3 2 2" xfId="18322"/>
    <cellStyle name="SAPBEXstdItem 5 3 3 2 2 2" xfId="18323"/>
    <cellStyle name="SAPBEXstdItem 5 3 3 2 3" xfId="18324"/>
    <cellStyle name="SAPBEXstdItem 5 3 3 3" xfId="18325"/>
    <cellStyle name="SAPBEXstdItem 5 3 3 3 2" xfId="18326"/>
    <cellStyle name="SAPBEXstdItem 5 3 3 4" xfId="18327"/>
    <cellStyle name="SAPBEXstdItem 5 3 4" xfId="18328"/>
    <cellStyle name="SAPBEXstdItem 5 3 4 2" xfId="18329"/>
    <cellStyle name="SAPBEXstdItem 5 3 4 2 2" xfId="18330"/>
    <cellStyle name="SAPBEXstdItem 5 3 4 3" xfId="18331"/>
    <cellStyle name="SAPBEXstdItem 5 3 5" xfId="18332"/>
    <cellStyle name="SAPBEXstdItem 5 3 5 2" xfId="18333"/>
    <cellStyle name="SAPBEXstdItem 5 3 5 2 2" xfId="18334"/>
    <cellStyle name="SAPBEXstdItem 5 3 5 3" xfId="18335"/>
    <cellStyle name="SAPBEXstdItem 5 3 6" xfId="18336"/>
    <cellStyle name="SAPBEXstdItem 5 3 6 2" xfId="18337"/>
    <cellStyle name="SAPBEXstdItem 5 3 6 2 2" xfId="18338"/>
    <cellStyle name="SAPBEXstdItem 5 3 6 3" xfId="18339"/>
    <cellStyle name="SAPBEXstdItem 5 3 7" xfId="18340"/>
    <cellStyle name="SAPBEXstdItem 5 3 7 2" xfId="18341"/>
    <cellStyle name="SAPBEXstdItem 5 3 7 2 2" xfId="18342"/>
    <cellStyle name="SAPBEXstdItem 5 3 7 3" xfId="18343"/>
    <cellStyle name="SAPBEXstdItem 5 3 8" xfId="18344"/>
    <cellStyle name="SAPBEXstdItem 5 3 8 2" xfId="18345"/>
    <cellStyle name="SAPBEXstdItem 5 4" xfId="18346"/>
    <cellStyle name="SAPBEXstdItem 5 4 2" xfId="18347"/>
    <cellStyle name="SAPBEXstdItem 5 4 2 2" xfId="18348"/>
    <cellStyle name="SAPBEXstdItem 5 4 2 2 2" xfId="18349"/>
    <cellStyle name="SAPBEXstdItem 5 4 2 2 2 2" xfId="18350"/>
    <cellStyle name="SAPBEXstdItem 5 4 2 2 3" xfId="18351"/>
    <cellStyle name="SAPBEXstdItem 5 4 2 3" xfId="18352"/>
    <cellStyle name="SAPBEXstdItem 5 4 2 3 2" xfId="18353"/>
    <cellStyle name="SAPBEXstdItem 5 4 2 4" xfId="18354"/>
    <cellStyle name="SAPBEXstdItem 5 4 3" xfId="18355"/>
    <cellStyle name="SAPBEXstdItem 5 4 3 2" xfId="18356"/>
    <cellStyle name="SAPBEXstdItem 5 4 3 2 2" xfId="18357"/>
    <cellStyle name="SAPBEXstdItem 5 4 3 2 2 2" xfId="18358"/>
    <cellStyle name="SAPBEXstdItem 5 4 3 2 3" xfId="18359"/>
    <cellStyle name="SAPBEXstdItem 5 4 3 3" xfId="18360"/>
    <cellStyle name="SAPBEXstdItem 5 4 3 3 2" xfId="18361"/>
    <cellStyle name="SAPBEXstdItem 5 4 3 4" xfId="18362"/>
    <cellStyle name="SAPBEXstdItem 5 4 4" xfId="18363"/>
    <cellStyle name="SAPBEXstdItem 5 4 4 2" xfId="18364"/>
    <cellStyle name="SAPBEXstdItem 5 4 4 2 2" xfId="18365"/>
    <cellStyle name="SAPBEXstdItem 5 4 4 3" xfId="18366"/>
    <cellStyle name="SAPBEXstdItem 5 4 5" xfId="18367"/>
    <cellStyle name="SAPBEXstdItem 5 4 5 2" xfId="18368"/>
    <cellStyle name="SAPBEXstdItem 5 4 5 2 2" xfId="18369"/>
    <cellStyle name="SAPBEXstdItem 5 4 5 3" xfId="18370"/>
    <cellStyle name="SAPBEXstdItem 5 4 6" xfId="18371"/>
    <cellStyle name="SAPBEXstdItem 5 4 6 2" xfId="18372"/>
    <cellStyle name="SAPBEXstdItem 5 4 6 2 2" xfId="18373"/>
    <cellStyle name="SAPBEXstdItem 5 4 6 3" xfId="18374"/>
    <cellStyle name="SAPBEXstdItem 5 4 7" xfId="18375"/>
    <cellStyle name="SAPBEXstdItem 5 4 7 2" xfId="18376"/>
    <cellStyle name="SAPBEXstdItem 5 4 7 2 2" xfId="18377"/>
    <cellStyle name="SAPBEXstdItem 5 4 7 3" xfId="18378"/>
    <cellStyle name="SAPBEXstdItem 5 4 8" xfId="18379"/>
    <cellStyle name="SAPBEXstdItem 5 4 8 2" xfId="18380"/>
    <cellStyle name="SAPBEXstdItem 5 5" xfId="18381"/>
    <cellStyle name="SAPBEXstdItem 5 5 2" xfId="18382"/>
    <cellStyle name="SAPBEXstdItem 5 5 2 2" xfId="18383"/>
    <cellStyle name="SAPBEXstdItem 5 5 2 2 2" xfId="18384"/>
    <cellStyle name="SAPBEXstdItem 5 5 2 2 2 2" xfId="18385"/>
    <cellStyle name="SAPBEXstdItem 5 5 2 2 3" xfId="18386"/>
    <cellStyle name="SAPBEXstdItem 5 5 2 3" xfId="18387"/>
    <cellStyle name="SAPBEXstdItem 5 5 2 3 2" xfId="18388"/>
    <cellStyle name="SAPBEXstdItem 5 5 2 4" xfId="18389"/>
    <cellStyle name="SAPBEXstdItem 5 5 3" xfId="18390"/>
    <cellStyle name="SAPBEXstdItem 5 5 3 2" xfId="18391"/>
    <cellStyle name="SAPBEXstdItem 5 5 3 2 2" xfId="18392"/>
    <cellStyle name="SAPBEXstdItem 5 5 3 2 2 2" xfId="18393"/>
    <cellStyle name="SAPBEXstdItem 5 5 3 2 3" xfId="18394"/>
    <cellStyle name="SAPBEXstdItem 5 5 3 3" xfId="18395"/>
    <cellStyle name="SAPBEXstdItem 5 5 3 3 2" xfId="18396"/>
    <cellStyle name="SAPBEXstdItem 5 5 3 4" xfId="18397"/>
    <cellStyle name="SAPBEXstdItem 5 5 4" xfId="18398"/>
    <cellStyle name="SAPBEXstdItem 5 5 4 2" xfId="18399"/>
    <cellStyle name="SAPBEXstdItem 5 5 4 2 2" xfId="18400"/>
    <cellStyle name="SAPBEXstdItem 5 5 4 3" xfId="18401"/>
    <cellStyle name="SAPBEXstdItem 5 5 5" xfId="18402"/>
    <cellStyle name="SAPBEXstdItem 5 5 5 2" xfId="18403"/>
    <cellStyle name="SAPBEXstdItem 5 5 5 2 2" xfId="18404"/>
    <cellStyle name="SAPBEXstdItem 5 5 5 3" xfId="18405"/>
    <cellStyle name="SAPBEXstdItem 5 5 6" xfId="18406"/>
    <cellStyle name="SAPBEXstdItem 5 5 6 2" xfId="18407"/>
    <cellStyle name="SAPBEXstdItem 5 5 6 2 2" xfId="18408"/>
    <cellStyle name="SAPBEXstdItem 5 5 6 3" xfId="18409"/>
    <cellStyle name="SAPBEXstdItem 5 5 7" xfId="18410"/>
    <cellStyle name="SAPBEXstdItem 5 5 7 2" xfId="18411"/>
    <cellStyle name="SAPBEXstdItem 5 5 7 2 2" xfId="18412"/>
    <cellStyle name="SAPBEXstdItem 5 5 7 3" xfId="18413"/>
    <cellStyle name="SAPBEXstdItem 5 5 8" xfId="18414"/>
    <cellStyle name="SAPBEXstdItem 5 5 8 2" xfId="18415"/>
    <cellStyle name="SAPBEXstdItem 5 6" xfId="18416"/>
    <cellStyle name="SAPBEXstdItem 5 6 2" xfId="18417"/>
    <cellStyle name="SAPBEXstdItem 5 6 2 2" xfId="18418"/>
    <cellStyle name="SAPBEXstdItem 5 6 2 2 2" xfId="18419"/>
    <cellStyle name="SAPBEXstdItem 5 6 2 2 2 2" xfId="18420"/>
    <cellStyle name="SAPBEXstdItem 5 6 2 2 3" xfId="18421"/>
    <cellStyle name="SAPBEXstdItem 5 6 2 3" xfId="18422"/>
    <cellStyle name="SAPBEXstdItem 5 6 2 3 2" xfId="18423"/>
    <cellStyle name="SAPBEXstdItem 5 6 2 4" xfId="18424"/>
    <cellStyle name="SAPBEXstdItem 5 6 3" xfId="18425"/>
    <cellStyle name="SAPBEXstdItem 5 6 3 2" xfId="18426"/>
    <cellStyle name="SAPBEXstdItem 5 6 3 2 2" xfId="18427"/>
    <cellStyle name="SAPBEXstdItem 5 6 3 2 2 2" xfId="18428"/>
    <cellStyle name="SAPBEXstdItem 5 6 3 2 3" xfId="18429"/>
    <cellStyle name="SAPBEXstdItem 5 6 3 3" xfId="18430"/>
    <cellStyle name="SAPBEXstdItem 5 6 3 3 2" xfId="18431"/>
    <cellStyle name="SAPBEXstdItem 5 6 3 4" xfId="18432"/>
    <cellStyle name="SAPBEXstdItem 5 6 4" xfId="18433"/>
    <cellStyle name="SAPBEXstdItem 5 6 4 2" xfId="18434"/>
    <cellStyle name="SAPBEXstdItem 5 6 4 2 2" xfId="18435"/>
    <cellStyle name="SAPBEXstdItem 5 6 4 3" xfId="18436"/>
    <cellStyle name="SAPBEXstdItem 5 6 5" xfId="18437"/>
    <cellStyle name="SAPBEXstdItem 5 6 5 2" xfId="18438"/>
    <cellStyle name="SAPBEXstdItem 5 6 5 2 2" xfId="18439"/>
    <cellStyle name="SAPBEXstdItem 5 6 5 3" xfId="18440"/>
    <cellStyle name="SAPBEXstdItem 5 6 6" xfId="18441"/>
    <cellStyle name="SAPBEXstdItem 5 6 6 2" xfId="18442"/>
    <cellStyle name="SAPBEXstdItem 5 6 6 2 2" xfId="18443"/>
    <cellStyle name="SAPBEXstdItem 5 6 6 3" xfId="18444"/>
    <cellStyle name="SAPBEXstdItem 5 6 7" xfId="18445"/>
    <cellStyle name="SAPBEXstdItem 5 6 7 2" xfId="18446"/>
    <cellStyle name="SAPBEXstdItem 5 6 7 2 2" xfId="18447"/>
    <cellStyle name="SAPBEXstdItem 5 6 7 3" xfId="18448"/>
    <cellStyle name="SAPBEXstdItem 5 6 8" xfId="18449"/>
    <cellStyle name="SAPBEXstdItem 5 6 8 2" xfId="18450"/>
    <cellStyle name="SAPBEXstdItem 5 7" xfId="18451"/>
    <cellStyle name="SAPBEXstdItem 5 7 2" xfId="18452"/>
    <cellStyle name="SAPBEXstdItem 5 7 2 2" xfId="18453"/>
    <cellStyle name="SAPBEXstdItem 5 7 2 2 2" xfId="18454"/>
    <cellStyle name="SAPBEXstdItem 5 7 2 3" xfId="18455"/>
    <cellStyle name="SAPBEXstdItem 5 7 3" xfId="18456"/>
    <cellStyle name="SAPBEXstdItem 5 7 3 2" xfId="18457"/>
    <cellStyle name="SAPBEXstdItem 5 7 4" xfId="18458"/>
    <cellStyle name="SAPBEXstdItem 5 8" xfId="18459"/>
    <cellStyle name="SAPBEXstdItem 5 8 2" xfId="18460"/>
    <cellStyle name="SAPBEXstdItem 5 8 2 2" xfId="18461"/>
    <cellStyle name="SAPBEXstdItem 5 8 3" xfId="18462"/>
    <cellStyle name="SAPBEXstdItem 5 9" xfId="18463"/>
    <cellStyle name="SAPBEXstdItem 5 9 2" xfId="18464"/>
    <cellStyle name="SAPBEXstdItem 5 9 2 2" xfId="18465"/>
    <cellStyle name="SAPBEXstdItem 5 9 3" xfId="18466"/>
    <cellStyle name="SAPBEXstdItem 6" xfId="18467"/>
    <cellStyle name="SAPBEXstdItem 6 10" xfId="18468"/>
    <cellStyle name="SAPBEXstdItem 6 10 2" xfId="18469"/>
    <cellStyle name="SAPBEXstdItem 6 10 2 2" xfId="18470"/>
    <cellStyle name="SAPBEXstdItem 6 10 3" xfId="18471"/>
    <cellStyle name="SAPBEXstdItem 6 11" xfId="18472"/>
    <cellStyle name="SAPBEXstdItem 6 11 2" xfId="18473"/>
    <cellStyle name="SAPBEXstdItem 6 2" xfId="18474"/>
    <cellStyle name="SAPBEXstdItem 6 2 2" xfId="18475"/>
    <cellStyle name="SAPBEXstdItem 6 2 2 2" xfId="18476"/>
    <cellStyle name="SAPBEXstdItem 6 2 2 2 2" xfId="18477"/>
    <cellStyle name="SAPBEXstdItem 6 2 2 3" xfId="18478"/>
    <cellStyle name="SAPBEXstdItem 6 2 3" xfId="18479"/>
    <cellStyle name="SAPBEXstdItem 6 2 3 2" xfId="18480"/>
    <cellStyle name="SAPBEXstdItem 6 2 4" xfId="18481"/>
    <cellStyle name="SAPBEXstdItem 6 3" xfId="18482"/>
    <cellStyle name="SAPBEXstdItem 6 3 2" xfId="18483"/>
    <cellStyle name="SAPBEXstdItem 6 3 2 2" xfId="18484"/>
    <cellStyle name="SAPBEXstdItem 6 3 3" xfId="18485"/>
    <cellStyle name="SAPBEXstdItem 6 4" xfId="18486"/>
    <cellStyle name="SAPBEXstdItem 6 4 2" xfId="18487"/>
    <cellStyle name="SAPBEXstdItem 6 4 2 2" xfId="18488"/>
    <cellStyle name="SAPBEXstdItem 6 4 3" xfId="18489"/>
    <cellStyle name="SAPBEXstdItem 6 5" xfId="18490"/>
    <cellStyle name="SAPBEXstdItem 6 5 2" xfId="18491"/>
    <cellStyle name="SAPBEXstdItem 6 5 2 2" xfId="18492"/>
    <cellStyle name="SAPBEXstdItem 6 5 3" xfId="18493"/>
    <cellStyle name="SAPBEXstdItem 6 6" xfId="18494"/>
    <cellStyle name="SAPBEXstdItem 6 6 2" xfId="18495"/>
    <cellStyle name="SAPBEXstdItem 6 6 2 2" xfId="18496"/>
    <cellStyle name="SAPBEXstdItem 6 6 3" xfId="18497"/>
    <cellStyle name="SAPBEXstdItem 6 7" xfId="18498"/>
    <cellStyle name="SAPBEXstdItem 6 7 2" xfId="18499"/>
    <cellStyle name="SAPBEXstdItem 6 7 2 2" xfId="18500"/>
    <cellStyle name="SAPBEXstdItem 6 7 3" xfId="18501"/>
    <cellStyle name="SAPBEXstdItem 6 8" xfId="18502"/>
    <cellStyle name="SAPBEXstdItem 6 8 2" xfId="18503"/>
    <cellStyle name="SAPBEXstdItem 6 8 2 2" xfId="18504"/>
    <cellStyle name="SAPBEXstdItem 6 8 3" xfId="18505"/>
    <cellStyle name="SAPBEXstdItem 6 9" xfId="18506"/>
    <cellStyle name="SAPBEXstdItem 6 9 2" xfId="18507"/>
    <cellStyle name="SAPBEXstdItem 6 9 2 2" xfId="18508"/>
    <cellStyle name="SAPBEXstdItem 6 9 3" xfId="18509"/>
    <cellStyle name="SAPBEXstdItem 7" xfId="18510"/>
    <cellStyle name="SAPBEXstdItem 7 2" xfId="18511"/>
    <cellStyle name="SAPBEXstdItem 7 2 2" xfId="18512"/>
    <cellStyle name="SAPBEXstdItem 7 2 2 2" xfId="18513"/>
    <cellStyle name="SAPBEXstdItem 7 2 3" xfId="18514"/>
    <cellStyle name="SAPBEXstdItem 7 3" xfId="18515"/>
    <cellStyle name="SAPBEXstdItem 7 3 2" xfId="18516"/>
    <cellStyle name="SAPBEXstdItem 7 4" xfId="18517"/>
    <cellStyle name="SAPBEXstdItem 8" xfId="18518"/>
    <cellStyle name="SAPBEXstdItem 8 2" xfId="18519"/>
    <cellStyle name="SAPBEXstdItem 8 2 2" xfId="18520"/>
    <cellStyle name="SAPBEXstdItem 8 3" xfId="18521"/>
    <cellStyle name="SAPBEXstdItem 9" xfId="18522"/>
    <cellStyle name="SAPBEXstdItem 9 2" xfId="18523"/>
    <cellStyle name="SAPBEXstdItem 9 2 2" xfId="18524"/>
    <cellStyle name="SAPBEXstdItem 9 3" xfId="18525"/>
    <cellStyle name="SAPBEXstdItem_Composite Rates" xfId="18526"/>
    <cellStyle name="SAPBEXstdItemX" xfId="18527"/>
    <cellStyle name="SAPBEXstdItemX 2" xfId="18528"/>
    <cellStyle name="SAPBEXstdItemX 2 10" xfId="18529"/>
    <cellStyle name="SAPBEXstdItemX 2 10 2" xfId="18530"/>
    <cellStyle name="SAPBEXstdItemX 2 10 2 2" xfId="18531"/>
    <cellStyle name="SAPBEXstdItemX 2 10 3" xfId="18532"/>
    <cellStyle name="SAPBEXstdItemX 2 11" xfId="18533"/>
    <cellStyle name="SAPBEXstdItemX 2 11 2" xfId="18534"/>
    <cellStyle name="SAPBEXstdItemX 2 11 2 2" xfId="18535"/>
    <cellStyle name="SAPBEXstdItemX 2 11 3" xfId="18536"/>
    <cellStyle name="SAPBEXstdItemX 2 12" xfId="18537"/>
    <cellStyle name="SAPBEXstdItemX 2 12 2" xfId="18538"/>
    <cellStyle name="SAPBEXstdItemX 2 12 2 2" xfId="18539"/>
    <cellStyle name="SAPBEXstdItemX 2 12 3" xfId="18540"/>
    <cellStyle name="SAPBEXstdItemX 2 13" xfId="18541"/>
    <cellStyle name="SAPBEXstdItemX 2 13 2" xfId="18542"/>
    <cellStyle name="SAPBEXstdItemX 2 2" xfId="18543"/>
    <cellStyle name="SAPBEXstdItemX 2 2 2" xfId="18544"/>
    <cellStyle name="SAPBEXstdItemX 2 2 2 2" xfId="18545"/>
    <cellStyle name="SAPBEXstdItemX 2 2 2 2 2" xfId="18546"/>
    <cellStyle name="SAPBEXstdItemX 2 2 2 2 2 2" xfId="18547"/>
    <cellStyle name="SAPBEXstdItemX 2 2 2 2 3" xfId="18548"/>
    <cellStyle name="SAPBEXstdItemX 2 2 2 3" xfId="18549"/>
    <cellStyle name="SAPBEXstdItemX 2 2 2 3 2" xfId="18550"/>
    <cellStyle name="SAPBEXstdItemX 2 2 2 4" xfId="18551"/>
    <cellStyle name="SAPBEXstdItemX 2 2 3" xfId="18552"/>
    <cellStyle name="SAPBEXstdItemX 2 2 3 2" xfId="18553"/>
    <cellStyle name="SAPBEXstdItemX 2 2 3 2 2" xfId="18554"/>
    <cellStyle name="SAPBEXstdItemX 2 2 3 2 2 2" xfId="18555"/>
    <cellStyle name="SAPBEXstdItemX 2 2 3 2 3" xfId="18556"/>
    <cellStyle name="SAPBEXstdItemX 2 2 3 3" xfId="18557"/>
    <cellStyle name="SAPBEXstdItemX 2 2 3 3 2" xfId="18558"/>
    <cellStyle name="SAPBEXstdItemX 2 2 3 4" xfId="18559"/>
    <cellStyle name="SAPBEXstdItemX 2 2 4" xfId="18560"/>
    <cellStyle name="SAPBEXstdItemX 2 2 4 2" xfId="18561"/>
    <cellStyle name="SAPBEXstdItemX 2 2 4 2 2" xfId="18562"/>
    <cellStyle name="SAPBEXstdItemX 2 2 4 3" xfId="18563"/>
    <cellStyle name="SAPBEXstdItemX 2 2 5" xfId="18564"/>
    <cellStyle name="SAPBEXstdItemX 2 2 5 2" xfId="18565"/>
    <cellStyle name="SAPBEXstdItemX 2 2 5 2 2" xfId="18566"/>
    <cellStyle name="SAPBEXstdItemX 2 2 5 3" xfId="18567"/>
    <cellStyle name="SAPBEXstdItemX 2 2 6" xfId="18568"/>
    <cellStyle name="SAPBEXstdItemX 2 2 6 2" xfId="18569"/>
    <cellStyle name="SAPBEXstdItemX 2 2 6 2 2" xfId="18570"/>
    <cellStyle name="SAPBEXstdItemX 2 2 6 3" xfId="18571"/>
    <cellStyle name="SAPBEXstdItemX 2 2 7" xfId="18572"/>
    <cellStyle name="SAPBEXstdItemX 2 2 7 2" xfId="18573"/>
    <cellStyle name="SAPBEXstdItemX 2 2 7 2 2" xfId="18574"/>
    <cellStyle name="SAPBEXstdItemX 2 2 7 3" xfId="18575"/>
    <cellStyle name="SAPBEXstdItemX 2 2 8" xfId="18576"/>
    <cellStyle name="SAPBEXstdItemX 2 2 8 2" xfId="18577"/>
    <cellStyle name="SAPBEXstdItemX 2 3" xfId="18578"/>
    <cellStyle name="SAPBEXstdItemX 2 3 10" xfId="18579"/>
    <cellStyle name="SAPBEXstdItemX 2 3 10 2" xfId="18580"/>
    <cellStyle name="SAPBEXstdItemX 2 3 10 2 2" xfId="18581"/>
    <cellStyle name="SAPBEXstdItemX 2 3 10 3" xfId="18582"/>
    <cellStyle name="SAPBEXstdItemX 2 3 11" xfId="18583"/>
    <cellStyle name="SAPBEXstdItemX 2 3 11 2" xfId="18584"/>
    <cellStyle name="SAPBEXstdItemX 2 3 2" xfId="18585"/>
    <cellStyle name="SAPBEXstdItemX 2 3 2 2" xfId="18586"/>
    <cellStyle name="SAPBEXstdItemX 2 3 2 2 2" xfId="18587"/>
    <cellStyle name="SAPBEXstdItemX 2 3 2 2 2 2" xfId="18588"/>
    <cellStyle name="SAPBEXstdItemX 2 3 2 2 3" xfId="18589"/>
    <cellStyle name="SAPBEXstdItemX 2 3 2 3" xfId="18590"/>
    <cellStyle name="SAPBEXstdItemX 2 3 2 3 2" xfId="18591"/>
    <cellStyle name="SAPBEXstdItemX 2 3 2 4" xfId="18592"/>
    <cellStyle name="SAPBEXstdItemX 2 3 3" xfId="18593"/>
    <cellStyle name="SAPBEXstdItemX 2 3 3 2" xfId="18594"/>
    <cellStyle name="SAPBEXstdItemX 2 3 3 2 2" xfId="18595"/>
    <cellStyle name="SAPBEXstdItemX 2 3 3 3" xfId="18596"/>
    <cellStyle name="SAPBEXstdItemX 2 3 4" xfId="18597"/>
    <cellStyle name="SAPBEXstdItemX 2 3 4 2" xfId="18598"/>
    <cellStyle name="SAPBEXstdItemX 2 3 4 2 2" xfId="18599"/>
    <cellStyle name="SAPBEXstdItemX 2 3 4 3" xfId="18600"/>
    <cellStyle name="SAPBEXstdItemX 2 3 5" xfId="18601"/>
    <cellStyle name="SAPBEXstdItemX 2 3 5 2" xfId="18602"/>
    <cellStyle name="SAPBEXstdItemX 2 3 5 2 2" xfId="18603"/>
    <cellStyle name="SAPBEXstdItemX 2 3 5 3" xfId="18604"/>
    <cellStyle name="SAPBEXstdItemX 2 3 6" xfId="18605"/>
    <cellStyle name="SAPBEXstdItemX 2 3 6 2" xfId="18606"/>
    <cellStyle name="SAPBEXstdItemX 2 3 6 2 2" xfId="18607"/>
    <cellStyle name="SAPBEXstdItemX 2 3 6 3" xfId="18608"/>
    <cellStyle name="SAPBEXstdItemX 2 3 7" xfId="18609"/>
    <cellStyle name="SAPBEXstdItemX 2 3 7 2" xfId="18610"/>
    <cellStyle name="SAPBEXstdItemX 2 3 7 2 2" xfId="18611"/>
    <cellStyle name="SAPBEXstdItemX 2 3 7 3" xfId="18612"/>
    <cellStyle name="SAPBEXstdItemX 2 3 8" xfId="18613"/>
    <cellStyle name="SAPBEXstdItemX 2 3 8 2" xfId="18614"/>
    <cellStyle name="SAPBEXstdItemX 2 3 8 2 2" xfId="18615"/>
    <cellStyle name="SAPBEXstdItemX 2 3 8 3" xfId="18616"/>
    <cellStyle name="SAPBEXstdItemX 2 3 9" xfId="18617"/>
    <cellStyle name="SAPBEXstdItemX 2 3 9 2" xfId="18618"/>
    <cellStyle name="SAPBEXstdItemX 2 3 9 2 2" xfId="18619"/>
    <cellStyle name="SAPBEXstdItemX 2 3 9 3" xfId="18620"/>
    <cellStyle name="SAPBEXstdItemX 2 4" xfId="18621"/>
    <cellStyle name="SAPBEXstdItemX 2 4 10" xfId="18622"/>
    <cellStyle name="SAPBEXstdItemX 2 4 10 2" xfId="18623"/>
    <cellStyle name="SAPBEXstdItemX 2 4 10 2 2" xfId="18624"/>
    <cellStyle name="SAPBEXstdItemX 2 4 10 3" xfId="18625"/>
    <cellStyle name="SAPBEXstdItemX 2 4 11" xfId="18626"/>
    <cellStyle name="SAPBEXstdItemX 2 4 11 2" xfId="18627"/>
    <cellStyle name="SAPBEXstdItemX 2 4 2" xfId="18628"/>
    <cellStyle name="SAPBEXstdItemX 2 4 2 2" xfId="18629"/>
    <cellStyle name="SAPBEXstdItemX 2 4 2 2 2" xfId="18630"/>
    <cellStyle name="SAPBEXstdItemX 2 4 2 2 2 2" xfId="18631"/>
    <cellStyle name="SAPBEXstdItemX 2 4 2 2 3" xfId="18632"/>
    <cellStyle name="SAPBEXstdItemX 2 4 2 3" xfId="18633"/>
    <cellStyle name="SAPBEXstdItemX 2 4 2 3 2" xfId="18634"/>
    <cellStyle name="SAPBEXstdItemX 2 4 2 4" xfId="18635"/>
    <cellStyle name="SAPBEXstdItemX 2 4 3" xfId="18636"/>
    <cellStyle name="SAPBEXstdItemX 2 4 3 2" xfId="18637"/>
    <cellStyle name="SAPBEXstdItemX 2 4 3 2 2" xfId="18638"/>
    <cellStyle name="SAPBEXstdItemX 2 4 3 3" xfId="18639"/>
    <cellStyle name="SAPBEXstdItemX 2 4 4" xfId="18640"/>
    <cellStyle name="SAPBEXstdItemX 2 4 4 2" xfId="18641"/>
    <cellStyle name="SAPBEXstdItemX 2 4 4 2 2" xfId="18642"/>
    <cellStyle name="SAPBEXstdItemX 2 4 4 3" xfId="18643"/>
    <cellStyle name="SAPBEXstdItemX 2 4 5" xfId="18644"/>
    <cellStyle name="SAPBEXstdItemX 2 4 5 2" xfId="18645"/>
    <cellStyle name="SAPBEXstdItemX 2 4 5 2 2" xfId="18646"/>
    <cellStyle name="SAPBEXstdItemX 2 4 5 3" xfId="18647"/>
    <cellStyle name="SAPBEXstdItemX 2 4 6" xfId="18648"/>
    <cellStyle name="SAPBEXstdItemX 2 4 6 2" xfId="18649"/>
    <cellStyle name="SAPBEXstdItemX 2 4 6 2 2" xfId="18650"/>
    <cellStyle name="SAPBEXstdItemX 2 4 6 3" xfId="18651"/>
    <cellStyle name="SAPBEXstdItemX 2 4 7" xfId="18652"/>
    <cellStyle name="SAPBEXstdItemX 2 4 7 2" xfId="18653"/>
    <cellStyle name="SAPBEXstdItemX 2 4 7 2 2" xfId="18654"/>
    <cellStyle name="SAPBEXstdItemX 2 4 7 3" xfId="18655"/>
    <cellStyle name="SAPBEXstdItemX 2 4 8" xfId="18656"/>
    <cellStyle name="SAPBEXstdItemX 2 4 8 2" xfId="18657"/>
    <cellStyle name="SAPBEXstdItemX 2 4 8 2 2" xfId="18658"/>
    <cellStyle name="SAPBEXstdItemX 2 4 8 3" xfId="18659"/>
    <cellStyle name="SAPBEXstdItemX 2 4 9" xfId="18660"/>
    <cellStyle name="SAPBEXstdItemX 2 4 9 2" xfId="18661"/>
    <cellStyle name="SAPBEXstdItemX 2 4 9 2 2" xfId="18662"/>
    <cellStyle name="SAPBEXstdItemX 2 4 9 3" xfId="18663"/>
    <cellStyle name="SAPBEXstdItemX 2 5" xfId="18664"/>
    <cellStyle name="SAPBEXstdItemX 2 5 10" xfId="18665"/>
    <cellStyle name="SAPBEXstdItemX 2 5 10 2" xfId="18666"/>
    <cellStyle name="SAPBEXstdItemX 2 5 10 2 2" xfId="18667"/>
    <cellStyle name="SAPBEXstdItemX 2 5 10 3" xfId="18668"/>
    <cellStyle name="SAPBEXstdItemX 2 5 11" xfId="18669"/>
    <cellStyle name="SAPBEXstdItemX 2 5 11 2" xfId="18670"/>
    <cellStyle name="SAPBEXstdItemX 2 5 2" xfId="18671"/>
    <cellStyle name="SAPBEXstdItemX 2 5 2 2" xfId="18672"/>
    <cellStyle name="SAPBEXstdItemX 2 5 2 2 2" xfId="18673"/>
    <cellStyle name="SAPBEXstdItemX 2 5 2 2 2 2" xfId="18674"/>
    <cellStyle name="SAPBEXstdItemX 2 5 2 2 3" xfId="18675"/>
    <cellStyle name="SAPBEXstdItemX 2 5 2 3" xfId="18676"/>
    <cellStyle name="SAPBEXstdItemX 2 5 2 3 2" xfId="18677"/>
    <cellStyle name="SAPBEXstdItemX 2 5 2 4" xfId="18678"/>
    <cellStyle name="SAPBEXstdItemX 2 5 3" xfId="18679"/>
    <cellStyle name="SAPBEXstdItemX 2 5 3 2" xfId="18680"/>
    <cellStyle name="SAPBEXstdItemX 2 5 3 2 2" xfId="18681"/>
    <cellStyle name="SAPBEXstdItemX 2 5 3 3" xfId="18682"/>
    <cellStyle name="SAPBEXstdItemX 2 5 4" xfId="18683"/>
    <cellStyle name="SAPBEXstdItemX 2 5 4 2" xfId="18684"/>
    <cellStyle name="SAPBEXstdItemX 2 5 4 2 2" xfId="18685"/>
    <cellStyle name="SAPBEXstdItemX 2 5 4 3" xfId="18686"/>
    <cellStyle name="SAPBEXstdItemX 2 5 5" xfId="18687"/>
    <cellStyle name="SAPBEXstdItemX 2 5 5 2" xfId="18688"/>
    <cellStyle name="SAPBEXstdItemX 2 5 5 2 2" xfId="18689"/>
    <cellStyle name="SAPBEXstdItemX 2 5 5 3" xfId="18690"/>
    <cellStyle name="SAPBEXstdItemX 2 5 6" xfId="18691"/>
    <cellStyle name="SAPBEXstdItemX 2 5 6 2" xfId="18692"/>
    <cellStyle name="SAPBEXstdItemX 2 5 6 2 2" xfId="18693"/>
    <cellStyle name="SAPBEXstdItemX 2 5 6 3" xfId="18694"/>
    <cellStyle name="SAPBEXstdItemX 2 5 7" xfId="18695"/>
    <cellStyle name="SAPBEXstdItemX 2 5 7 2" xfId="18696"/>
    <cellStyle name="SAPBEXstdItemX 2 5 7 2 2" xfId="18697"/>
    <cellStyle name="SAPBEXstdItemX 2 5 7 3" xfId="18698"/>
    <cellStyle name="SAPBEXstdItemX 2 5 8" xfId="18699"/>
    <cellStyle name="SAPBEXstdItemX 2 5 8 2" xfId="18700"/>
    <cellStyle name="SAPBEXstdItemX 2 5 8 2 2" xfId="18701"/>
    <cellStyle name="SAPBEXstdItemX 2 5 8 3" xfId="18702"/>
    <cellStyle name="SAPBEXstdItemX 2 5 9" xfId="18703"/>
    <cellStyle name="SAPBEXstdItemX 2 5 9 2" xfId="18704"/>
    <cellStyle name="SAPBEXstdItemX 2 5 9 2 2" xfId="18705"/>
    <cellStyle name="SAPBEXstdItemX 2 5 9 3" xfId="18706"/>
    <cellStyle name="SAPBEXstdItemX 2 6" xfId="18707"/>
    <cellStyle name="SAPBEXstdItemX 2 6 10" xfId="18708"/>
    <cellStyle name="SAPBEXstdItemX 2 6 10 2" xfId="18709"/>
    <cellStyle name="SAPBEXstdItemX 2 6 10 2 2" xfId="18710"/>
    <cellStyle name="SAPBEXstdItemX 2 6 10 3" xfId="18711"/>
    <cellStyle name="SAPBEXstdItemX 2 6 11" xfId="18712"/>
    <cellStyle name="SAPBEXstdItemX 2 6 11 2" xfId="18713"/>
    <cellStyle name="SAPBEXstdItemX 2 6 2" xfId="18714"/>
    <cellStyle name="SAPBEXstdItemX 2 6 2 2" xfId="18715"/>
    <cellStyle name="SAPBEXstdItemX 2 6 2 2 2" xfId="18716"/>
    <cellStyle name="SAPBEXstdItemX 2 6 2 2 2 2" xfId="18717"/>
    <cellStyle name="SAPBEXstdItemX 2 6 2 2 3" xfId="18718"/>
    <cellStyle name="SAPBEXstdItemX 2 6 2 3" xfId="18719"/>
    <cellStyle name="SAPBEXstdItemX 2 6 2 3 2" xfId="18720"/>
    <cellStyle name="SAPBEXstdItemX 2 6 2 4" xfId="18721"/>
    <cellStyle name="SAPBEXstdItemX 2 6 3" xfId="18722"/>
    <cellStyle name="SAPBEXstdItemX 2 6 3 2" xfId="18723"/>
    <cellStyle name="SAPBEXstdItemX 2 6 3 2 2" xfId="18724"/>
    <cellStyle name="SAPBEXstdItemX 2 6 3 3" xfId="18725"/>
    <cellStyle name="SAPBEXstdItemX 2 6 4" xfId="18726"/>
    <cellStyle name="SAPBEXstdItemX 2 6 4 2" xfId="18727"/>
    <cellStyle name="SAPBEXstdItemX 2 6 4 2 2" xfId="18728"/>
    <cellStyle name="SAPBEXstdItemX 2 6 4 3" xfId="18729"/>
    <cellStyle name="SAPBEXstdItemX 2 6 5" xfId="18730"/>
    <cellStyle name="SAPBEXstdItemX 2 6 5 2" xfId="18731"/>
    <cellStyle name="SAPBEXstdItemX 2 6 5 2 2" xfId="18732"/>
    <cellStyle name="SAPBEXstdItemX 2 6 5 3" xfId="18733"/>
    <cellStyle name="SAPBEXstdItemX 2 6 6" xfId="18734"/>
    <cellStyle name="SAPBEXstdItemX 2 6 6 2" xfId="18735"/>
    <cellStyle name="SAPBEXstdItemX 2 6 6 2 2" xfId="18736"/>
    <cellStyle name="SAPBEXstdItemX 2 6 6 3" xfId="18737"/>
    <cellStyle name="SAPBEXstdItemX 2 6 7" xfId="18738"/>
    <cellStyle name="SAPBEXstdItemX 2 6 7 2" xfId="18739"/>
    <cellStyle name="SAPBEXstdItemX 2 6 7 2 2" xfId="18740"/>
    <cellStyle name="SAPBEXstdItemX 2 6 7 3" xfId="18741"/>
    <cellStyle name="SAPBEXstdItemX 2 6 8" xfId="18742"/>
    <cellStyle name="SAPBEXstdItemX 2 6 8 2" xfId="18743"/>
    <cellStyle name="SAPBEXstdItemX 2 6 8 2 2" xfId="18744"/>
    <cellStyle name="SAPBEXstdItemX 2 6 8 3" xfId="18745"/>
    <cellStyle name="SAPBEXstdItemX 2 6 9" xfId="18746"/>
    <cellStyle name="SAPBEXstdItemX 2 6 9 2" xfId="18747"/>
    <cellStyle name="SAPBEXstdItemX 2 6 9 2 2" xfId="18748"/>
    <cellStyle name="SAPBEXstdItemX 2 6 9 3" xfId="18749"/>
    <cellStyle name="SAPBEXstdItemX 2 7" xfId="18750"/>
    <cellStyle name="SAPBEXstdItemX 2 7 2" xfId="18751"/>
    <cellStyle name="SAPBEXstdItemX 2 7 2 2" xfId="18752"/>
    <cellStyle name="SAPBEXstdItemX 2 7 2 2 2" xfId="18753"/>
    <cellStyle name="SAPBEXstdItemX 2 7 2 3" xfId="18754"/>
    <cellStyle name="SAPBEXstdItemX 2 7 3" xfId="18755"/>
    <cellStyle name="SAPBEXstdItemX 2 7 3 2" xfId="18756"/>
    <cellStyle name="SAPBEXstdItemX 2 7 4" xfId="18757"/>
    <cellStyle name="SAPBEXstdItemX 2 8" xfId="18758"/>
    <cellStyle name="SAPBEXstdItemX 2 8 2" xfId="18759"/>
    <cellStyle name="SAPBEXstdItemX 2 8 2 2" xfId="18760"/>
    <cellStyle name="SAPBEXstdItemX 2 8 3" xfId="18761"/>
    <cellStyle name="SAPBEXstdItemX 2 9" xfId="18762"/>
    <cellStyle name="SAPBEXstdItemX 2 9 2" xfId="18763"/>
    <cellStyle name="SAPBEXstdItemX 2 9 2 2" xfId="18764"/>
    <cellStyle name="SAPBEXstdItemX 2 9 3" xfId="18765"/>
    <cellStyle name="SAPBEXstdItemX 3" xfId="18766"/>
    <cellStyle name="SAPBEXstdItemX 3 10" xfId="18767"/>
    <cellStyle name="SAPBEXstdItemX 3 10 2" xfId="18768"/>
    <cellStyle name="SAPBEXstdItemX 3 10 2 2" xfId="18769"/>
    <cellStyle name="SAPBEXstdItemX 3 10 3" xfId="18770"/>
    <cellStyle name="SAPBEXstdItemX 3 11" xfId="18771"/>
    <cellStyle name="SAPBEXstdItemX 3 11 2" xfId="18772"/>
    <cellStyle name="SAPBEXstdItemX 3 11 2 2" xfId="18773"/>
    <cellStyle name="SAPBEXstdItemX 3 11 3" xfId="18774"/>
    <cellStyle name="SAPBEXstdItemX 3 12" xfId="18775"/>
    <cellStyle name="SAPBEXstdItemX 3 12 2" xfId="18776"/>
    <cellStyle name="SAPBEXstdItemX 3 12 2 2" xfId="18777"/>
    <cellStyle name="SAPBEXstdItemX 3 12 3" xfId="18778"/>
    <cellStyle name="SAPBEXstdItemX 3 13" xfId="18779"/>
    <cellStyle name="SAPBEXstdItemX 3 13 2" xfId="18780"/>
    <cellStyle name="SAPBEXstdItemX 3 2" xfId="18781"/>
    <cellStyle name="SAPBEXstdItemX 3 2 2" xfId="18782"/>
    <cellStyle name="SAPBEXstdItemX 3 2 2 2" xfId="18783"/>
    <cellStyle name="SAPBEXstdItemX 3 2 2 2 2" xfId="18784"/>
    <cellStyle name="SAPBEXstdItemX 3 2 2 2 2 2" xfId="18785"/>
    <cellStyle name="SAPBEXstdItemX 3 2 2 2 3" xfId="18786"/>
    <cellStyle name="SAPBEXstdItemX 3 2 2 3" xfId="18787"/>
    <cellStyle name="SAPBEXstdItemX 3 2 2 3 2" xfId="18788"/>
    <cellStyle name="SAPBEXstdItemX 3 2 2 4" xfId="18789"/>
    <cellStyle name="SAPBEXstdItemX 3 2 3" xfId="18790"/>
    <cellStyle name="SAPBEXstdItemX 3 2 3 2" xfId="18791"/>
    <cellStyle name="SAPBEXstdItemX 3 2 3 2 2" xfId="18792"/>
    <cellStyle name="SAPBEXstdItemX 3 2 3 2 2 2" xfId="18793"/>
    <cellStyle name="SAPBEXstdItemX 3 2 3 2 3" xfId="18794"/>
    <cellStyle name="SAPBEXstdItemX 3 2 3 3" xfId="18795"/>
    <cellStyle name="SAPBEXstdItemX 3 2 3 3 2" xfId="18796"/>
    <cellStyle name="SAPBEXstdItemX 3 2 3 4" xfId="18797"/>
    <cellStyle name="SAPBEXstdItemX 3 2 4" xfId="18798"/>
    <cellStyle name="SAPBEXstdItemX 3 2 4 2" xfId="18799"/>
    <cellStyle name="SAPBEXstdItemX 3 2 4 2 2" xfId="18800"/>
    <cellStyle name="SAPBEXstdItemX 3 2 4 3" xfId="18801"/>
    <cellStyle name="SAPBEXstdItemX 3 2 5" xfId="18802"/>
    <cellStyle name="SAPBEXstdItemX 3 2 5 2" xfId="18803"/>
    <cellStyle name="SAPBEXstdItemX 3 2 5 2 2" xfId="18804"/>
    <cellStyle name="SAPBEXstdItemX 3 2 5 3" xfId="18805"/>
    <cellStyle name="SAPBEXstdItemX 3 2 6" xfId="18806"/>
    <cellStyle name="SAPBEXstdItemX 3 2 6 2" xfId="18807"/>
    <cellStyle name="SAPBEXstdItemX 3 2 6 2 2" xfId="18808"/>
    <cellStyle name="SAPBEXstdItemX 3 2 6 3" xfId="18809"/>
    <cellStyle name="SAPBEXstdItemX 3 2 7" xfId="18810"/>
    <cellStyle name="SAPBEXstdItemX 3 2 7 2" xfId="18811"/>
    <cellStyle name="SAPBEXstdItemX 3 2 7 2 2" xfId="18812"/>
    <cellStyle name="SAPBEXstdItemX 3 2 7 3" xfId="18813"/>
    <cellStyle name="SAPBEXstdItemX 3 2 8" xfId="18814"/>
    <cellStyle name="SAPBEXstdItemX 3 2 8 2" xfId="18815"/>
    <cellStyle name="SAPBEXstdItemX 3 3" xfId="18816"/>
    <cellStyle name="SAPBEXstdItemX 3 3 10" xfId="18817"/>
    <cellStyle name="SAPBEXstdItemX 3 3 10 2" xfId="18818"/>
    <cellStyle name="SAPBEXstdItemX 3 3 10 2 2" xfId="18819"/>
    <cellStyle name="SAPBEXstdItemX 3 3 10 3" xfId="18820"/>
    <cellStyle name="SAPBEXstdItemX 3 3 11" xfId="18821"/>
    <cellStyle name="SAPBEXstdItemX 3 3 11 2" xfId="18822"/>
    <cellStyle name="SAPBEXstdItemX 3 3 2" xfId="18823"/>
    <cellStyle name="SAPBEXstdItemX 3 3 2 2" xfId="18824"/>
    <cellStyle name="SAPBEXstdItemX 3 3 2 2 2" xfId="18825"/>
    <cellStyle name="SAPBEXstdItemX 3 3 2 2 2 2" xfId="18826"/>
    <cellStyle name="SAPBEXstdItemX 3 3 2 2 3" xfId="18827"/>
    <cellStyle name="SAPBEXstdItemX 3 3 2 3" xfId="18828"/>
    <cellStyle name="SAPBEXstdItemX 3 3 2 3 2" xfId="18829"/>
    <cellStyle name="SAPBEXstdItemX 3 3 2 4" xfId="18830"/>
    <cellStyle name="SAPBEXstdItemX 3 3 3" xfId="18831"/>
    <cellStyle name="SAPBEXstdItemX 3 3 3 2" xfId="18832"/>
    <cellStyle name="SAPBEXstdItemX 3 3 3 2 2" xfId="18833"/>
    <cellStyle name="SAPBEXstdItemX 3 3 3 3" xfId="18834"/>
    <cellStyle name="SAPBEXstdItemX 3 3 4" xfId="18835"/>
    <cellStyle name="SAPBEXstdItemX 3 3 4 2" xfId="18836"/>
    <cellStyle name="SAPBEXstdItemX 3 3 4 2 2" xfId="18837"/>
    <cellStyle name="SAPBEXstdItemX 3 3 4 3" xfId="18838"/>
    <cellStyle name="SAPBEXstdItemX 3 3 5" xfId="18839"/>
    <cellStyle name="SAPBEXstdItemX 3 3 5 2" xfId="18840"/>
    <cellStyle name="SAPBEXstdItemX 3 3 5 2 2" xfId="18841"/>
    <cellStyle name="SAPBEXstdItemX 3 3 5 3" xfId="18842"/>
    <cellStyle name="SAPBEXstdItemX 3 3 6" xfId="18843"/>
    <cellStyle name="SAPBEXstdItemX 3 3 6 2" xfId="18844"/>
    <cellStyle name="SAPBEXstdItemX 3 3 6 2 2" xfId="18845"/>
    <cellStyle name="SAPBEXstdItemX 3 3 6 3" xfId="18846"/>
    <cellStyle name="SAPBEXstdItemX 3 3 7" xfId="18847"/>
    <cellStyle name="SAPBEXstdItemX 3 3 7 2" xfId="18848"/>
    <cellStyle name="SAPBEXstdItemX 3 3 7 2 2" xfId="18849"/>
    <cellStyle name="SAPBEXstdItemX 3 3 7 3" xfId="18850"/>
    <cellStyle name="SAPBEXstdItemX 3 3 8" xfId="18851"/>
    <cellStyle name="SAPBEXstdItemX 3 3 8 2" xfId="18852"/>
    <cellStyle name="SAPBEXstdItemX 3 3 8 2 2" xfId="18853"/>
    <cellStyle name="SAPBEXstdItemX 3 3 8 3" xfId="18854"/>
    <cellStyle name="SAPBEXstdItemX 3 3 9" xfId="18855"/>
    <cellStyle name="SAPBEXstdItemX 3 3 9 2" xfId="18856"/>
    <cellStyle name="SAPBEXstdItemX 3 3 9 2 2" xfId="18857"/>
    <cellStyle name="SAPBEXstdItemX 3 3 9 3" xfId="18858"/>
    <cellStyle name="SAPBEXstdItemX 3 4" xfId="18859"/>
    <cellStyle name="SAPBEXstdItemX 3 4 10" xfId="18860"/>
    <cellStyle name="SAPBEXstdItemX 3 4 10 2" xfId="18861"/>
    <cellStyle name="SAPBEXstdItemX 3 4 10 2 2" xfId="18862"/>
    <cellStyle name="SAPBEXstdItemX 3 4 10 3" xfId="18863"/>
    <cellStyle name="SAPBEXstdItemX 3 4 11" xfId="18864"/>
    <cellStyle name="SAPBEXstdItemX 3 4 11 2" xfId="18865"/>
    <cellStyle name="SAPBEXstdItemX 3 4 2" xfId="18866"/>
    <cellStyle name="SAPBEXstdItemX 3 4 2 2" xfId="18867"/>
    <cellStyle name="SAPBEXstdItemX 3 4 2 2 2" xfId="18868"/>
    <cellStyle name="SAPBEXstdItemX 3 4 2 2 2 2" xfId="18869"/>
    <cellStyle name="SAPBEXstdItemX 3 4 2 2 3" xfId="18870"/>
    <cellStyle name="SAPBEXstdItemX 3 4 2 3" xfId="18871"/>
    <cellStyle name="SAPBEXstdItemX 3 4 2 3 2" xfId="18872"/>
    <cellStyle name="SAPBEXstdItemX 3 4 2 4" xfId="18873"/>
    <cellStyle name="SAPBEXstdItemX 3 4 3" xfId="18874"/>
    <cellStyle name="SAPBEXstdItemX 3 4 3 2" xfId="18875"/>
    <cellStyle name="SAPBEXstdItemX 3 4 3 2 2" xfId="18876"/>
    <cellStyle name="SAPBEXstdItemX 3 4 3 3" xfId="18877"/>
    <cellStyle name="SAPBEXstdItemX 3 4 4" xfId="18878"/>
    <cellStyle name="SAPBEXstdItemX 3 4 4 2" xfId="18879"/>
    <cellStyle name="SAPBEXstdItemX 3 4 4 2 2" xfId="18880"/>
    <cellStyle name="SAPBEXstdItemX 3 4 4 3" xfId="18881"/>
    <cellStyle name="SAPBEXstdItemX 3 4 5" xfId="18882"/>
    <cellStyle name="SAPBEXstdItemX 3 4 5 2" xfId="18883"/>
    <cellStyle name="SAPBEXstdItemX 3 4 5 2 2" xfId="18884"/>
    <cellStyle name="SAPBEXstdItemX 3 4 5 3" xfId="18885"/>
    <cellStyle name="SAPBEXstdItemX 3 4 6" xfId="18886"/>
    <cellStyle name="SAPBEXstdItemX 3 4 6 2" xfId="18887"/>
    <cellStyle name="SAPBEXstdItemX 3 4 6 2 2" xfId="18888"/>
    <cellStyle name="SAPBEXstdItemX 3 4 6 3" xfId="18889"/>
    <cellStyle name="SAPBEXstdItemX 3 4 7" xfId="18890"/>
    <cellStyle name="SAPBEXstdItemX 3 4 7 2" xfId="18891"/>
    <cellStyle name="SAPBEXstdItemX 3 4 7 2 2" xfId="18892"/>
    <cellStyle name="SAPBEXstdItemX 3 4 7 3" xfId="18893"/>
    <cellStyle name="SAPBEXstdItemX 3 4 8" xfId="18894"/>
    <cellStyle name="SAPBEXstdItemX 3 4 8 2" xfId="18895"/>
    <cellStyle name="SAPBEXstdItemX 3 4 8 2 2" xfId="18896"/>
    <cellStyle name="SAPBEXstdItemX 3 4 8 3" xfId="18897"/>
    <cellStyle name="SAPBEXstdItemX 3 4 9" xfId="18898"/>
    <cellStyle name="SAPBEXstdItemX 3 4 9 2" xfId="18899"/>
    <cellStyle name="SAPBEXstdItemX 3 4 9 2 2" xfId="18900"/>
    <cellStyle name="SAPBEXstdItemX 3 4 9 3" xfId="18901"/>
    <cellStyle name="SAPBEXstdItemX 3 5" xfId="18902"/>
    <cellStyle name="SAPBEXstdItemX 3 5 10" xfId="18903"/>
    <cellStyle name="SAPBEXstdItemX 3 5 10 2" xfId="18904"/>
    <cellStyle name="SAPBEXstdItemX 3 5 10 2 2" xfId="18905"/>
    <cellStyle name="SAPBEXstdItemX 3 5 10 3" xfId="18906"/>
    <cellStyle name="SAPBEXstdItemX 3 5 11" xfId="18907"/>
    <cellStyle name="SAPBEXstdItemX 3 5 11 2" xfId="18908"/>
    <cellStyle name="SAPBEXstdItemX 3 5 2" xfId="18909"/>
    <cellStyle name="SAPBEXstdItemX 3 5 2 2" xfId="18910"/>
    <cellStyle name="SAPBEXstdItemX 3 5 2 2 2" xfId="18911"/>
    <cellStyle name="SAPBEXstdItemX 3 5 2 2 2 2" xfId="18912"/>
    <cellStyle name="SAPBEXstdItemX 3 5 2 2 3" xfId="18913"/>
    <cellStyle name="SAPBEXstdItemX 3 5 2 3" xfId="18914"/>
    <cellStyle name="SAPBEXstdItemX 3 5 2 3 2" xfId="18915"/>
    <cellStyle name="SAPBEXstdItemX 3 5 2 4" xfId="18916"/>
    <cellStyle name="SAPBEXstdItemX 3 5 3" xfId="18917"/>
    <cellStyle name="SAPBEXstdItemX 3 5 3 2" xfId="18918"/>
    <cellStyle name="SAPBEXstdItemX 3 5 3 2 2" xfId="18919"/>
    <cellStyle name="SAPBEXstdItemX 3 5 3 3" xfId="18920"/>
    <cellStyle name="SAPBEXstdItemX 3 5 4" xfId="18921"/>
    <cellStyle name="SAPBEXstdItemX 3 5 4 2" xfId="18922"/>
    <cellStyle name="SAPBEXstdItemX 3 5 4 2 2" xfId="18923"/>
    <cellStyle name="SAPBEXstdItemX 3 5 4 3" xfId="18924"/>
    <cellStyle name="SAPBEXstdItemX 3 5 5" xfId="18925"/>
    <cellStyle name="SAPBEXstdItemX 3 5 5 2" xfId="18926"/>
    <cellStyle name="SAPBEXstdItemX 3 5 5 2 2" xfId="18927"/>
    <cellStyle name="SAPBEXstdItemX 3 5 5 3" xfId="18928"/>
    <cellStyle name="SAPBEXstdItemX 3 5 6" xfId="18929"/>
    <cellStyle name="SAPBEXstdItemX 3 5 6 2" xfId="18930"/>
    <cellStyle name="SAPBEXstdItemX 3 5 6 2 2" xfId="18931"/>
    <cellStyle name="SAPBEXstdItemX 3 5 6 3" xfId="18932"/>
    <cellStyle name="SAPBEXstdItemX 3 5 7" xfId="18933"/>
    <cellStyle name="SAPBEXstdItemX 3 5 7 2" xfId="18934"/>
    <cellStyle name="SAPBEXstdItemX 3 5 7 2 2" xfId="18935"/>
    <cellStyle name="SAPBEXstdItemX 3 5 7 3" xfId="18936"/>
    <cellStyle name="SAPBEXstdItemX 3 5 8" xfId="18937"/>
    <cellStyle name="SAPBEXstdItemX 3 5 8 2" xfId="18938"/>
    <cellStyle name="SAPBEXstdItemX 3 5 8 2 2" xfId="18939"/>
    <cellStyle name="SAPBEXstdItemX 3 5 8 3" xfId="18940"/>
    <cellStyle name="SAPBEXstdItemX 3 5 9" xfId="18941"/>
    <cellStyle name="SAPBEXstdItemX 3 5 9 2" xfId="18942"/>
    <cellStyle name="SAPBEXstdItemX 3 5 9 2 2" xfId="18943"/>
    <cellStyle name="SAPBEXstdItemX 3 5 9 3" xfId="18944"/>
    <cellStyle name="SAPBEXstdItemX 3 6" xfId="18945"/>
    <cellStyle name="SAPBEXstdItemX 3 6 10" xfId="18946"/>
    <cellStyle name="SAPBEXstdItemX 3 6 10 2" xfId="18947"/>
    <cellStyle name="SAPBEXstdItemX 3 6 10 2 2" xfId="18948"/>
    <cellStyle name="SAPBEXstdItemX 3 6 10 3" xfId="18949"/>
    <cellStyle name="SAPBEXstdItemX 3 6 11" xfId="18950"/>
    <cellStyle name="SAPBEXstdItemX 3 6 11 2" xfId="18951"/>
    <cellStyle name="SAPBEXstdItemX 3 6 2" xfId="18952"/>
    <cellStyle name="SAPBEXstdItemX 3 6 2 2" xfId="18953"/>
    <cellStyle name="SAPBEXstdItemX 3 6 2 2 2" xfId="18954"/>
    <cellStyle name="SAPBEXstdItemX 3 6 2 2 2 2" xfId="18955"/>
    <cellStyle name="SAPBEXstdItemX 3 6 2 2 3" xfId="18956"/>
    <cellStyle name="SAPBEXstdItemX 3 6 2 3" xfId="18957"/>
    <cellStyle name="SAPBEXstdItemX 3 6 2 3 2" xfId="18958"/>
    <cellStyle name="SAPBEXstdItemX 3 6 2 4" xfId="18959"/>
    <cellStyle name="SAPBEXstdItemX 3 6 3" xfId="18960"/>
    <cellStyle name="SAPBEXstdItemX 3 6 3 2" xfId="18961"/>
    <cellStyle name="SAPBEXstdItemX 3 6 3 2 2" xfId="18962"/>
    <cellStyle name="SAPBEXstdItemX 3 6 3 3" xfId="18963"/>
    <cellStyle name="SAPBEXstdItemX 3 6 4" xfId="18964"/>
    <cellStyle name="SAPBEXstdItemX 3 6 4 2" xfId="18965"/>
    <cellStyle name="SAPBEXstdItemX 3 6 4 2 2" xfId="18966"/>
    <cellStyle name="SAPBEXstdItemX 3 6 4 3" xfId="18967"/>
    <cellStyle name="SAPBEXstdItemX 3 6 5" xfId="18968"/>
    <cellStyle name="SAPBEXstdItemX 3 6 5 2" xfId="18969"/>
    <cellStyle name="SAPBEXstdItemX 3 6 5 2 2" xfId="18970"/>
    <cellStyle name="SAPBEXstdItemX 3 6 5 3" xfId="18971"/>
    <cellStyle name="SAPBEXstdItemX 3 6 6" xfId="18972"/>
    <cellStyle name="SAPBEXstdItemX 3 6 6 2" xfId="18973"/>
    <cellStyle name="SAPBEXstdItemX 3 6 6 2 2" xfId="18974"/>
    <cellStyle name="SAPBEXstdItemX 3 6 6 3" xfId="18975"/>
    <cellStyle name="SAPBEXstdItemX 3 6 7" xfId="18976"/>
    <cellStyle name="SAPBEXstdItemX 3 6 7 2" xfId="18977"/>
    <cellStyle name="SAPBEXstdItemX 3 6 7 2 2" xfId="18978"/>
    <cellStyle name="SAPBEXstdItemX 3 6 7 3" xfId="18979"/>
    <cellStyle name="SAPBEXstdItemX 3 6 8" xfId="18980"/>
    <cellStyle name="SAPBEXstdItemX 3 6 8 2" xfId="18981"/>
    <cellStyle name="SAPBEXstdItemX 3 6 8 2 2" xfId="18982"/>
    <cellStyle name="SAPBEXstdItemX 3 6 8 3" xfId="18983"/>
    <cellStyle name="SAPBEXstdItemX 3 6 9" xfId="18984"/>
    <cellStyle name="SAPBEXstdItemX 3 6 9 2" xfId="18985"/>
    <cellStyle name="SAPBEXstdItemX 3 6 9 2 2" xfId="18986"/>
    <cellStyle name="SAPBEXstdItemX 3 6 9 3" xfId="18987"/>
    <cellStyle name="SAPBEXstdItemX 3 7" xfId="18988"/>
    <cellStyle name="SAPBEXstdItemX 3 7 2" xfId="18989"/>
    <cellStyle name="SAPBEXstdItemX 3 7 2 2" xfId="18990"/>
    <cellStyle name="SAPBEXstdItemX 3 7 2 2 2" xfId="18991"/>
    <cellStyle name="SAPBEXstdItemX 3 7 2 3" xfId="18992"/>
    <cellStyle name="SAPBEXstdItemX 3 7 3" xfId="18993"/>
    <cellStyle name="SAPBEXstdItemX 3 7 3 2" xfId="18994"/>
    <cellStyle name="SAPBEXstdItemX 3 7 4" xfId="18995"/>
    <cellStyle name="SAPBEXstdItemX 3 8" xfId="18996"/>
    <cellStyle name="SAPBEXstdItemX 3 8 2" xfId="18997"/>
    <cellStyle name="SAPBEXstdItemX 3 8 2 2" xfId="18998"/>
    <cellStyle name="SAPBEXstdItemX 3 8 3" xfId="18999"/>
    <cellStyle name="SAPBEXstdItemX 3 9" xfId="19000"/>
    <cellStyle name="SAPBEXstdItemX 3 9 2" xfId="19001"/>
    <cellStyle name="SAPBEXstdItemX 3 9 2 2" xfId="19002"/>
    <cellStyle name="SAPBEXstdItemX 3 9 3" xfId="19003"/>
    <cellStyle name="SAPBEXstdItemX 4" xfId="19004"/>
    <cellStyle name="SAPBEXstdItemX 4 10" xfId="19005"/>
    <cellStyle name="SAPBEXstdItemX 4 10 2" xfId="19006"/>
    <cellStyle name="SAPBEXstdItemX 4 10 2 2" xfId="19007"/>
    <cellStyle name="SAPBEXstdItemX 4 10 3" xfId="19008"/>
    <cellStyle name="SAPBEXstdItemX 4 11" xfId="19009"/>
    <cellStyle name="SAPBEXstdItemX 4 11 2" xfId="19010"/>
    <cellStyle name="SAPBEXstdItemX 4 2" xfId="19011"/>
    <cellStyle name="SAPBEXstdItemX 4 2 2" xfId="19012"/>
    <cellStyle name="SAPBEXstdItemX 4 2 2 2" xfId="19013"/>
    <cellStyle name="SAPBEXstdItemX 4 2 2 2 2" xfId="19014"/>
    <cellStyle name="SAPBEXstdItemX 4 2 2 3" xfId="19015"/>
    <cellStyle name="SAPBEXstdItemX 4 2 3" xfId="19016"/>
    <cellStyle name="SAPBEXstdItemX 4 2 3 2" xfId="19017"/>
    <cellStyle name="SAPBEXstdItemX 4 2 4" xfId="19018"/>
    <cellStyle name="SAPBEXstdItemX 4 3" xfId="19019"/>
    <cellStyle name="SAPBEXstdItemX 4 3 2" xfId="19020"/>
    <cellStyle name="SAPBEXstdItemX 4 3 2 2" xfId="19021"/>
    <cellStyle name="SAPBEXstdItemX 4 3 3" xfId="19022"/>
    <cellStyle name="SAPBEXstdItemX 4 4" xfId="19023"/>
    <cellStyle name="SAPBEXstdItemX 4 4 2" xfId="19024"/>
    <cellStyle name="SAPBEXstdItemX 4 4 2 2" xfId="19025"/>
    <cellStyle name="SAPBEXstdItemX 4 4 3" xfId="19026"/>
    <cellStyle name="SAPBEXstdItemX 4 5" xfId="19027"/>
    <cellStyle name="SAPBEXstdItemX 4 5 2" xfId="19028"/>
    <cellStyle name="SAPBEXstdItemX 4 5 2 2" xfId="19029"/>
    <cellStyle name="SAPBEXstdItemX 4 5 3" xfId="19030"/>
    <cellStyle name="SAPBEXstdItemX 4 6" xfId="19031"/>
    <cellStyle name="SAPBEXstdItemX 4 6 2" xfId="19032"/>
    <cellStyle name="SAPBEXstdItemX 4 6 2 2" xfId="19033"/>
    <cellStyle name="SAPBEXstdItemX 4 6 3" xfId="19034"/>
    <cellStyle name="SAPBEXstdItemX 4 7" xfId="19035"/>
    <cellStyle name="SAPBEXstdItemX 4 7 2" xfId="19036"/>
    <cellStyle name="SAPBEXstdItemX 4 7 2 2" xfId="19037"/>
    <cellStyle name="SAPBEXstdItemX 4 7 3" xfId="19038"/>
    <cellStyle name="SAPBEXstdItemX 4 8" xfId="19039"/>
    <cellStyle name="SAPBEXstdItemX 4 8 2" xfId="19040"/>
    <cellStyle name="SAPBEXstdItemX 4 8 2 2" xfId="19041"/>
    <cellStyle name="SAPBEXstdItemX 4 8 3" xfId="19042"/>
    <cellStyle name="SAPBEXstdItemX 4 9" xfId="19043"/>
    <cellStyle name="SAPBEXstdItemX 4 9 2" xfId="19044"/>
    <cellStyle name="SAPBEXstdItemX 4 9 2 2" xfId="19045"/>
    <cellStyle name="SAPBEXstdItemX 4 9 3" xfId="19046"/>
    <cellStyle name="SAPBEXstdItemX 5" xfId="19047"/>
    <cellStyle name="SAPBEXstdItemX 5 2" xfId="19048"/>
    <cellStyle name="SAPBEXstdItemX 5 2 2" xfId="19049"/>
    <cellStyle name="SAPBEXstdItemX 5 2 2 2" xfId="19050"/>
    <cellStyle name="SAPBEXstdItemX 5 2 3" xfId="19051"/>
    <cellStyle name="SAPBEXstdItemX 5 3" xfId="19052"/>
    <cellStyle name="SAPBEXstdItemX 5 3 2" xfId="19053"/>
    <cellStyle name="SAPBEXstdItemX 5 4" xfId="19054"/>
    <cellStyle name="SAPBEXstdItemX 6" xfId="19055"/>
    <cellStyle name="SAPBEXstdItemX 6 2" xfId="19056"/>
    <cellStyle name="SAPBEXstdItemX 6 2 2" xfId="19057"/>
    <cellStyle name="SAPBEXstdItemX 6 3" xfId="19058"/>
    <cellStyle name="SAPBEXstdItemX 7" xfId="19059"/>
    <cellStyle name="SAPBEXstdItemX 7 2" xfId="19060"/>
    <cellStyle name="SAPBEXstdItemX 7 2 2" xfId="19061"/>
    <cellStyle name="SAPBEXstdItemX 7 3" xfId="19062"/>
    <cellStyle name="SAPBEXstdItemX 8" xfId="19063"/>
    <cellStyle name="SAPBEXstdItemX 8 2" xfId="19064"/>
    <cellStyle name="SAPBEXstdItemX 9" xfId="19065"/>
    <cellStyle name="SAPBEXstdItemX 9 2" xfId="19066"/>
    <cellStyle name="SAPBEXstdItemX_Copy of xSAPtemp5457" xfId="19067"/>
    <cellStyle name="SAPBEXtitle" xfId="19068"/>
    <cellStyle name="SAPBEXtitle 2" xfId="19069"/>
    <cellStyle name="SAPBEXtitle 3" xfId="19070"/>
    <cellStyle name="SAPBEXtitle 4" xfId="19071"/>
    <cellStyle name="SAPBEXtitle 5" xfId="19072"/>
    <cellStyle name="SAPBEXtitle 6" xfId="19073"/>
    <cellStyle name="SAPBEXtitle 7" xfId="19074"/>
    <cellStyle name="SAPBEXtitle_Copy of xSAPtemp5457" xfId="19075"/>
    <cellStyle name="SAPBEXundefined" xfId="19076"/>
    <cellStyle name="SAPBEXundefined 2" xfId="19077"/>
    <cellStyle name="SAPBorder" xfId="19078"/>
    <cellStyle name="SAPDataCell" xfId="19079"/>
    <cellStyle name="SAPDataTotalCell" xfId="19080"/>
    <cellStyle name="SAPDimensionCell" xfId="19081"/>
    <cellStyle name="SAPEditableDataCell" xfId="19082"/>
    <cellStyle name="SAPEditableDataTotalCell" xfId="19083"/>
    <cellStyle name="SAPEmphasized" xfId="19084"/>
    <cellStyle name="SAPEmphasizedEditableDataCell" xfId="19085"/>
    <cellStyle name="SAPEmphasizedEditableDataTotalCell" xfId="19086"/>
    <cellStyle name="SAPEmphasizedLockedDataCell" xfId="19087"/>
    <cellStyle name="SAPEmphasizedLockedDataTotalCell" xfId="19088"/>
    <cellStyle name="SAPEmphasizedReadonlyDataCell" xfId="19089"/>
    <cellStyle name="SAPEmphasizedReadonlyDataTotalCell" xfId="19090"/>
    <cellStyle name="SAPEmphasizedTotal" xfId="19091"/>
    <cellStyle name="SAPExceptionLevel1" xfId="19092"/>
    <cellStyle name="SAPExceptionLevel2" xfId="19093"/>
    <cellStyle name="SAPExceptionLevel3" xfId="19094"/>
    <cellStyle name="SAPExceptionLevel4" xfId="19095"/>
    <cellStyle name="SAPExceptionLevel5" xfId="19096"/>
    <cellStyle name="SAPExceptionLevel6" xfId="19097"/>
    <cellStyle name="SAPExceptionLevel7" xfId="19098"/>
    <cellStyle name="SAPExceptionLevel8" xfId="19099"/>
    <cellStyle name="SAPExceptionLevel9" xfId="19100"/>
    <cellStyle name="SAPHierarchyCell0" xfId="19101"/>
    <cellStyle name="SAPHierarchyCell1" xfId="19102"/>
    <cellStyle name="SAPHierarchyCell2" xfId="19103"/>
    <cellStyle name="SAPHierarchyCell3" xfId="19104"/>
    <cellStyle name="SAPHierarchyCell4" xfId="19105"/>
    <cellStyle name="SAPLockedDataCell" xfId="19106"/>
    <cellStyle name="SAPLockedDataTotalCell" xfId="19107"/>
    <cellStyle name="SAPMemberCell" xfId="19108"/>
    <cellStyle name="SAPMemberTotalCell" xfId="19109"/>
    <cellStyle name="SAPReadonlyDataCell" xfId="19110"/>
    <cellStyle name="SAPReadonlyDataTotalCell" xfId="19111"/>
    <cellStyle name="Special" xfId="19112"/>
    <cellStyle name="Style 1" xfId="19113"/>
    <cellStyle name="Style 1 10" xfId="19114"/>
    <cellStyle name="Style 1 10 2" xfId="19115"/>
    <cellStyle name="Style 1 10 2 2" xfId="19116"/>
    <cellStyle name="Style 1 10 3" xfId="19117"/>
    <cellStyle name="Style 1 11" xfId="19118"/>
    <cellStyle name="Style 1 11 2" xfId="19119"/>
    <cellStyle name="Style 1 11 2 2" xfId="19120"/>
    <cellStyle name="Style 1 11 3" xfId="19121"/>
    <cellStyle name="Style 1 12" xfId="19122"/>
    <cellStyle name="Style 1 12 2" xfId="19123"/>
    <cellStyle name="Style 1 12 2 2" xfId="19124"/>
    <cellStyle name="Style 1 12 3" xfId="19125"/>
    <cellStyle name="Style 1 13" xfId="19126"/>
    <cellStyle name="Style 1 13 2" xfId="19127"/>
    <cellStyle name="Style 1 2" xfId="19128"/>
    <cellStyle name="Style 1 2 2" xfId="19129"/>
    <cellStyle name="Style 1 2 2 2" xfId="19130"/>
    <cellStyle name="Style 1 2 3" xfId="19131"/>
    <cellStyle name="Style 1 3" xfId="19132"/>
    <cellStyle name="Style 1 3 2" xfId="19133"/>
    <cellStyle name="Style 1 3 2 2" xfId="19134"/>
    <cellStyle name="Style 1 3 3" xfId="19135"/>
    <cellStyle name="Style 1 4" xfId="19136"/>
    <cellStyle name="Style 1 4 2" xfId="19137"/>
    <cellStyle name="Style 1 4 2 2" xfId="19138"/>
    <cellStyle name="Style 1 4 3" xfId="19139"/>
    <cellStyle name="Style 1 5" xfId="19140"/>
    <cellStyle name="Style 1 5 2" xfId="19141"/>
    <cellStyle name="Style 1 5 2 2" xfId="19142"/>
    <cellStyle name="Style 1 5 3" xfId="19143"/>
    <cellStyle name="Style 1 6" xfId="19144"/>
    <cellStyle name="Style 1 6 2" xfId="19145"/>
    <cellStyle name="Style 1 6 2 2" xfId="19146"/>
    <cellStyle name="Style 1 6 3" xfId="19147"/>
    <cellStyle name="Style 1 7" xfId="19148"/>
    <cellStyle name="Style 1 7 2" xfId="19149"/>
    <cellStyle name="Style 1 7 2 2" xfId="19150"/>
    <cellStyle name="Style 1 7 3" xfId="19151"/>
    <cellStyle name="Style 1 8" xfId="19152"/>
    <cellStyle name="Style 1 8 2" xfId="19153"/>
    <cellStyle name="Style 1 8 2 2" xfId="19154"/>
    <cellStyle name="Style 1 8 3" xfId="19155"/>
    <cellStyle name="Style 1 9" xfId="19156"/>
    <cellStyle name="Style 1 9 2" xfId="19157"/>
    <cellStyle name="Style 1 9 2 2" xfId="19158"/>
    <cellStyle name="Style 1 9 3" xfId="19159"/>
    <cellStyle name="Style 1_FERC General Taxes" xfId="19160"/>
    <cellStyle name="Style 27" xfId="19161"/>
    <cellStyle name="Style 35" xfId="19162"/>
    <cellStyle name="Style 36" xfId="19163"/>
    <cellStyle name="Title 2" xfId="19164"/>
    <cellStyle name="Titles" xfId="19165"/>
    <cellStyle name="Titles 2" xfId="19166"/>
    <cellStyle name="Total 2" xfId="19167"/>
    <cellStyle name="Total 2 10" xfId="19168"/>
    <cellStyle name="Total 2 10 2" xfId="19169"/>
    <cellStyle name="Total 2 10 2 2" xfId="19170"/>
    <cellStyle name="Total 2 10 3" xfId="19171"/>
    <cellStyle name="Total 2 11" xfId="19172"/>
    <cellStyle name="Total 2 11 2" xfId="19173"/>
    <cellStyle name="Total 2 11 2 2" xfId="19174"/>
    <cellStyle name="Total 2 11 3" xfId="19175"/>
    <cellStyle name="Total 2 12" xfId="19176"/>
    <cellStyle name="Total 2 12 2" xfId="19177"/>
    <cellStyle name="Total 2 12 2 2" xfId="19178"/>
    <cellStyle name="Total 2 12 3" xfId="19179"/>
    <cellStyle name="Total 2 13" xfId="19180"/>
    <cellStyle name="Total 2 13 2" xfId="19181"/>
    <cellStyle name="Total 2 2" xfId="19182"/>
    <cellStyle name="Total 2 2 2" xfId="19183"/>
    <cellStyle name="Total 2 2 2 2" xfId="19184"/>
    <cellStyle name="Total 2 2 2 2 2" xfId="19185"/>
    <cellStyle name="Total 2 2 2 2 2 2" xfId="19186"/>
    <cellStyle name="Total 2 2 2 2 3" xfId="19187"/>
    <cellStyle name="Total 2 2 2 3" xfId="19188"/>
    <cellStyle name="Total 2 2 2 3 2" xfId="19189"/>
    <cellStyle name="Total 2 2 2 4" xfId="19190"/>
    <cellStyle name="Total 2 2 3" xfId="19191"/>
    <cellStyle name="Total 2 2 3 2" xfId="19192"/>
    <cellStyle name="Total 2 2 3 2 2" xfId="19193"/>
    <cellStyle name="Total 2 2 3 2 2 2" xfId="19194"/>
    <cellStyle name="Total 2 2 3 2 3" xfId="19195"/>
    <cellStyle name="Total 2 2 3 3" xfId="19196"/>
    <cellStyle name="Total 2 2 3 3 2" xfId="19197"/>
    <cellStyle name="Total 2 2 3 4" xfId="19198"/>
    <cellStyle name="Total 2 2 4" xfId="19199"/>
    <cellStyle name="Total 2 2 4 2" xfId="19200"/>
    <cellStyle name="Total 2 2 4 2 2" xfId="19201"/>
    <cellStyle name="Total 2 2 4 3" xfId="19202"/>
    <cellStyle name="Total 2 2 5" xfId="19203"/>
    <cellStyle name="Total 2 2 5 2" xfId="19204"/>
    <cellStyle name="Total 2 2 5 2 2" xfId="19205"/>
    <cellStyle name="Total 2 2 5 3" xfId="19206"/>
    <cellStyle name="Total 2 2 6" xfId="19207"/>
    <cellStyle name="Total 2 2 6 2" xfId="19208"/>
    <cellStyle name="Total 2 2 6 2 2" xfId="19209"/>
    <cellStyle name="Total 2 2 6 3" xfId="19210"/>
    <cellStyle name="Total 2 2 7" xfId="19211"/>
    <cellStyle name="Total 2 2 7 2" xfId="19212"/>
    <cellStyle name="Total 2 2 7 2 2" xfId="19213"/>
    <cellStyle name="Total 2 2 7 3" xfId="19214"/>
    <cellStyle name="Total 2 2 8" xfId="19215"/>
    <cellStyle name="Total 2 2 8 2" xfId="19216"/>
    <cellStyle name="Total 2 3" xfId="19217"/>
    <cellStyle name="Total 2 3 10" xfId="19218"/>
    <cellStyle name="Total 2 3 10 2" xfId="19219"/>
    <cellStyle name="Total 2 3 10 2 2" xfId="19220"/>
    <cellStyle name="Total 2 3 10 3" xfId="19221"/>
    <cellStyle name="Total 2 3 11" xfId="19222"/>
    <cellStyle name="Total 2 3 11 2" xfId="19223"/>
    <cellStyle name="Total 2 3 2" xfId="19224"/>
    <cellStyle name="Total 2 3 2 2" xfId="19225"/>
    <cellStyle name="Total 2 3 2 2 2" xfId="19226"/>
    <cellStyle name="Total 2 3 2 2 2 2" xfId="19227"/>
    <cellStyle name="Total 2 3 2 2 3" xfId="19228"/>
    <cellStyle name="Total 2 3 2 3" xfId="19229"/>
    <cellStyle name="Total 2 3 2 3 2" xfId="19230"/>
    <cellStyle name="Total 2 3 2 4" xfId="19231"/>
    <cellStyle name="Total 2 3 3" xfId="19232"/>
    <cellStyle name="Total 2 3 3 2" xfId="19233"/>
    <cellStyle name="Total 2 3 3 2 2" xfId="19234"/>
    <cellStyle name="Total 2 3 3 3" xfId="19235"/>
    <cellStyle name="Total 2 3 4" xfId="19236"/>
    <cellStyle name="Total 2 3 4 2" xfId="19237"/>
    <cellStyle name="Total 2 3 4 2 2" xfId="19238"/>
    <cellStyle name="Total 2 3 4 3" xfId="19239"/>
    <cellStyle name="Total 2 3 5" xfId="19240"/>
    <cellStyle name="Total 2 3 5 2" xfId="19241"/>
    <cellStyle name="Total 2 3 5 2 2" xfId="19242"/>
    <cellStyle name="Total 2 3 5 3" xfId="19243"/>
    <cellStyle name="Total 2 3 6" xfId="19244"/>
    <cellStyle name="Total 2 3 6 2" xfId="19245"/>
    <cellStyle name="Total 2 3 6 2 2" xfId="19246"/>
    <cellStyle name="Total 2 3 6 3" xfId="19247"/>
    <cellStyle name="Total 2 3 7" xfId="19248"/>
    <cellStyle name="Total 2 3 7 2" xfId="19249"/>
    <cellStyle name="Total 2 3 7 2 2" xfId="19250"/>
    <cellStyle name="Total 2 3 7 3" xfId="19251"/>
    <cellStyle name="Total 2 3 8" xfId="19252"/>
    <cellStyle name="Total 2 3 8 2" xfId="19253"/>
    <cellStyle name="Total 2 3 8 2 2" xfId="19254"/>
    <cellStyle name="Total 2 3 8 3" xfId="19255"/>
    <cellStyle name="Total 2 3 9" xfId="19256"/>
    <cellStyle name="Total 2 3 9 2" xfId="19257"/>
    <cellStyle name="Total 2 3 9 2 2" xfId="19258"/>
    <cellStyle name="Total 2 3 9 3" xfId="19259"/>
    <cellStyle name="Total 2 4" xfId="19260"/>
    <cellStyle name="Total 2 4 10" xfId="19261"/>
    <cellStyle name="Total 2 4 10 2" xfId="19262"/>
    <cellStyle name="Total 2 4 10 2 2" xfId="19263"/>
    <cellStyle name="Total 2 4 10 3" xfId="19264"/>
    <cellStyle name="Total 2 4 11" xfId="19265"/>
    <cellStyle name="Total 2 4 11 2" xfId="19266"/>
    <cellStyle name="Total 2 4 2" xfId="19267"/>
    <cellStyle name="Total 2 4 2 2" xfId="19268"/>
    <cellStyle name="Total 2 4 2 2 2" xfId="19269"/>
    <cellStyle name="Total 2 4 2 2 2 2" xfId="19270"/>
    <cellStyle name="Total 2 4 2 2 3" xfId="19271"/>
    <cellStyle name="Total 2 4 2 3" xfId="19272"/>
    <cellStyle name="Total 2 4 2 3 2" xfId="19273"/>
    <cellStyle name="Total 2 4 2 4" xfId="19274"/>
    <cellStyle name="Total 2 4 3" xfId="19275"/>
    <cellStyle name="Total 2 4 3 2" xfId="19276"/>
    <cellStyle name="Total 2 4 3 2 2" xfId="19277"/>
    <cellStyle name="Total 2 4 3 3" xfId="19278"/>
    <cellStyle name="Total 2 4 4" xfId="19279"/>
    <cellStyle name="Total 2 4 4 2" xfId="19280"/>
    <cellStyle name="Total 2 4 4 2 2" xfId="19281"/>
    <cellStyle name="Total 2 4 4 3" xfId="19282"/>
    <cellStyle name="Total 2 4 5" xfId="19283"/>
    <cellStyle name="Total 2 4 5 2" xfId="19284"/>
    <cellStyle name="Total 2 4 5 2 2" xfId="19285"/>
    <cellStyle name="Total 2 4 5 3" xfId="19286"/>
    <cellStyle name="Total 2 4 6" xfId="19287"/>
    <cellStyle name="Total 2 4 6 2" xfId="19288"/>
    <cellStyle name="Total 2 4 6 2 2" xfId="19289"/>
    <cellStyle name="Total 2 4 6 3" xfId="19290"/>
    <cellStyle name="Total 2 4 7" xfId="19291"/>
    <cellStyle name="Total 2 4 7 2" xfId="19292"/>
    <cellStyle name="Total 2 4 7 2 2" xfId="19293"/>
    <cellStyle name="Total 2 4 7 3" xfId="19294"/>
    <cellStyle name="Total 2 4 8" xfId="19295"/>
    <cellStyle name="Total 2 4 8 2" xfId="19296"/>
    <cellStyle name="Total 2 4 8 2 2" xfId="19297"/>
    <cellStyle name="Total 2 4 8 3" xfId="19298"/>
    <cellStyle name="Total 2 4 9" xfId="19299"/>
    <cellStyle name="Total 2 4 9 2" xfId="19300"/>
    <cellStyle name="Total 2 4 9 2 2" xfId="19301"/>
    <cellStyle name="Total 2 4 9 3" xfId="19302"/>
    <cellStyle name="Total 2 5" xfId="19303"/>
    <cellStyle name="Total 2 5 10" xfId="19304"/>
    <cellStyle name="Total 2 5 10 2" xfId="19305"/>
    <cellStyle name="Total 2 5 10 2 2" xfId="19306"/>
    <cellStyle name="Total 2 5 10 3" xfId="19307"/>
    <cellStyle name="Total 2 5 11" xfId="19308"/>
    <cellStyle name="Total 2 5 11 2" xfId="19309"/>
    <cellStyle name="Total 2 5 2" xfId="19310"/>
    <cellStyle name="Total 2 5 2 2" xfId="19311"/>
    <cellStyle name="Total 2 5 2 2 2" xfId="19312"/>
    <cellStyle name="Total 2 5 2 2 2 2" xfId="19313"/>
    <cellStyle name="Total 2 5 2 2 3" xfId="19314"/>
    <cellStyle name="Total 2 5 2 3" xfId="19315"/>
    <cellStyle name="Total 2 5 2 3 2" xfId="19316"/>
    <cellStyle name="Total 2 5 2 4" xfId="19317"/>
    <cellStyle name="Total 2 5 3" xfId="19318"/>
    <cellStyle name="Total 2 5 3 2" xfId="19319"/>
    <cellStyle name="Total 2 5 3 2 2" xfId="19320"/>
    <cellStyle name="Total 2 5 3 3" xfId="19321"/>
    <cellStyle name="Total 2 5 4" xfId="19322"/>
    <cellStyle name="Total 2 5 4 2" xfId="19323"/>
    <cellStyle name="Total 2 5 4 2 2" xfId="19324"/>
    <cellStyle name="Total 2 5 4 3" xfId="19325"/>
    <cellStyle name="Total 2 5 5" xfId="19326"/>
    <cellStyle name="Total 2 5 5 2" xfId="19327"/>
    <cellStyle name="Total 2 5 5 2 2" xfId="19328"/>
    <cellStyle name="Total 2 5 5 3" xfId="19329"/>
    <cellStyle name="Total 2 5 6" xfId="19330"/>
    <cellStyle name="Total 2 5 6 2" xfId="19331"/>
    <cellStyle name="Total 2 5 6 2 2" xfId="19332"/>
    <cellStyle name="Total 2 5 6 3" xfId="19333"/>
    <cellStyle name="Total 2 5 7" xfId="19334"/>
    <cellStyle name="Total 2 5 7 2" xfId="19335"/>
    <cellStyle name="Total 2 5 7 2 2" xfId="19336"/>
    <cellStyle name="Total 2 5 7 3" xfId="19337"/>
    <cellStyle name="Total 2 5 8" xfId="19338"/>
    <cellStyle name="Total 2 5 8 2" xfId="19339"/>
    <cellStyle name="Total 2 5 8 2 2" xfId="19340"/>
    <cellStyle name="Total 2 5 8 3" xfId="19341"/>
    <cellStyle name="Total 2 5 9" xfId="19342"/>
    <cellStyle name="Total 2 5 9 2" xfId="19343"/>
    <cellStyle name="Total 2 5 9 2 2" xfId="19344"/>
    <cellStyle name="Total 2 5 9 3" xfId="19345"/>
    <cellStyle name="Total 2 6" xfId="19346"/>
    <cellStyle name="Total 2 6 10" xfId="19347"/>
    <cellStyle name="Total 2 6 10 2" xfId="19348"/>
    <cellStyle name="Total 2 6 10 2 2" xfId="19349"/>
    <cellStyle name="Total 2 6 10 3" xfId="19350"/>
    <cellStyle name="Total 2 6 11" xfId="19351"/>
    <cellStyle name="Total 2 6 11 2" xfId="19352"/>
    <cellStyle name="Total 2 6 2" xfId="19353"/>
    <cellStyle name="Total 2 6 2 2" xfId="19354"/>
    <cellStyle name="Total 2 6 2 2 2" xfId="19355"/>
    <cellStyle name="Total 2 6 2 2 2 2" xfId="19356"/>
    <cellStyle name="Total 2 6 2 2 3" xfId="19357"/>
    <cellStyle name="Total 2 6 2 3" xfId="19358"/>
    <cellStyle name="Total 2 6 2 3 2" xfId="19359"/>
    <cellStyle name="Total 2 6 2 4" xfId="19360"/>
    <cellStyle name="Total 2 6 3" xfId="19361"/>
    <cellStyle name="Total 2 6 3 2" xfId="19362"/>
    <cellStyle name="Total 2 6 3 2 2" xfId="19363"/>
    <cellStyle name="Total 2 6 3 3" xfId="19364"/>
    <cellStyle name="Total 2 6 4" xfId="19365"/>
    <cellStyle name="Total 2 6 4 2" xfId="19366"/>
    <cellStyle name="Total 2 6 4 2 2" xfId="19367"/>
    <cellStyle name="Total 2 6 4 3" xfId="19368"/>
    <cellStyle name="Total 2 6 5" xfId="19369"/>
    <cellStyle name="Total 2 6 5 2" xfId="19370"/>
    <cellStyle name="Total 2 6 5 2 2" xfId="19371"/>
    <cellStyle name="Total 2 6 5 3" xfId="19372"/>
    <cellStyle name="Total 2 6 6" xfId="19373"/>
    <cellStyle name="Total 2 6 6 2" xfId="19374"/>
    <cellStyle name="Total 2 6 6 2 2" xfId="19375"/>
    <cellStyle name="Total 2 6 6 3" xfId="19376"/>
    <cellStyle name="Total 2 6 7" xfId="19377"/>
    <cellStyle name="Total 2 6 7 2" xfId="19378"/>
    <cellStyle name="Total 2 6 7 2 2" xfId="19379"/>
    <cellStyle name="Total 2 6 7 3" xfId="19380"/>
    <cellStyle name="Total 2 6 8" xfId="19381"/>
    <cellStyle name="Total 2 6 8 2" xfId="19382"/>
    <cellStyle name="Total 2 6 8 2 2" xfId="19383"/>
    <cellStyle name="Total 2 6 8 3" xfId="19384"/>
    <cellStyle name="Total 2 6 9" xfId="19385"/>
    <cellStyle name="Total 2 6 9 2" xfId="19386"/>
    <cellStyle name="Total 2 6 9 2 2" xfId="19387"/>
    <cellStyle name="Total 2 6 9 3" xfId="19388"/>
    <cellStyle name="Total 2 7" xfId="19389"/>
    <cellStyle name="Total 2 7 2" xfId="19390"/>
    <cellStyle name="Total 2 7 2 2" xfId="19391"/>
    <cellStyle name="Total 2 7 2 2 2" xfId="19392"/>
    <cellStyle name="Total 2 7 2 3" xfId="19393"/>
    <cellStyle name="Total 2 7 3" xfId="19394"/>
    <cellStyle name="Total 2 7 3 2" xfId="19395"/>
    <cellStyle name="Total 2 7 4" xfId="19396"/>
    <cellStyle name="Total 2 8" xfId="19397"/>
    <cellStyle name="Total 2 8 2" xfId="19398"/>
    <cellStyle name="Total 2 8 2 2" xfId="19399"/>
    <cellStyle name="Total 2 8 3" xfId="19400"/>
    <cellStyle name="Total 2 9" xfId="19401"/>
    <cellStyle name="Total 2 9 2" xfId="19402"/>
    <cellStyle name="Total 2 9 2 2" xfId="19403"/>
    <cellStyle name="Total 2 9 3" xfId="19404"/>
    <cellStyle name="TRANSMISSION RELIABILITY PORTION OF PROJECT" xfId="19405"/>
    <cellStyle name="Unprot" xfId="19406"/>
    <cellStyle name="Unprot 2" xfId="19407"/>
    <cellStyle name="Unprot$" xfId="19408"/>
    <cellStyle name="Unprotect" xfId="19409"/>
    <cellStyle name="Warning Text 2" xfId="19410"/>
  </cellStyles>
  <dxfs count="24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name val="Arial"/>
        <scheme val="none"/>
      </font>
    </dxf>
    <dxf>
      <font>
        <sz val="1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_(* #,##0_);_(* \(#,##0\);_(* &quot;-&quot;??_);_(@_)"/>
    </dxf>
    <dxf>
      <alignment wrapText="1" readingOrder="0"/>
    </dxf>
    <dxf>
      <font>
        <name val="Arial"/>
        <scheme val="none"/>
      </font>
    </dxf>
    <dxf>
      <font>
        <sz val="1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name val="Arial"/>
        <scheme val="none"/>
      </font>
    </dxf>
    <dxf>
      <font>
        <sz val="1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/_2015/Washington/Washington%20-%20Alternate%20Rate%20Filing/Data%20Request%20Work%20Files/Bench/No.%208/1.%20AMA/Workpaper/8.13%20-%20Idaho%20Asset%20Exchange%20Adj%20-%20AM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- AMA"/>
      <sheetName val="Reductions AMA"/>
      <sheetName val="Additions AMA"/>
      <sheetName val="Tax Summary"/>
      <sheetName val="Internal &gt;&gt;"/>
      <sheetName val="Reductions - Filed"/>
      <sheetName val="Additions - Filed"/>
      <sheetName val="PAC to IPC Assets 6_2015"/>
      <sheetName val="Line Pivot by IPC to PC 6_2015"/>
      <sheetName val="Sub Pivot IPC to PAC 6_2015"/>
      <sheetName val="Composite Rates"/>
      <sheetName val="Sum 12_2014"/>
      <sheetName val="Pac to IPC Sum"/>
      <sheetName val="PAC to IPC Assets"/>
      <sheetName val="IPC to Pac Sum #1"/>
      <sheetName val="Line Pivot by IPC to PC"/>
      <sheetName val="IPC to Pac Sum #2"/>
      <sheetName val="Sub Pivot IPC to PAC"/>
      <sheetName val="FYR table"/>
      <sheetName val="Tax Boot Amortization"/>
      <sheetName val="ADIT Bal at 9.30.15"/>
      <sheetName val="ADIT Amort Sch 10.16.15"/>
      <sheetName val="Lines vs Substation PAC to ID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R/_2015/Washington/Washington%20-%20Alternate%20Rate%20Filing/Data%20Request%20Work%20Files/Bench/No.%208/1.%20AMA/Workpaper/8.13%20-%20Idaho%20Asset%20Exchange%20Adj%20-%20AM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ER/_2015/Washington/Washington%20-%20Alternate%20Rate%20Filing/Data%20Request%20Work%20Files/Bench/No.%208/1.%20AMA/Workpaper/8.13%20-%20Idaho%20Asset%20Exchange%20Adj%20-%20AM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ER/_2015/Washington/Washington%20-%20Alternate%20Rate%20Filing/Data%20Request%20Work%20Files/Bench/No.%208/1.%20AMA/Workpaper/8.13%20-%20Idaho%20Asset%20Exchange%20Adj%20-%20AMA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ung, Sherona" refreshedDate="42325.59707314815" createdVersion="4" refreshedVersion="4" minRefreshableVersion="3" recordCount="1496">
  <cacheSource type="worksheet">
    <worksheetSource ref="B7:AE1503" sheet="PAC to IPC Assets 6_2015" r:id="rId2"/>
  </cacheSource>
  <cacheFields count="23">
    <cacheField name="Function" numFmtId="0">
      <sharedItems/>
    </cacheField>
    <cacheField name="Location" numFmtId="0">
      <sharedItems/>
    </cacheField>
    <cacheField name="Loc Desc" numFmtId="0">
      <sharedItems count="26">
        <s v="Walla Walla-Hells Cyn 230kV"/>
        <s v="Mid-Point-Malin 500kV Ln80"/>
        <s v="Goshen - Antelope 161 kV Line"/>
        <s v="Wheelon - American Falls 138 kV Line - Idaho"/>
        <s v="Antelope-Scoville 138 kV Line"/>
        <s v="Goshen - Kinport 345 kV Line"/>
        <s v="Populus-Kinport Id 345kV"/>
        <s v="Populus-Borah #1 Id 345kV"/>
        <s v="Walla Walla-Hells Canyon 230kV"/>
        <s v="Jim Bridger-Populus #2 345kV ID"/>
        <s v="Jim Bridger-Populus #1 345kV ID"/>
        <s v="Mid-Point-Malin 500 kV"/>
        <s v="Jim Bridger-Populus #2 345kV WY"/>
        <s v="Jim Bridger-Populus #1 345kV WY"/>
        <s v="Goshen Substation and Maint Shop"/>
        <s v="Big Grassy (Sandune) 161/69 kV Sub"/>
        <s v="Hurricane 230 &amp; 69kV Sub"/>
        <s v="Burns Reactive Station 500kV"/>
        <s v="Summer Lake Switchyard (BPA) 500kV"/>
        <s v="Jefferson 161/69 kV Substation"/>
        <s v="Antelope Substation"/>
        <s v="Threemile Knoll Substation"/>
        <s v="Populus Substation(Non-Shared)"/>
        <s v="Walla Walla 230kV Substation"/>
        <s v="Hemingway Substation(Joint Owned)"/>
        <s v="Jim Bridger Substation, 230 kV Non-Shared"/>
      </sharedItems>
    </cacheField>
    <cacheField name="Asset" numFmtId="0">
      <sharedItems/>
    </cacheField>
    <cacheField name="SNo." numFmtId="0">
      <sharedItems/>
    </cacheField>
    <cacheField name="Asset description" numFmtId="0">
      <sharedItems/>
    </cacheField>
    <cacheField name="FERC Acct" numFmtId="0">
      <sharedItems count="8">
        <s v="3540000"/>
        <s v="3550000"/>
        <s v="3560000"/>
        <s v="3520000"/>
        <s v="3970000"/>
        <s v="3530000"/>
        <s v="3620000"/>
        <s v="3980000"/>
      </sharedItems>
    </cacheField>
    <cacheField name="WCA Factor" numFmtId="0">
      <sharedItems count="5">
        <s v="CAGW"/>
        <s v="CAGE"/>
        <s v="JBG"/>
        <s v="IDU"/>
        <s v="CAGE, s/b JBG" u="1"/>
      </sharedItems>
    </cacheField>
    <cacheField name="OrgYr" numFmtId="0">
      <sharedItems/>
    </cacheField>
    <cacheField name="Cap On Date" numFmtId="14">
      <sharedItems containsSemiMixedTypes="0" containsNonDate="0" containsDate="1" containsString="0" minDate="1947-12-31T00:00:00" maxDate="2014-08-28T00:00:00"/>
    </cacheField>
    <cacheField name="FYR" numFmtId="0">
      <sharedItems containsSemiMixedTypes="0" containsString="0" containsNumber="1" containsInteger="1" minValue="1947" maxValue="2015"/>
    </cacheField>
    <cacheField name="IPC Acq. Value" numFmtId="39">
      <sharedItems containsSemiMixedTypes="0" containsString="0" containsNumber="1" minValue="-536.80846153846153" maxValue="12991023.649309635"/>
    </cacheField>
    <cacheField name="IPC Accum Dep." numFmtId="39">
      <sharedItems containsSemiMixedTypes="0" containsString="0" containsNumber="1" minValue="-6250436.4402988087" maxValue="239.26615384615377"/>
    </cacheField>
    <cacheField name="IPC NBV" numFmtId="39">
      <sharedItems containsSemiMixedTypes="0" containsString="0" containsNumber="1" minValue="-297.54230769230776" maxValue="6740587.2090108264"/>
    </cacheField>
    <cacheField name="Jan-15" numFmtId="39">
      <sharedItems containsSemiMixedTypes="0" containsString="0" containsNumber="1" minValue="-0.76808140996521723" maxValue="19475.795022884515"/>
    </cacheField>
    <cacheField name="Feb-15" numFmtId="39">
      <sharedItems containsSemiMixedTypes="0" containsString="0" containsNumber="1" minValue="-0.76808140996521723" maxValue="19475.795022884515"/>
    </cacheField>
    <cacheField name="Mar-15" numFmtId="39">
      <sharedItems containsSemiMixedTypes="0" containsString="0" containsNumber="1" minValue="-0.76808140996521723" maxValue="19475.795022884515"/>
    </cacheField>
    <cacheField name="Apr-15" numFmtId="39">
      <sharedItems containsSemiMixedTypes="0" containsString="0" containsNumber="1" minValue="-0.76808140996521723" maxValue="19475.795022884515"/>
    </cacheField>
    <cacheField name="May-15" numFmtId="39">
      <sharedItems containsSemiMixedTypes="0" containsString="0" containsNumber="1" minValue="-0.76808140996521723" maxValue="19475.795022884515"/>
    </cacheField>
    <cacheField name="Jun-15" numFmtId="39">
      <sharedItems containsSemiMixedTypes="0" containsString="0" containsNumber="1" minValue="-0.76808140996521723" maxValue="19475.795022884515"/>
    </cacheField>
    <cacheField name="IPC Acq. Value2" numFmtId="39">
      <sharedItems containsSemiMixedTypes="0" containsString="0" containsNumber="1" minValue="-536.80846153846153" maxValue="12991023.649309635"/>
    </cacheField>
    <cacheField name="IPC Accum Dep.2" numFmtId="39">
      <sharedItems containsSemiMixedTypes="0" containsString="0" containsNumber="1" minValue="-6367291.210436116" maxValue="243.87464230594509"/>
    </cacheField>
    <cacheField name="IPC NBV2" numFmtId="39">
      <sharedItems containsSemiMixedTypes="0" containsString="0" containsNumber="1" minValue="-292.93381923251644" maxValue="6623732.43887351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eung, Sherona" refreshedDate="42325.595102546293" createdVersion="4" refreshedVersion="4" minRefreshableVersion="3" recordCount="504">
  <cacheSource type="worksheet">
    <worksheetSource ref="A7:U511" sheet="Line Pivot by IPC to PC 6_2015" r:id="rId2"/>
  </cacheSource>
  <cacheFields count="21">
    <cacheField name="Loc Desc" numFmtId="0">
      <sharedItems count="9">
        <s v="Borah-Adelaide-Midpoint #1 345 kV"/>
        <s v="Borah-Adelaide-Midpoint #2 345 kV"/>
        <s v="Bridger-Goshen 345 kV"/>
        <s v="Bridger-Point of Rocks 230 kV (IPC portion)"/>
        <s v="Bridger-Rock Springs 230 kV (IPC Portion)"/>
        <s v="Goshen-Jefferson 161 kV (30/90 miles) and Jefferson-Big Grassy 161 kV (20/90 miles)"/>
        <s v="Hemingway Transmission Connection"/>
        <s v="Kinport-Midpoint 345 kV"/>
        <s v="-----Hemingway In-And-Out Asset Reallocation" u="1"/>
      </sharedItems>
    </cacheField>
    <cacheField name="Location" numFmtId="0">
      <sharedItems/>
    </cacheField>
    <cacheField name="Location Description" numFmtId="0">
      <sharedItems/>
    </cacheField>
    <cacheField name="Asset ID" numFmtId="0">
      <sharedItems containsBlank="1"/>
    </cacheField>
    <cacheField name="UOP Description" numFmtId="0">
      <sharedItems/>
    </cacheField>
    <cacheField name="Category" numFmtId="0">
      <sharedItems containsSemiMixedTypes="0" containsString="0" containsNumber="1" containsInteger="1" minValue="35400" maxValue="35600" count="3">
        <n v="35500"/>
        <n v="35600"/>
        <n v="35400"/>
      </sharedItems>
    </cacheField>
    <cacheField name="Proposed WCA Factor" numFmtId="0">
      <sharedItems count="3">
        <s v="CAGW"/>
        <s v="JBG"/>
        <s v="CAGE"/>
      </sharedItems>
    </cacheField>
    <cacheField name="Comments" numFmtId="0">
      <sharedItems/>
    </cacheField>
    <cacheField name="Vin Year" numFmtId="0">
      <sharedItems containsSemiMixedTypes="0" containsString="0" containsNumber="1" containsInteger="1" minValue="1941" maxValue="2014"/>
    </cacheField>
    <cacheField name="Total Cost TO PAC" numFmtId="39">
      <sharedItems containsSemiMixedTypes="0" containsString="0" containsNumber="1" minValue="-70902.773319989836" maxValue="3191687.2558333334"/>
    </cacheField>
    <cacheField name="Total Reserve TO PAC" numFmtId="39">
      <sharedItems containsSemiMixedTypes="0" containsString="0" containsNumber="1" minValue="-1638600.5781538317" maxValue="26158.690833452321"/>
    </cacheField>
    <cacheField name="NBV To PAC" numFmtId="39">
      <sharedItems containsSemiMixedTypes="0" containsString="0" containsNumber="1" minValue="-47306.007417238368" maxValue="1553086.6776795017"/>
    </cacheField>
    <cacheField name="Jan-15" numFmtId="39">
      <sharedItems containsSemiMixedTypes="0" containsString="0" containsNumber="1" minValue="-106.29554044477085" maxValue="4500.9748307656737"/>
    </cacheField>
    <cacheField name="Feb-15" numFmtId="39">
      <sharedItems containsSemiMixedTypes="0" containsString="0" containsNumber="1" minValue="-106.29554044477085" maxValue="4500.9748307656737"/>
    </cacheField>
    <cacheField name="Mar-15" numFmtId="39">
      <sharedItems containsSemiMixedTypes="0" containsString="0" containsNumber="1" minValue="-106.29554044477085" maxValue="4500.9748307656737"/>
    </cacheField>
    <cacheField name="Apr-15" numFmtId="39">
      <sharedItems containsSemiMixedTypes="0" containsString="0" containsNumber="1" minValue="-106.29554044477085" maxValue="4500.9748307656737"/>
    </cacheField>
    <cacheField name="May-15" numFmtId="39">
      <sharedItems containsSemiMixedTypes="0" containsString="0" containsNumber="1" minValue="-106.29554044477085" maxValue="4500.9748307656737"/>
    </cacheField>
    <cacheField name="Jun-15" numFmtId="39">
      <sharedItems containsSemiMixedTypes="0" containsString="0" containsNumber="1" minValue="-106.29554044477085" maxValue="4500.9748307656737"/>
    </cacheField>
    <cacheField name="Total Cost TO PAC2" numFmtId="39">
      <sharedItems containsSemiMixedTypes="0" containsString="0" containsNumber="1" minValue="-70902.773319989836" maxValue="3191687.2558333334"/>
    </cacheField>
    <cacheField name="Total Reserve TO PAC2" numFmtId="39">
      <sharedItems containsSemiMixedTypes="0" containsString="0" containsNumber="1" minValue="-1665606.4271384256" maxValue="26796.464076120945"/>
    </cacheField>
    <cacheField name="NBV To PAC2" numFmtId="39">
      <sharedItems containsSemiMixedTypes="0" containsString="0" containsNumber="1" minValue="-46741.164893675406" maxValue="1526080.82869490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helley McCoy" refreshedDate="42297.676221180554" createdVersion="4" refreshedVersion="4" minRefreshableVersion="3" recordCount="767">
  <cacheSource type="worksheet">
    <worksheetSource ref="A8:T775" sheet="Sub Pivot IPC to PAC 6_2015" r:id="rId2"/>
  </cacheSource>
  <cacheFields count="20">
    <cacheField name="Location" numFmtId="0">
      <sharedItems/>
    </cacheField>
    <cacheField name="Location Description" numFmtId="0">
      <sharedItems count="9">
        <s v=" Jim Bridger Substation-Joint Owned 230kV +, WY"/>
        <s v="Threemile Knoll Series Cap"/>
        <s v="Adelaide Transmission Station"/>
        <s v="Borah Transmission Station"/>
        <s v="Hemingway Substation"/>
        <s v="Kinport Transmission Station"/>
        <s v="Midpoint Transmission Station"/>
        <s v="Populus Transmission Station"/>
        <s v=" Jim Bridger Substation-345kV and Line Equip"/>
      </sharedItems>
    </cacheField>
    <cacheField name="Asset ID" numFmtId="0">
      <sharedItems containsBlank="1"/>
    </cacheField>
    <cacheField name="Asset Class" numFmtId="0">
      <sharedItems containsSemiMixedTypes="0" containsString="0" containsNumber="1" containsInteger="1" minValue="35200" maxValue="39714" count="14">
        <n v="39714"/>
        <n v="35219"/>
        <n v="35317"/>
        <n v="35327"/>
        <n v="35340"/>
        <n v="35315"/>
        <n v="35301"/>
        <n v="35309"/>
        <n v="35325"/>
        <n v="35319"/>
        <n v="35203"/>
        <n v="35200"/>
        <n v="35300"/>
        <n v="35311"/>
      </sharedItems>
    </cacheField>
    <cacheField name="UOP Description" numFmtId="0">
      <sharedItems/>
    </cacheField>
    <cacheField name="Proposed WCA Factor" numFmtId="0">
      <sharedItems count="3">
        <s v="JBG"/>
        <s v="CAGE"/>
        <s v="CAGW"/>
      </sharedItems>
    </cacheField>
    <cacheField name="Comments" numFmtId="0">
      <sharedItems/>
    </cacheField>
    <cacheField name="Vin Year" numFmtId="0">
      <sharedItems containsSemiMixedTypes="0" containsString="0" containsNumber="1" containsInteger="1" minValue="1961" maxValue="2014"/>
    </cacheField>
    <cacheField name="Total Cost TO PAC" numFmtId="39">
      <sharedItems containsSemiMixedTypes="0" containsString="0" containsNumber="1" minValue="-163078.99664281428" maxValue="4885533.3762499997"/>
    </cacheField>
    <cacheField name="Total Reserve TO PAC" numFmtId="39">
      <sharedItems containsSemiMixedTypes="0" containsString="0" containsNumber="1" minValue="-851877.28108733892" maxValue="78769.249058237896"/>
    </cacheField>
    <cacheField name="NBV To PAC" numFmtId="39">
      <sharedItems containsSemiMixedTypes="0" containsString="0" containsNumber="1" minValue="-84309.747584576384" maxValue="4371690.7380291726"/>
    </cacheField>
    <cacheField name="Jan-15" numFmtId="39">
      <sharedItems containsSemiMixedTypes="0" containsString="0" containsNumber="1" minValue="-244.48366786876764" maxValue="6990.365526854438"/>
    </cacheField>
    <cacheField name="Feb-15" numFmtId="39">
      <sharedItems containsSemiMixedTypes="0" containsString="0" containsNumber="1" minValue="-244.48366786876764" maxValue="6990.365526854438"/>
    </cacheField>
    <cacheField name="Mar-15" numFmtId="39">
      <sharedItems containsSemiMixedTypes="0" containsString="0" containsNumber="1" minValue="-244.48366786876764" maxValue="6990.365526854438"/>
    </cacheField>
    <cacheField name="Apr-15" numFmtId="39">
      <sharedItems containsSemiMixedTypes="0" containsString="0" containsNumber="1" minValue="-244.48366786876764" maxValue="6990.365526854438"/>
    </cacheField>
    <cacheField name="May-15" numFmtId="39">
      <sharedItems containsSemiMixedTypes="0" containsString="0" containsNumber="1" minValue="-244.48366786876764" maxValue="6990.365526854438"/>
    </cacheField>
    <cacheField name="Jun-15" numFmtId="39">
      <sharedItems containsSemiMixedTypes="0" containsString="0" containsNumber="1" minValue="-244.48366786876764" maxValue="6990.365526854438"/>
    </cacheField>
    <cacheField name="Total Cost TO PAC2" numFmtId="39">
      <sharedItems containsSemiMixedTypes="0" containsString="0" containsNumber="1" minValue="-163078.99664281428" maxValue="4885533.3762499997"/>
    </cacheField>
    <cacheField name="Total Reserve TO PAC2" numFmtId="39">
      <sharedItems containsSemiMixedTypes="0" containsString="0" containsNumber="1" minValue="-870883.58555975277" maxValue="80236.151065450496"/>
    </cacheField>
    <cacheField name="NBV To PAC2" numFmtId="39">
      <sharedItems containsSemiMixedTypes="0" containsString="0" containsNumber="1" minValue="-82842.845577363783" maxValue="4329748.54486804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6">
  <r>
    <s v="Lines"/>
    <s v="064061"/>
    <x v="0"/>
    <s v="354679064061"/>
    <s v="2003"/>
    <s v="TUBULAR STEEL TANGENT STRUCTURE"/>
    <x v="0"/>
    <x v="0"/>
    <s v="2002"/>
    <d v="2002-05-16T00:00:00"/>
    <n v="2003"/>
    <n v="80587.56344221106"/>
    <n v="-14766.824120603022"/>
    <n v="65820.739321608038"/>
    <n v="120.81471863671116"/>
    <n v="120.81471863671116"/>
    <n v="120.81471863671116"/>
    <n v="120.81471863671116"/>
    <n v="120.81471863671116"/>
    <n v="120.81471863671116"/>
    <n v="80587.56344221106"/>
    <n v="-15491.712432423288"/>
    <n v="65095.851009787773"/>
  </r>
  <r>
    <s v="Lines"/>
    <s v="064061"/>
    <x v="0"/>
    <s v="354679064061"/>
    <s v="2008"/>
    <s v="TUBULAR STEEL TANGENT STRUCTURE"/>
    <x v="0"/>
    <x v="0"/>
    <s v="2008"/>
    <d v="2009-01-13T00:00:00"/>
    <n v="2010"/>
    <n v="437528.95540201"/>
    <n v="-41753.995288944745"/>
    <n v="395774.96011306526"/>
    <n v="655.93170192089974"/>
    <n v="655.93170192089974"/>
    <n v="655.93170192089974"/>
    <n v="655.93170192089974"/>
    <n v="655.93170192089974"/>
    <n v="655.93170192089974"/>
    <n v="437528.95540201"/>
    <n v="-45689.585500470144"/>
    <n v="391839.36990153987"/>
  </r>
  <r>
    <s v="Lines"/>
    <s v="064061"/>
    <x v="0"/>
    <s v="354679064061"/>
    <s v="2011"/>
    <s v="TUBULAR STEEL TANGENT STRUCTURE"/>
    <x v="0"/>
    <x v="0"/>
    <s v="2011"/>
    <d v="2011-11-08T00:00:00"/>
    <n v="2012"/>
    <n v="78543.844221105537"/>
    <n v="-4037.4431532663439"/>
    <n v="74506.401067839193"/>
    <n v="117.75082946915541"/>
    <n v="117.75082946915541"/>
    <n v="117.75082946915541"/>
    <n v="117.75082946915541"/>
    <n v="117.75082946915541"/>
    <n v="117.75082946915541"/>
    <n v="78543.844221105537"/>
    <n v="-4743.9481300812768"/>
    <n v="73799.89609102426"/>
  </r>
  <r>
    <s v="Lines"/>
    <s v="064061"/>
    <x v="0"/>
    <s v="354679068042"/>
    <s v="2005"/>
    <s v="TUBULAR STEEL TANGENT STRUCTURE"/>
    <x v="0"/>
    <x v="0"/>
    <s v="2004"/>
    <d v="2005-02-11T00:00:00"/>
    <n v="2005"/>
    <n v="3515.5731783919605"/>
    <n v="-541.48021356783966"/>
    <n v="2974.0929648241208"/>
    <n v="5.2704532343724102"/>
    <n v="5.2704532343724102"/>
    <n v="5.2704532343724102"/>
    <n v="5.2704532343724102"/>
    <n v="5.2704532343724102"/>
    <n v="5.2704532343724102"/>
    <n v="3515.5731783919605"/>
    <n v="-573.10293297407406"/>
    <n v="2942.4702454178864"/>
  </r>
  <r>
    <s v="Lines"/>
    <s v="064061"/>
    <x v="0"/>
    <s v="354699064061"/>
    <s v="2008"/>
    <s v="TUBULAR STEEL DEAD END STRUCTURE"/>
    <x v="0"/>
    <x v="0"/>
    <s v="2008"/>
    <d v="2009-01-13T00:00:00"/>
    <n v="2010"/>
    <n v="63446.773555276392"/>
    <n v="-6054.8153266331647"/>
    <n v="57391.958228643227"/>
    <n v="95.117705115685681"/>
    <n v="95.117705115685681"/>
    <n v="95.117705115685681"/>
    <n v="95.117705115685681"/>
    <n v="95.117705115685681"/>
    <n v="95.117705115685681"/>
    <n v="63446.773555276392"/>
    <n v="-6625.521557327279"/>
    <n v="56821.251997949112"/>
  </r>
  <r>
    <s v="Lines"/>
    <s v="064061"/>
    <x v="0"/>
    <s v="354709064061"/>
    <s v="1996"/>
    <s v="TOWERS NOT CLASSIFIED BY FUNCTION"/>
    <x v="0"/>
    <x v="0"/>
    <s v="1996"/>
    <d v="1996-12-31T00:00:00"/>
    <n v="1996"/>
    <n v="52135.091394472365"/>
    <n v="-14098.659233668346"/>
    <n v="38036.432160804019"/>
    <n v="78.159533914177175"/>
    <n v="78.159533914177175"/>
    <n v="78.159533914177175"/>
    <n v="78.159533914177175"/>
    <n v="78.159533914177175"/>
    <n v="78.159533914177175"/>
    <n v="52135.091394472365"/>
    <n v="-14567.616437153409"/>
    <n v="37567.474957318955"/>
  </r>
  <r>
    <s v="Lines"/>
    <s v="064061"/>
    <x v="0"/>
    <s v="355010064061"/>
    <s v="1968"/>
    <s v="WOOD POLES, &lt;=60 FT"/>
    <x v="1"/>
    <x v="0"/>
    <s v="1968"/>
    <d v="1968-12-31T00:00:00"/>
    <n v="1968"/>
    <n v="2940.5844849246232"/>
    <n v="-1767.1548366834172"/>
    <n v="1173.429648241206"/>
    <n v="4.4084455714858031"/>
    <n v="4.4084455714858031"/>
    <n v="4.4084455714858031"/>
    <n v="4.4084455714858031"/>
    <n v="4.4084455714858031"/>
    <n v="4.4084455714858031"/>
    <n v="2940.5844849246232"/>
    <n v="-1793.605510112332"/>
    <n v="1146.9789748122912"/>
  </r>
  <r>
    <s v="Lines"/>
    <s v="064061"/>
    <x v="0"/>
    <s v="355010064061"/>
    <s v="1969"/>
    <s v="WOOD POLES, &lt;=60 FT"/>
    <x v="1"/>
    <x v="0"/>
    <s v="1969"/>
    <d v="1969-12-31T00:00:00"/>
    <n v="1969"/>
    <n v="221.66959798994975"/>
    <n v="-130.97989949748745"/>
    <n v="90.689698492462298"/>
    <n v="0.33232112955832371"/>
    <n v="0.33232112955832371"/>
    <n v="0.33232112955832371"/>
    <n v="0.33232112955832371"/>
    <n v="0.33232112955832371"/>
    <n v="0.33232112955832371"/>
    <n v="221.66959798994975"/>
    <n v="-132.97382627483739"/>
    <n v="88.695771715112357"/>
  </r>
  <r>
    <s v="Lines"/>
    <s v="064061"/>
    <x v="0"/>
    <s v="355019064061"/>
    <s v="1990"/>
    <s v="WOOD POLES, &lt;=60 FT"/>
    <x v="1"/>
    <x v="0"/>
    <s v="1990"/>
    <d v="1990-12-31T00:00:00"/>
    <n v="1990"/>
    <n v="3403.684987437186"/>
    <n v="-1176.7286432160804"/>
    <n v="2226.9563442211056"/>
    <n v="5.1027134525552666"/>
    <n v="5.1027134525552666"/>
    <n v="5.1027134525552666"/>
    <n v="5.1027134525552666"/>
    <n v="5.1027134525552666"/>
    <n v="5.1027134525552666"/>
    <n v="3403.684987437186"/>
    <n v="-1207.344923931412"/>
    <n v="2196.3400635057742"/>
  </r>
  <r>
    <s v="Lines"/>
    <s v="064061"/>
    <x v="0"/>
    <s v="355019064061"/>
    <s v="1994"/>
    <s v="WOOD POLES, &lt;=60 FT"/>
    <x v="1"/>
    <x v="0"/>
    <s v="1994"/>
    <d v="1994-12-31T00:00:00"/>
    <n v="1994"/>
    <n v="1086.5615577889446"/>
    <n v="-318.43059045226119"/>
    <n v="768.1309673366834"/>
    <n v="1.6289440116882659"/>
    <n v="1.6289440116882659"/>
    <n v="1.6289440116882659"/>
    <n v="1.6289440116882659"/>
    <n v="1.6289440116882659"/>
    <n v="1.6289440116882659"/>
    <n v="1086.5615577889446"/>
    <n v="-328.20425452239078"/>
    <n v="758.3573032665538"/>
  </r>
  <r>
    <s v="Lines"/>
    <s v="064061"/>
    <x v="0"/>
    <s v="355019064061"/>
    <s v="1995"/>
    <s v="WOOD POLES, &lt;=60 FT"/>
    <x v="1"/>
    <x v="0"/>
    <s v="1995"/>
    <d v="2001-01-17T00:00:00"/>
    <n v="2001"/>
    <n v="728.8369974874372"/>
    <n v="-203.757851758794"/>
    <n v="525.0791457286432"/>
    <n v="1.0926529233833124"/>
    <n v="1.0926529233833124"/>
    <n v="1.0926529233833124"/>
    <n v="1.0926529233833124"/>
    <n v="1.0926529233833124"/>
    <n v="1.0926529233833124"/>
    <n v="728.8369974874372"/>
    <n v="-210.31376929909388"/>
    <n v="518.5232281883433"/>
  </r>
  <r>
    <s v="Lines"/>
    <s v="064061"/>
    <x v="0"/>
    <s v="355019064061"/>
    <s v="1996"/>
    <s v="WOOD POLES, &lt;=60 FT"/>
    <x v="1"/>
    <x v="0"/>
    <s v="1996"/>
    <d v="1996-12-31T00:00:00"/>
    <n v="1996"/>
    <n v="76502.521670854272"/>
    <n v="-20358.138819095482"/>
    <n v="56144.38285175879"/>
    <n v="114.69053332641086"/>
    <n v="114.69053332641086"/>
    <n v="114.69053332641086"/>
    <n v="114.69053332641086"/>
    <n v="114.69053332641086"/>
    <n v="114.69053332641086"/>
    <n v="76502.521670854272"/>
    <n v="-21046.282019053946"/>
    <n v="55456.239651800322"/>
  </r>
  <r>
    <s v="Lines"/>
    <s v="064061"/>
    <x v="0"/>
    <s v="355019064061"/>
    <s v="1997"/>
    <s v="WOOD POLES, &lt;=60 FT"/>
    <x v="1"/>
    <x v="0"/>
    <s v="1997"/>
    <d v="1997-12-31T00:00:00"/>
    <n v="1997"/>
    <n v="1586.9717336683418"/>
    <n v="-400.69723618090461"/>
    <n v="1186.2744974874372"/>
    <n v="2.3791455566843478"/>
    <n v="2.3791455566843478"/>
    <n v="2.3791455566843478"/>
    <n v="2.3791455566843478"/>
    <n v="2.3791455566843478"/>
    <n v="2.3791455566843478"/>
    <n v="1586.9717336683418"/>
    <n v="-414.97210952101068"/>
    <n v="1171.9996241473311"/>
  </r>
  <r>
    <s v="Lines"/>
    <s v="064061"/>
    <x v="0"/>
    <s v="355019064061"/>
    <s v="1998"/>
    <s v="WOOD POLES, &lt;=60 FT"/>
    <x v="1"/>
    <x v="0"/>
    <s v="1998"/>
    <d v="1998-12-31T00:00:00"/>
    <n v="1998"/>
    <n v="239265.43278894474"/>
    <n v="-57114.15263819095"/>
    <n v="182151.2801507538"/>
    <n v="358.70033423477548"/>
    <n v="358.70033423477548"/>
    <n v="358.70033423477548"/>
    <n v="358.70033423477548"/>
    <n v="358.70033423477548"/>
    <n v="358.70033423477548"/>
    <n v="239265.43278894474"/>
    <n v="-59266.354643599603"/>
    <n v="179999.07814534515"/>
  </r>
  <r>
    <s v="Lines"/>
    <s v="064061"/>
    <x v="0"/>
    <s v="355019064061"/>
    <s v="2006"/>
    <s v="WOOD POLES, &lt;=60 FT"/>
    <x v="1"/>
    <x v="0"/>
    <s v="2005"/>
    <d v="2005-12-13T00:00:00"/>
    <n v="2006"/>
    <n v="1302.3925879396986"/>
    <n v="-182.56344221105519"/>
    <n v="1119.8291457286434"/>
    <n v="1.9525121165787125"/>
    <n v="1.9525121165787125"/>
    <n v="1.9525121165787125"/>
    <n v="1.9525121165787125"/>
    <n v="1.9525121165787125"/>
    <n v="1.9525121165787125"/>
    <n v="1302.3925879396986"/>
    <n v="-194.27851491052746"/>
    <n v="1108.1140730291711"/>
  </r>
  <r>
    <s v="Lines"/>
    <s v="064061"/>
    <x v="0"/>
    <s v="355019064061"/>
    <s v="2014"/>
    <s v="WOOD POLES, &lt;=60 FT"/>
    <x v="1"/>
    <x v="0"/>
    <s v="2014"/>
    <d v="2014-08-27T00:00:00"/>
    <n v="2015"/>
    <n v="3489.364949748744"/>
    <n v="-26.057160804019986"/>
    <n v="3463.3077889447241"/>
    <n v="5.2311625593073012"/>
    <n v="5.2311625593073012"/>
    <n v="5.2311625593073012"/>
    <n v="5.2311625593073012"/>
    <n v="5.2311625593073012"/>
    <n v="5.2311625593073012"/>
    <n v="3489.364949748744"/>
    <n v="-57.444136159863788"/>
    <n v="3431.9208135888803"/>
  </r>
  <r>
    <s v="Lines"/>
    <s v="064061"/>
    <x v="0"/>
    <s v="355150064061"/>
    <s v="1968"/>
    <s v="WOOD POLES, &gt;=65 FT"/>
    <x v="1"/>
    <x v="0"/>
    <s v="1968"/>
    <d v="1968-12-31T00:00:00"/>
    <n v="1968"/>
    <n v="405610.77481155779"/>
    <n v="-243752.97644472361"/>
    <n v="161857.79836683418"/>
    <n v="608.08081969145417"/>
    <n v="608.08081969145417"/>
    <n v="608.08081969145417"/>
    <n v="608.08081969145417"/>
    <n v="608.08081969145417"/>
    <n v="608.08081969145417"/>
    <n v="405610.77481155779"/>
    <n v="-247401.46136287233"/>
    <n v="158209.31344868545"/>
  </r>
  <r>
    <s v="Lines"/>
    <s v="064061"/>
    <x v="0"/>
    <s v="355150064061"/>
    <s v="1969"/>
    <s v="WOOD POLES, &gt;=65 FT"/>
    <x v="1"/>
    <x v="0"/>
    <s v="1969"/>
    <d v="1969-12-31T00:00:00"/>
    <n v="1969"/>
    <n v="4530.8552135678392"/>
    <n v="-2677.2201633165823"/>
    <n v="1853.6350502512566"/>
    <n v="6.7925368931573153"/>
    <n v="6.7925368931573153"/>
    <n v="6.7925368931573153"/>
    <n v="6.7925368931573153"/>
    <n v="6.7925368931573153"/>
    <n v="6.7925368931573153"/>
    <n v="4530.8552135678392"/>
    <n v="-2717.9753846755261"/>
    <n v="1812.8798288923131"/>
  </r>
  <r>
    <s v="Lines"/>
    <s v="064061"/>
    <x v="0"/>
    <s v="355150064061"/>
    <s v="1972"/>
    <s v="WOOD POLES, &gt;=65 FT"/>
    <x v="1"/>
    <x v="0"/>
    <s v="1972"/>
    <d v="1972-12-31T00:00:00"/>
    <n v="1972"/>
    <n v="4747.0659547738696"/>
    <n v="-2655.8583542713573"/>
    <n v="2091.2076005025124"/>
    <n v="7.1166742507009877"/>
    <n v="7.1166742507009877"/>
    <n v="7.1166742507009877"/>
    <n v="7.1166742507009877"/>
    <n v="7.1166742507009877"/>
    <n v="7.1166742507009877"/>
    <n v="4747.0659547738696"/>
    <n v="-2698.558399775563"/>
    <n v="2048.5075549983067"/>
  </r>
  <r>
    <s v="Lines"/>
    <s v="064061"/>
    <x v="0"/>
    <s v="355150064061"/>
    <s v="1975"/>
    <s v="WOOD POLES, &gt;=65 FT"/>
    <x v="1"/>
    <x v="0"/>
    <s v="1975"/>
    <d v="1975-12-31T00:00:00"/>
    <n v="1975"/>
    <n v="76439.489635678401"/>
    <n v="-40265.748429648243"/>
    <n v="36173.741206030158"/>
    <n v="114.59603738597542"/>
    <n v="114.59603738597542"/>
    <n v="114.59603738597542"/>
    <n v="114.59603738597542"/>
    <n v="114.59603738597542"/>
    <n v="114.59603738597542"/>
    <n v="76439.489635678401"/>
    <n v="-40953.324653964097"/>
    <n v="35486.164981714304"/>
  </r>
  <r>
    <s v="Lines"/>
    <s v="064061"/>
    <x v="0"/>
    <s v="355150064061"/>
    <s v="1983"/>
    <s v="WOOD POLES, &gt;=65 FT"/>
    <x v="1"/>
    <x v="0"/>
    <s v="1983"/>
    <d v="1983-12-31T00:00:00"/>
    <n v="1983"/>
    <n v="2426.3087311557792"/>
    <n v="-1051.9016959798996"/>
    <n v="1374.4070351758796"/>
    <n v="3.6374571231525805"/>
    <n v="3.6374571231525805"/>
    <n v="3.6374571231525805"/>
    <n v="3.6374571231525805"/>
    <n v="3.6374571231525805"/>
    <n v="3.6374571231525805"/>
    <n v="2426.3087311557792"/>
    <n v="-1073.7264387188152"/>
    <n v="1352.5822924369641"/>
  </r>
  <r>
    <s v="Lines"/>
    <s v="064061"/>
    <x v="0"/>
    <s v="355150064061"/>
    <s v="1985"/>
    <s v="WOOD POLES, &gt;=65 FT"/>
    <x v="1"/>
    <x v="0"/>
    <s v="1985"/>
    <d v="1985-12-31T00:00:00"/>
    <n v="1985"/>
    <n v="20997.755967336685"/>
    <n v="-8590.0847989949762"/>
    <n v="12407.671168341709"/>
    <n v="31.479273858617876"/>
    <n v="31.479273858617876"/>
    <n v="31.479273858617876"/>
    <n v="31.479273858617876"/>
    <n v="31.479273858617876"/>
    <n v="31.479273858617876"/>
    <n v="20997.755967336685"/>
    <n v="-8778.9604421466829"/>
    <n v="12218.795525190002"/>
  </r>
  <r>
    <s v="Lines"/>
    <s v="064061"/>
    <x v="0"/>
    <s v="355158064061"/>
    <s v="2007"/>
    <s v="WOOD POLES, &gt;=65 FT"/>
    <x v="1"/>
    <x v="0"/>
    <s v="2007"/>
    <d v="2007-01-01T00:00:00"/>
    <n v="2008"/>
    <n v="6354.5461683417088"/>
    <n v="-706.47487437185919"/>
    <n v="5648.0712939698496"/>
    <n v="9.5265655716557891"/>
    <n v="9.5265655716557891"/>
    <n v="9.5265655716557891"/>
    <n v="9.5265655716557891"/>
    <n v="9.5265655716557891"/>
    <n v="9.5265655716557891"/>
    <n v="6354.5461683417088"/>
    <n v="-763.63426780179395"/>
    <n v="5590.9119005399152"/>
  </r>
  <r>
    <s v="Lines"/>
    <s v="064061"/>
    <x v="0"/>
    <s v="355159064061"/>
    <s v="1990"/>
    <s v="WOOD POLES, &gt;=65 FT"/>
    <x v="1"/>
    <x v="0"/>
    <s v="1990"/>
    <d v="1990-12-31T00:00:00"/>
    <n v="1990"/>
    <n v="44101.883479899501"/>
    <n v="-15246.966708542714"/>
    <n v="28854.916771356788"/>
    <n v="66.116363572573732"/>
    <n v="66.116363572573732"/>
    <n v="66.116363572573732"/>
    <n v="66.116363572573732"/>
    <n v="66.116363572573732"/>
    <n v="66.116363572573732"/>
    <n v="44101.883479899501"/>
    <n v="-15643.664889978156"/>
    <n v="28458.218589921344"/>
  </r>
  <r>
    <s v="Lines"/>
    <s v="064061"/>
    <x v="0"/>
    <s v="355159064061"/>
    <s v="1995"/>
    <s v="WOOD POLES, &gt;=65 FT"/>
    <x v="1"/>
    <x v="0"/>
    <s v="1995"/>
    <d v="1995-12-31T00:00:00"/>
    <n v="1995"/>
    <n v="28187.695037688442"/>
    <n v="-7880.2823492462339"/>
    <n v="20307.412688442208"/>
    <n v="42.258238114343875"/>
    <n v="42.258238114343875"/>
    <n v="42.258238114343875"/>
    <n v="42.258238114343875"/>
    <n v="42.258238114343875"/>
    <n v="42.258238114343875"/>
    <n v="28187.695037688442"/>
    <n v="-8133.831777932297"/>
    <n v="20053.863259756145"/>
  </r>
  <r>
    <s v="Lines"/>
    <s v="064061"/>
    <x v="0"/>
    <s v="355159064061"/>
    <s v="1996"/>
    <s v="WOOD POLES, &gt;=65 FT"/>
    <x v="1"/>
    <x v="0"/>
    <s v="1996"/>
    <d v="1996-12-31T00:00:00"/>
    <n v="1996"/>
    <n v="8257.2741834170865"/>
    <n v="-2197.3470477386945"/>
    <n v="6059.927135678392"/>
    <n v="12.379084495972984"/>
    <n v="12.379084495972984"/>
    <n v="12.379084495972984"/>
    <n v="12.379084495972984"/>
    <n v="12.379084495972984"/>
    <n v="12.379084495972984"/>
    <n v="8257.2741834170865"/>
    <n v="-2271.6215547145325"/>
    <n v="5985.6526287025536"/>
  </r>
  <r>
    <s v="Lines"/>
    <s v="064061"/>
    <x v="0"/>
    <s v="355159064061"/>
    <s v="2003"/>
    <s v="WOOD POLES, &gt;=65 FT"/>
    <x v="1"/>
    <x v="0"/>
    <s v="2002"/>
    <d v="2002-05-16T00:00:00"/>
    <n v="2003"/>
    <n v="122382.14698492462"/>
    <n v="-22392.050879396978"/>
    <n v="99990.096105527642"/>
    <n v="183.47203988544649"/>
    <n v="183.47203988544649"/>
    <n v="183.47203988544649"/>
    <n v="183.47203988544649"/>
    <n v="183.47203988544649"/>
    <n v="183.47203988544649"/>
    <n v="122382.14698492462"/>
    <n v="-23492.883118709658"/>
    <n v="98889.263866214955"/>
  </r>
  <r>
    <s v="Lines"/>
    <s v="064061"/>
    <x v="0"/>
    <s v="355159064061"/>
    <s v="2004"/>
    <s v="WOOD POLES, &gt;=65 FT"/>
    <x v="1"/>
    <x v="0"/>
    <s v="2003"/>
    <d v="2003-03-14T00:00:00"/>
    <n v="2003"/>
    <n v="17309.573492462314"/>
    <n v="-2921.7581658291474"/>
    <n v="14387.815326633166"/>
    <n v="25.950049385882398"/>
    <n v="25.950049385882398"/>
    <n v="25.950049385882398"/>
    <n v="25.950049385882398"/>
    <n v="25.950049385882398"/>
    <n v="25.950049385882398"/>
    <n v="17309.573492462314"/>
    <n v="-3077.4584621444419"/>
    <n v="14232.115030317873"/>
  </r>
  <r>
    <s v="Lines"/>
    <s v="064061"/>
    <x v="0"/>
    <s v="355159064061"/>
    <s v="2008"/>
    <s v="WOOD POLES, &gt;=65 FT"/>
    <x v="1"/>
    <x v="0"/>
    <s v="2008"/>
    <d v="2008-12-23T00:00:00"/>
    <n v="2009"/>
    <n v="65587.849874371866"/>
    <n v="-6338.0675251256253"/>
    <n v="59249.782349246241"/>
    <n v="98.327549439329218"/>
    <n v="98.327549439329218"/>
    <n v="98.327549439329218"/>
    <n v="98.327549439329218"/>
    <n v="98.327549439329218"/>
    <n v="98.327549439329218"/>
    <n v="65587.849874371866"/>
    <n v="-6928.0328217616006"/>
    <n v="58659.817052610262"/>
  </r>
  <r>
    <s v="Lines"/>
    <s v="064061"/>
    <x v="0"/>
    <s v="355159064061"/>
    <s v="2009"/>
    <s v="WOOD POLES, &gt;=65 FT"/>
    <x v="1"/>
    <x v="0"/>
    <s v="2009"/>
    <d v="2009-07-21T00:00:00"/>
    <n v="2010"/>
    <n v="39260.779836683425"/>
    <n v="-3217.9532035175871"/>
    <n v="36042.826633165838"/>
    <n v="58.858710535753488"/>
    <n v="58.858710535753488"/>
    <n v="58.858710535753488"/>
    <n v="58.858710535753488"/>
    <n v="58.858710535753488"/>
    <n v="58.858710535753488"/>
    <n v="39260.779836683425"/>
    <n v="-3571.1054667321082"/>
    <n v="35689.674369951317"/>
  </r>
  <r>
    <s v="Lines"/>
    <s v="064061"/>
    <x v="0"/>
    <s v="355159064061"/>
    <s v="2011"/>
    <s v="WOOD POLES, &gt;=65 FT"/>
    <x v="1"/>
    <x v="0"/>
    <s v="2011"/>
    <d v="2011-06-30T00:00:00"/>
    <n v="2012"/>
    <n v="6545.3652638190961"/>
    <n v="-342.84233668341767"/>
    <n v="6202.5229271356784"/>
    <n v="9.8126364533886008"/>
    <n v="9.8126364533886008"/>
    <n v="9.8126364533886008"/>
    <n v="9.8126364533886008"/>
    <n v="9.8126364533886008"/>
    <n v="9.8126364533886008"/>
    <n v="6545.3652638190961"/>
    <n v="-401.71815540374928"/>
    <n v="6143.6471084153472"/>
  </r>
  <r>
    <s v="Lines"/>
    <s v="064061"/>
    <x v="0"/>
    <s v="355159064061"/>
    <s v="2012"/>
    <s v="WOOD POLES, &gt;=65 FT"/>
    <x v="1"/>
    <x v="0"/>
    <s v="2012"/>
    <d v="2012-12-31T00:00:00"/>
    <n v="2013"/>
    <n v="9475.5342336683425"/>
    <n v="-355.1645728643216"/>
    <n v="9120.3696608040209"/>
    <n v="14.205467363386463"/>
    <n v="14.205467363386463"/>
    <n v="14.205467363386463"/>
    <n v="14.205467363386463"/>
    <n v="14.205467363386463"/>
    <n v="14.205467363386463"/>
    <n v="9475.5342336683425"/>
    <n v="-440.39737704464039"/>
    <n v="9035.1368566237015"/>
  </r>
  <r>
    <s v="Lines"/>
    <s v="064061"/>
    <x v="0"/>
    <s v="355159064061"/>
    <s v="2013"/>
    <s v="WOOD POLES, &gt;=65 FT"/>
    <x v="1"/>
    <x v="0"/>
    <s v="2013"/>
    <d v="2013-12-31T00:00:00"/>
    <n v="2014"/>
    <n v="51131.992776381914"/>
    <n v="-1148.6177763819069"/>
    <n v="49983.375000000007"/>
    <n v="76.655715308265655"/>
    <n v="76.655715308265655"/>
    <n v="76.655715308265655"/>
    <n v="76.655715308265655"/>
    <n v="76.655715308265655"/>
    <n v="76.655715308265655"/>
    <n v="51131.992776381914"/>
    <n v="-1608.5520682315009"/>
    <n v="49523.440708150411"/>
  </r>
  <r>
    <s v="Lines"/>
    <s v="064061"/>
    <x v="0"/>
    <s v="355710064061"/>
    <s v="1968"/>
    <s v="ANCHOR"/>
    <x v="1"/>
    <x v="0"/>
    <s v="1968"/>
    <d v="1968-12-31T00:00:00"/>
    <n v="1968"/>
    <n v="139052.50753768845"/>
    <n v="-83564.008165829146"/>
    <n v="55488.499371859296"/>
    <n v="208.46379833709565"/>
    <n v="208.46379833709565"/>
    <n v="208.46379833709565"/>
    <n v="208.46379833709565"/>
    <n v="208.46379833709565"/>
    <n v="208.46379833709565"/>
    <n v="139052.50753768845"/>
    <n v="-84814.790955851713"/>
    <n v="54237.716581836736"/>
  </r>
  <r>
    <s v="Lines"/>
    <s v="064061"/>
    <x v="0"/>
    <s v="355710064061"/>
    <s v="1969"/>
    <s v="ANCHOR"/>
    <x v="1"/>
    <x v="0"/>
    <s v="1969"/>
    <d v="1969-12-31T00:00:00"/>
    <n v="1969"/>
    <n v="6678.9663944723625"/>
    <n v="-3946.5084798994981"/>
    <n v="2732.4579145728644"/>
    <n v="10.012927693376215"/>
    <n v="10.012927693376215"/>
    <n v="10.012927693376215"/>
    <n v="10.012927693376215"/>
    <n v="10.012927693376215"/>
    <n v="10.012927693376215"/>
    <n v="6678.9663944723625"/>
    <n v="-4006.5860460597555"/>
    <n v="2672.380348412607"/>
  </r>
  <r>
    <s v="Lines"/>
    <s v="064061"/>
    <x v="0"/>
    <s v="355710064061"/>
    <s v="1970"/>
    <s v="ANCHOR"/>
    <x v="1"/>
    <x v="0"/>
    <s v="1970"/>
    <d v="1970-12-31T00:00:00"/>
    <n v="1970"/>
    <n v="1195.5876256281408"/>
    <n v="-694.115891959799"/>
    <n v="501.47173366834176"/>
    <n v="1.7923929751192673"/>
    <n v="1.7923929751192673"/>
    <n v="1.7923929751192673"/>
    <n v="1.7923929751192673"/>
    <n v="1.7923929751192673"/>
    <n v="1.7923929751192673"/>
    <n v="1195.5876256281408"/>
    <n v="-704.87024981051457"/>
    <n v="490.71737581762625"/>
  </r>
  <r>
    <s v="Lines"/>
    <s v="064061"/>
    <x v="0"/>
    <s v="355710064061"/>
    <s v="1972"/>
    <s v="ANCHOR"/>
    <x v="1"/>
    <x v="0"/>
    <s v="1972"/>
    <d v="1972-12-31T00:00:00"/>
    <n v="1972"/>
    <n v="5943.9029522613064"/>
    <n v="-3325.4563442211056"/>
    <n v="2618.4466080402008"/>
    <n v="8.9109402506792552"/>
    <n v="8.9109402506792552"/>
    <n v="8.9109402506792552"/>
    <n v="8.9109402506792552"/>
    <n v="8.9109402506792552"/>
    <n v="8.9109402506792552"/>
    <n v="5943.9029522613064"/>
    <n v="-3378.921985725181"/>
    <n v="2564.9809665361254"/>
  </r>
  <r>
    <s v="Lines"/>
    <s v="064061"/>
    <x v="0"/>
    <s v="355710064061"/>
    <s v="1973"/>
    <s v="ANCHOR"/>
    <x v="1"/>
    <x v="0"/>
    <s v="1973"/>
    <d v="1973-12-31T00:00:00"/>
    <n v="1973"/>
    <n v="611.5593592964824"/>
    <n v="-335.57066582914575"/>
    <n v="275.98869346733665"/>
    <n v="0.91683342648812927"/>
    <n v="0.91683342648812927"/>
    <n v="0.91683342648812927"/>
    <n v="0.91683342648812927"/>
    <n v="0.91683342648812927"/>
    <n v="0.91683342648812927"/>
    <n v="611.5593592964824"/>
    <n v="-341.0716663880745"/>
    <n v="270.48769290840789"/>
  </r>
  <r>
    <s v="Lines"/>
    <s v="064061"/>
    <x v="0"/>
    <s v="355710064061"/>
    <s v="1975"/>
    <s v="ANCHOR"/>
    <x v="1"/>
    <x v="0"/>
    <s v="1975"/>
    <d v="1975-12-31T00:00:00"/>
    <n v="1975"/>
    <n v="24954.708542713568"/>
    <n v="-13145.298680904523"/>
    <n v="11809.409861809045"/>
    <n v="37.411431273896731"/>
    <n v="37.411431273896731"/>
    <n v="37.411431273896731"/>
    <n v="37.411431273896731"/>
    <n v="37.411431273896731"/>
    <n v="37.411431273896731"/>
    <n v="24954.708542713568"/>
    <n v="-13369.767268547903"/>
    <n v="11584.941274165665"/>
  </r>
  <r>
    <s v="Lines"/>
    <s v="064061"/>
    <x v="0"/>
    <s v="355710064061"/>
    <s v="1976"/>
    <s v="ANCHOR"/>
    <x v="1"/>
    <x v="0"/>
    <s v="1976"/>
    <d v="1976-12-31T00:00:00"/>
    <n v="1976"/>
    <n v="10965.434673366835"/>
    <n v="-5653.6403894472369"/>
    <n v="5311.7942839195985"/>
    <n v="16.439086233722009"/>
    <n v="16.439086233722009"/>
    <n v="16.439086233722009"/>
    <n v="16.439086233722009"/>
    <n v="16.439086233722009"/>
    <n v="16.439086233722009"/>
    <n v="10965.434673366835"/>
    <n v="-5752.2749068495687"/>
    <n v="5213.1597665172667"/>
  </r>
  <r>
    <s v="Lines"/>
    <s v="064061"/>
    <x v="0"/>
    <s v="355710064061"/>
    <s v="1979"/>
    <s v="ANCHOR"/>
    <x v="1"/>
    <x v="0"/>
    <s v="1979"/>
    <d v="1979-12-31T00:00:00"/>
    <n v="1979"/>
    <n v="92.196293969849251"/>
    <n v="-44.369032663316588"/>
    <n v="47.827261306532662"/>
    <n v="0.13821821680093768"/>
    <n v="0.13821821680093768"/>
    <n v="0.13821821680093768"/>
    <n v="0.13821821680093768"/>
    <n v="0.13821821680093768"/>
    <n v="0.13821821680093768"/>
    <n v="92.196293969849251"/>
    <n v="-45.198341964122214"/>
    <n v="46.997952005727036"/>
  </r>
  <r>
    <s v="Lines"/>
    <s v="064061"/>
    <x v="0"/>
    <s v="355710064061"/>
    <s v="1984"/>
    <s v="ANCHOR"/>
    <x v="1"/>
    <x v="0"/>
    <s v="1984"/>
    <d v="1984-12-31T00:00:00"/>
    <n v="1984"/>
    <n v="259.7386934673367"/>
    <n v="-109.4588567839196"/>
    <n v="150.2798366834171"/>
    <n v="0.38939329879139323"/>
    <n v="0.38939329879139323"/>
    <n v="0.38939329879139323"/>
    <n v="0.38939329879139323"/>
    <n v="0.38939329879139323"/>
    <n v="0.38939329879139323"/>
    <n v="259.7386934673367"/>
    <n v="-111.79521657666795"/>
    <n v="147.94347689066876"/>
  </r>
  <r>
    <s v="Lines"/>
    <s v="064061"/>
    <x v="0"/>
    <s v="355710064061"/>
    <s v="1985"/>
    <s v="ANCHOR"/>
    <x v="1"/>
    <x v="0"/>
    <s v="1985"/>
    <d v="1985-12-31T00:00:00"/>
    <n v="1985"/>
    <n v="7196.8759422110561"/>
    <n v="-2944.2101130653264"/>
    <n v="4252.6658291457297"/>
    <n v="10.789363828390842"/>
    <n v="10.789363828390842"/>
    <n v="10.789363828390842"/>
    <n v="10.789363828390842"/>
    <n v="10.789363828390842"/>
    <n v="10.789363828390842"/>
    <n v="7196.8759422110561"/>
    <n v="-3008.9462960356714"/>
    <n v="4187.9296461753847"/>
  </r>
  <r>
    <s v="Lines"/>
    <s v="064061"/>
    <x v="0"/>
    <s v="355710064061"/>
    <s v="1987"/>
    <s v="ANCHOR"/>
    <x v="1"/>
    <x v="0"/>
    <s v="1987"/>
    <d v="1987-12-31T00:00:00"/>
    <n v="1987"/>
    <n v="1846.9635678391962"/>
    <n v="-709.3900753768844"/>
    <n v="1137.5734924623118"/>
    <n v="2.7689183572445586"/>
    <n v="2.7689183572445586"/>
    <n v="2.7689183572445586"/>
    <n v="2.7689183572445586"/>
    <n v="2.7689183572445586"/>
    <n v="2.7689183572445586"/>
    <n v="1846.9635678391962"/>
    <n v="-726.00358552035175"/>
    <n v="1120.9599823188446"/>
  </r>
  <r>
    <s v="Lines"/>
    <s v="064061"/>
    <x v="0"/>
    <s v="355718064061"/>
    <s v="2007"/>
    <s v="ANCHOR"/>
    <x v="1"/>
    <x v="0"/>
    <s v="2007"/>
    <d v="2007-01-01T00:00:00"/>
    <n v="2008"/>
    <n v="31528.352072864327"/>
    <n v="-3505.1984924623102"/>
    <n v="28023.153580402017"/>
    <n v="47.266461747459971"/>
    <n v="47.266461747459971"/>
    <n v="47.266461747459971"/>
    <n v="47.266461747459971"/>
    <n v="47.266461747459971"/>
    <n v="47.266461747459971"/>
    <n v="31528.352072864327"/>
    <n v="-3788.7972629470701"/>
    <n v="27739.554809917256"/>
  </r>
  <r>
    <s v="Lines"/>
    <s v="064061"/>
    <x v="0"/>
    <s v="355719064061"/>
    <s v="1990"/>
    <s v="ANCHOR"/>
    <x v="1"/>
    <x v="0"/>
    <s v="1990"/>
    <d v="1990-12-31T00:00:00"/>
    <n v="1990"/>
    <n v="1521.8900753768844"/>
    <n v="-526.14886934673348"/>
    <n v="995.74120603015092"/>
    <n v="2.2815768761207345"/>
    <n v="2.2815768761207345"/>
    <n v="2.2815768761207345"/>
    <n v="2.2815768761207345"/>
    <n v="2.2815768761207345"/>
    <n v="2.2815768761207345"/>
    <n v="1521.8900753768844"/>
    <n v="-539.83833060345785"/>
    <n v="982.05174477342655"/>
  </r>
  <r>
    <s v="Lines"/>
    <s v="064061"/>
    <x v="0"/>
    <s v="355719064061"/>
    <s v="1992"/>
    <s v="ANCHOR"/>
    <x v="1"/>
    <x v="0"/>
    <s v="1992"/>
    <d v="1992-12-31T00:00:00"/>
    <n v="1992"/>
    <n v="2149.6218592964824"/>
    <n v="-686.86055276381899"/>
    <n v="1462.7613065326634"/>
    <n v="3.2226555688392575"/>
    <n v="3.2226555688392575"/>
    <n v="3.2226555688392575"/>
    <n v="3.2226555688392575"/>
    <n v="3.2226555688392575"/>
    <n v="3.2226555688392575"/>
    <n v="2149.6218592964824"/>
    <n v="-706.19648617685448"/>
    <n v="1443.4253731196279"/>
  </r>
  <r>
    <s v="Lines"/>
    <s v="064061"/>
    <x v="0"/>
    <s v="355719064061"/>
    <s v="1995"/>
    <s v="ANCHOR"/>
    <x v="1"/>
    <x v="0"/>
    <s v="1995"/>
    <d v="1995-12-31T00:00:00"/>
    <n v="1995"/>
    <n v="3206.4312185929648"/>
    <n v="-896.40389447236157"/>
    <n v="2310.0273241206032"/>
    <n v="4.8069958806989757"/>
    <n v="4.8069958806989757"/>
    <n v="4.8069958806989757"/>
    <n v="4.8069958806989757"/>
    <n v="4.8069958806989757"/>
    <n v="4.8069958806989757"/>
    <n v="3206.4312185929648"/>
    <n v="-925.24586975655541"/>
    <n v="2281.1853488364095"/>
  </r>
  <r>
    <s v="Lines"/>
    <s v="064061"/>
    <x v="0"/>
    <s v="355719064061"/>
    <s v="1996"/>
    <s v="ANCHOR"/>
    <x v="1"/>
    <x v="0"/>
    <s v="1996"/>
    <d v="1996-12-31T00:00:00"/>
    <n v="1996"/>
    <n v="4492.3206658291456"/>
    <n v="-1195.4528894472364"/>
    <n v="3296.8677763819092"/>
    <n v="6.7347669303493234"/>
    <n v="6.7347669303493234"/>
    <n v="6.7347669303493234"/>
    <n v="6.7347669303493234"/>
    <n v="6.7347669303493234"/>
    <n v="6.7347669303493234"/>
    <n v="4492.3206658291456"/>
    <n v="-1235.8614910293325"/>
    <n v="3256.4591747998129"/>
  </r>
  <r>
    <s v="Lines"/>
    <s v="064061"/>
    <x v="0"/>
    <s v="355719064061"/>
    <s v="2001"/>
    <s v="ANCHOR"/>
    <x v="1"/>
    <x v="0"/>
    <s v="2000"/>
    <d v="2002-01-17T00:00:00"/>
    <n v="2002"/>
    <n v="202166.16425879399"/>
    <n v="-42668.956030150759"/>
    <n v="159497.20822864323"/>
    <n v="303.08210360900313"/>
    <n v="303.08210360900313"/>
    <n v="303.08210360900313"/>
    <n v="303.08210360900313"/>
    <n v="303.08210360900313"/>
    <n v="303.08210360900313"/>
    <n v="202166.16425879399"/>
    <n v="-44487.448651804778"/>
    <n v="157678.71560698922"/>
  </r>
  <r>
    <s v="Lines"/>
    <s v="064061"/>
    <x v="0"/>
    <s v="355719064061"/>
    <s v="2005"/>
    <s v="ANCHOR"/>
    <x v="1"/>
    <x v="0"/>
    <s v="2004"/>
    <d v="2005-04-25T00:00:00"/>
    <n v="2006"/>
    <n v="43444.938442211052"/>
    <n v="-6710.8866206030143"/>
    <n v="36734.051821608038"/>
    <n v="65.131489151534467"/>
    <n v="65.131489151534467"/>
    <n v="65.131489151534467"/>
    <n v="65.131489151534467"/>
    <n v="65.131489151534467"/>
    <n v="65.131489151534467"/>
    <n v="43444.938442211052"/>
    <n v="-7101.6755555122209"/>
    <n v="36343.262886698831"/>
  </r>
  <r>
    <s v="Lines"/>
    <s v="064061"/>
    <x v="0"/>
    <s v="355719064061"/>
    <s v="2006"/>
    <s v="ANCHOR"/>
    <x v="1"/>
    <x v="0"/>
    <s v="2005"/>
    <d v="2005-12-13T00:00:00"/>
    <n v="2006"/>
    <n v="5977.6359924623121"/>
    <n v="-837.92430904522644"/>
    <n v="5139.7116834170856"/>
    <n v="8.9615119218722636"/>
    <n v="8.9615119218722636"/>
    <n v="8.9615119218722636"/>
    <n v="8.9615119218722636"/>
    <n v="8.9615119218722636"/>
    <n v="8.9615119218722636"/>
    <n v="5977.6359924623121"/>
    <n v="-891.69338057646007"/>
    <n v="5085.9426118858519"/>
  </r>
  <r>
    <s v="Lines"/>
    <s v="064061"/>
    <x v="0"/>
    <s v="355719064061"/>
    <s v="2007"/>
    <s v="ANCHOR"/>
    <x v="1"/>
    <x v="0"/>
    <s v="2006"/>
    <d v="2006-04-01T00:00:00"/>
    <n v="2007"/>
    <n v="28537.261934673366"/>
    <n v="-3588.4736180904511"/>
    <n v="24948.788316582915"/>
    <n v="42.78229945209889"/>
    <n v="42.78229945209889"/>
    <n v="42.78229945209889"/>
    <n v="42.78229945209889"/>
    <n v="42.78229945209889"/>
    <n v="42.78229945209889"/>
    <n v="28537.261934673366"/>
    <n v="-3845.1674148030443"/>
    <n v="24692.094519870323"/>
  </r>
  <r>
    <s v="Lines"/>
    <s v="064061"/>
    <x v="0"/>
    <s v="355719064061"/>
    <s v="2008"/>
    <s v="ANCHOR"/>
    <x v="1"/>
    <x v="0"/>
    <s v="2008"/>
    <d v="2009-01-13T00:00:00"/>
    <n v="2010"/>
    <n v="28233.811557788944"/>
    <n v="-2728.3668341708544"/>
    <n v="25505.444723618089"/>
    <n v="42.32737476722756"/>
    <n v="42.32737476722756"/>
    <n v="42.32737476722756"/>
    <n v="42.32737476722756"/>
    <n v="42.32737476722756"/>
    <n v="42.32737476722756"/>
    <n v="28233.811557788944"/>
    <n v="-2982.3310827742198"/>
    <n v="25251.480475014723"/>
  </r>
  <r>
    <s v="Lines"/>
    <s v="064061"/>
    <x v="0"/>
    <s v="355719064061"/>
    <s v="2010"/>
    <s v="ANCHOR"/>
    <x v="1"/>
    <x v="0"/>
    <s v="2010"/>
    <d v="2010-11-11T00:00:00"/>
    <n v="2011"/>
    <n v="107641.31469849247"/>
    <n v="-7229.0248115577851"/>
    <n v="100412.28988693468"/>
    <n v="161.37297857763897"/>
    <n v="161.37297857763897"/>
    <n v="161.37297857763897"/>
    <n v="161.37297857763897"/>
    <n v="161.37297857763897"/>
    <n v="161.37297857763897"/>
    <n v="107641.31469849247"/>
    <n v="-8197.2626830236186"/>
    <n v="99444.052015468857"/>
  </r>
  <r>
    <s v="Lines"/>
    <s v="064061"/>
    <x v="0"/>
    <s v="355719064061"/>
    <s v="2011"/>
    <s v="ANCHOR"/>
    <x v="1"/>
    <x v="0"/>
    <s v="2011"/>
    <d v="2011-06-30T00:00:00"/>
    <n v="2012"/>
    <n v="5716.4886934673368"/>
    <n v="-299.42462311557756"/>
    <n v="5417.0640703517593"/>
    <n v="8.570006879367293"/>
    <n v="8.570006879367293"/>
    <n v="8.570006879367293"/>
    <n v="8.570006879367293"/>
    <n v="8.570006879367293"/>
    <n v="8.570006879367293"/>
    <n v="5716.4886934673368"/>
    <n v="-350.84466439178129"/>
    <n v="5365.6440290755554"/>
  </r>
  <r>
    <s v="Lines"/>
    <s v="064061"/>
    <x v="0"/>
    <s v="355719064061"/>
    <s v="2012"/>
    <s v="ANCHOR"/>
    <x v="1"/>
    <x v="0"/>
    <s v="2012"/>
    <d v="2012-12-31T00:00:00"/>
    <n v="2013"/>
    <n v="4775.666771356784"/>
    <n v="-179.0031407035176"/>
    <n v="4596.6636306532664"/>
    <n v="7.1595518295810443"/>
    <n v="7.1595518295810443"/>
    <n v="7.1595518295810443"/>
    <n v="7.1595518295810443"/>
    <n v="7.1595518295810443"/>
    <n v="7.1595518295810443"/>
    <n v="4775.666771356784"/>
    <n v="-221.96045168100386"/>
    <n v="4553.7063196757799"/>
  </r>
  <r>
    <s v="Lines"/>
    <s v="064061"/>
    <x v="0"/>
    <s v="355719064061"/>
    <s v="2013"/>
    <s v="ANCHOR"/>
    <x v="1"/>
    <x v="0"/>
    <s v="2013"/>
    <d v="2013-12-31T00:00:00"/>
    <n v="2014"/>
    <n v="20492.258479899498"/>
    <n v="-460.33228643215989"/>
    <n v="20031.926193467338"/>
    <n v="30.721445552267824"/>
    <n v="30.721445552267824"/>
    <n v="30.721445552267824"/>
    <n v="30.721445552267824"/>
    <n v="30.721445552267824"/>
    <n v="30.721445552267824"/>
    <n v="20492.258479899498"/>
    <n v="-644.66095974576683"/>
    <n v="19847.597520153729"/>
  </r>
  <r>
    <s v="Lines"/>
    <s v="064061"/>
    <x v="0"/>
    <s v="355719064061"/>
    <s v="2014"/>
    <s v="ANCHOR"/>
    <x v="1"/>
    <x v="0"/>
    <s v="2014"/>
    <d v="2014-06-19T00:00:00"/>
    <n v="2015"/>
    <n v="3677.4974874371865"/>
    <n v="-27.461683417085624"/>
    <n v="3650.0358040201008"/>
    <n v="5.5132058254936354"/>
    <n v="5.5132058254936354"/>
    <n v="5.5132058254936354"/>
    <n v="5.5132058254936354"/>
    <n v="5.5132058254936354"/>
    <n v="5.5132058254936354"/>
    <n v="3677.4974874371865"/>
    <n v="-60.540918370047436"/>
    <n v="3616.9565690671388"/>
  </r>
  <r>
    <s v="Lines"/>
    <s v="064061"/>
    <x v="0"/>
    <s v="355720064061"/>
    <s v="1968"/>
    <s v="CROSSARM, CROSS BRACES"/>
    <x v="1"/>
    <x v="0"/>
    <s v="1968"/>
    <d v="1968-12-31T00:00:00"/>
    <n v="1968"/>
    <n v="125366.72487437185"/>
    <n v="-75339.499371859303"/>
    <n v="50027.225502512556"/>
    <n v="187.94643919175493"/>
    <n v="187.94643919175493"/>
    <n v="187.94643919175493"/>
    <n v="187.94643919175493"/>
    <n v="187.94643919175493"/>
    <n v="187.94643919175493"/>
    <n v="125366.72487437185"/>
    <n v="-76467.178007009832"/>
    <n v="48899.54686736202"/>
  </r>
  <r>
    <s v="Lines"/>
    <s v="064061"/>
    <x v="0"/>
    <s v="355720064061"/>
    <s v="1972"/>
    <s v="CROSSARM, CROSS BRACES"/>
    <x v="1"/>
    <x v="0"/>
    <s v="1972"/>
    <d v="1972-12-31T00:00:00"/>
    <n v="1972"/>
    <n v="1008.8881909547739"/>
    <n v="-564.446608040201"/>
    <n v="444.44158291457285"/>
    <n v="1.5124981786241396"/>
    <n v="1.5124981786241396"/>
    <n v="1.5124981786241396"/>
    <n v="1.5124981786241396"/>
    <n v="1.5124981786241396"/>
    <n v="1.5124981786241396"/>
    <n v="1008.8881909547739"/>
    <n v="-573.52159711194588"/>
    <n v="435.36659384282802"/>
  </r>
  <r>
    <s v="Lines"/>
    <s v="064061"/>
    <x v="0"/>
    <s v="355720064061"/>
    <s v="1975"/>
    <s v="CROSSARM, CROSS BRACES"/>
    <x v="1"/>
    <x v="0"/>
    <s v="1975"/>
    <d v="1975-12-31T00:00:00"/>
    <n v="1975"/>
    <n v="45144.104585427136"/>
    <n v="-23780.392902010048"/>
    <n v="21363.711683417088"/>
    <n v="67.678833564756289"/>
    <n v="67.678833564756289"/>
    <n v="67.678833564756289"/>
    <n v="67.678833564756289"/>
    <n v="67.678833564756289"/>
    <n v="67.678833564756289"/>
    <n v="45144.104585427136"/>
    <n v="-24186.465903398584"/>
    <n v="20957.638682028552"/>
  </r>
  <r>
    <s v="Lines"/>
    <s v="064061"/>
    <x v="0"/>
    <s v="355720064061"/>
    <s v="1985"/>
    <s v="CROSSARM, CROSS BRACES"/>
    <x v="1"/>
    <x v="0"/>
    <s v="1985"/>
    <d v="1985-12-31T00:00:00"/>
    <n v="1985"/>
    <n v="2907.3781407035176"/>
    <n v="-1189.3938442211056"/>
    <n v="1717.984296482412"/>
    <n v="4.3586635088117838"/>
    <n v="4.3586635088117838"/>
    <n v="4.3586635088117838"/>
    <n v="4.3586635088117838"/>
    <n v="4.3586635088117838"/>
    <n v="4.3586635088117838"/>
    <n v="2907.3781407035176"/>
    <n v="-1215.5458252739763"/>
    <n v="1691.8323154295413"/>
  </r>
  <r>
    <s v="Lines"/>
    <s v="064061"/>
    <x v="0"/>
    <s v="355728064061"/>
    <s v="2007"/>
    <s v="CROSSARM"/>
    <x v="1"/>
    <x v="0"/>
    <s v="2007"/>
    <d v="2007-01-01T00:00:00"/>
    <n v="2008"/>
    <n v="21715.38536432161"/>
    <n v="-2414.2314698492482"/>
    <n v="19301.153894472362"/>
    <n v="32.555124647236632"/>
    <n v="32.555124647236632"/>
    <n v="32.555124647236632"/>
    <n v="32.555124647236632"/>
    <n v="32.555124647236632"/>
    <n v="32.555124647236632"/>
    <n v="21715.38536432161"/>
    <n v="-2609.5622177326682"/>
    <n v="19105.82314658894"/>
  </r>
  <r>
    <s v="Lines"/>
    <s v="064061"/>
    <x v="0"/>
    <s v="355729064061"/>
    <s v="1989"/>
    <s v="CROSSARM, CROSS BRACES"/>
    <x v="1"/>
    <x v="0"/>
    <s v="1989"/>
    <d v="1989-12-31T00:00:00"/>
    <n v="1989"/>
    <n v="1792.9915201005026"/>
    <n v="-642.85898241206041"/>
    <n v="1150.1325376884422"/>
    <n v="2.6880049075349972"/>
    <n v="2.6880049075349972"/>
    <n v="2.6880049075349972"/>
    <n v="2.6880049075349972"/>
    <n v="2.6880049075349972"/>
    <n v="2.6880049075349972"/>
    <n v="1792.9915201005026"/>
    <n v="-658.98701185727043"/>
    <n v="1134.0045082432321"/>
  </r>
  <r>
    <s v="Lines"/>
    <s v="064061"/>
    <x v="0"/>
    <s v="355729064061"/>
    <s v="1990"/>
    <s v="CROSSARM"/>
    <x v="1"/>
    <x v="0"/>
    <s v="1990"/>
    <d v="1990-12-31T00:00:00"/>
    <n v="1990"/>
    <n v="1380.5518216080402"/>
    <n v="-477.28454773869339"/>
    <n v="903.26727386934681"/>
    <n v="2.0696863481991166"/>
    <n v="2.0696863481991166"/>
    <n v="2.0696863481991166"/>
    <n v="2.0696863481991166"/>
    <n v="2.0696863481991166"/>
    <n v="2.0696863481991166"/>
    <n v="1380.5518216080402"/>
    <n v="-489.7026658278881"/>
    <n v="890.84915578015216"/>
  </r>
  <r>
    <s v="Lines"/>
    <s v="064061"/>
    <x v="0"/>
    <s v="355729064061"/>
    <s v="1992"/>
    <s v="CROSSARM, CROSS BRACES"/>
    <x v="1"/>
    <x v="0"/>
    <s v="1992"/>
    <d v="1992-12-31T00:00:00"/>
    <n v="1992"/>
    <n v="3248.7547110552764"/>
    <n v="-1038.0606155778892"/>
    <n v="2210.6940954773872"/>
    <n v="4.8704461280466802"/>
    <n v="4.8704461280466802"/>
    <n v="4.8704461280466802"/>
    <n v="4.8704461280466802"/>
    <n v="4.8704461280466802"/>
    <n v="4.8704461280466802"/>
    <n v="3248.7547110552764"/>
    <n v="-1067.2832923461692"/>
    <n v="2181.4714187091072"/>
  </r>
  <r>
    <s v="Lines"/>
    <s v="064061"/>
    <x v="0"/>
    <s v="355729064061"/>
    <s v="1995"/>
    <s v="CROSSARM, CROSS BRACES"/>
    <x v="1"/>
    <x v="0"/>
    <s v="1995"/>
    <d v="1995-12-31T00:00:00"/>
    <n v="1995"/>
    <n v="2895.1783919597992"/>
    <n v="-809.38881909547763"/>
    <n v="2085.7895728643216"/>
    <n v="4.3403739719533103"/>
    <n v="4.3403739719533103"/>
    <n v="4.3403739719533103"/>
    <n v="4.3403739719533103"/>
    <n v="4.3403739719533103"/>
    <n v="4.3403739719533103"/>
    <n v="2895.1783919597992"/>
    <n v="-835.43106292719744"/>
    <n v="2059.7473290326016"/>
  </r>
  <r>
    <s v="Lines"/>
    <s v="064061"/>
    <x v="0"/>
    <s v="355729064061"/>
    <s v="1996"/>
    <s v="CROSSARM, CROSS BRACES"/>
    <x v="1"/>
    <x v="0"/>
    <s v="1996"/>
    <d v="1996-12-31T00:00:00"/>
    <n v="1996"/>
    <n v="484.53172110552765"/>
    <n v="-128.93844221105525"/>
    <n v="355.59327889447241"/>
    <n v="0.72639699049721784"/>
    <n v="0.72639699049721784"/>
    <n v="0.72639699049721784"/>
    <n v="0.72639699049721784"/>
    <n v="0.72639699049721784"/>
    <n v="0.72639699049721784"/>
    <n v="484.53172110552765"/>
    <n v="-133.29682415403855"/>
    <n v="351.23489695148908"/>
  </r>
  <r>
    <s v="Lines"/>
    <s v="064061"/>
    <x v="0"/>
    <s v="355729064061"/>
    <s v="1998"/>
    <s v="CROSSARM"/>
    <x v="1"/>
    <x v="0"/>
    <s v="1998"/>
    <d v="1998-12-31T00:00:00"/>
    <n v="1998"/>
    <n v="3577.2047738693468"/>
    <n v="-853.90075376884397"/>
    <n v="2723.3040201005028"/>
    <n v="5.3628496730868216"/>
    <n v="5.3628496730868216"/>
    <n v="5.3628496730868216"/>
    <n v="5.3628496730868216"/>
    <n v="5.3628496730868216"/>
    <n v="5.3628496730868216"/>
    <n v="3577.2047738693468"/>
    <n v="-886.07785180736494"/>
    <n v="2691.126922061982"/>
  </r>
  <r>
    <s v="Lines"/>
    <s v="064061"/>
    <x v="0"/>
    <s v="355729064061"/>
    <s v="2003"/>
    <s v="CROSSARM, CROSS BRACES"/>
    <x v="1"/>
    <x v="0"/>
    <s v="2002"/>
    <d v="2002-05-16T00:00:00"/>
    <n v="2003"/>
    <n v="13212.372801507539"/>
    <n v="-2417.4447236180913"/>
    <n v="10794.928077889448"/>
    <n v="19.807635748686344"/>
    <n v="19.807635748686344"/>
    <n v="19.807635748686344"/>
    <n v="19.807635748686344"/>
    <n v="19.807635748686344"/>
    <n v="19.807635748686344"/>
    <n v="13212.372801507539"/>
    <n v="-2536.2905381102096"/>
    <n v="10676.082263397329"/>
  </r>
  <r>
    <s v="Lines"/>
    <s v="064061"/>
    <x v="0"/>
    <s v="355729064061"/>
    <s v="2005"/>
    <s v="CROSSARM, CROSS BRACES"/>
    <x v="1"/>
    <x v="0"/>
    <s v="2004"/>
    <d v="2005-04-25T00:00:00"/>
    <n v="2006"/>
    <n v="276980.02920854272"/>
    <n v="-42784.763819095475"/>
    <n v="234195.26538944725"/>
    <n v="415.24104796659435"/>
    <n v="415.24104796659435"/>
    <n v="415.24104796659435"/>
    <n v="415.24104796659435"/>
    <n v="415.24104796659435"/>
    <n v="415.24104796659435"/>
    <n v="276980.02920854272"/>
    <n v="-45276.210106895043"/>
    <n v="231703.81910164768"/>
  </r>
  <r>
    <s v="Lines"/>
    <s v="064061"/>
    <x v="0"/>
    <s v="355729064061"/>
    <s v="2008"/>
    <s v="CROSSARM"/>
    <x v="1"/>
    <x v="0"/>
    <s v="2008"/>
    <d v="2009-01-13T00:00:00"/>
    <n v="2010"/>
    <n v="70679.713881909542"/>
    <n v="-6830.1158919597947"/>
    <n v="63849.597989949747"/>
    <n v="105.96113570414037"/>
    <n v="105.96113570414037"/>
    <n v="105.96113570414037"/>
    <n v="105.96113570414037"/>
    <n v="105.96113570414037"/>
    <n v="105.96113570414037"/>
    <n v="70679.713881909542"/>
    <n v="-7465.8827061846368"/>
    <n v="63213.831175724903"/>
  </r>
  <r>
    <s v="Lines"/>
    <s v="064061"/>
    <x v="0"/>
    <s v="355729064061"/>
    <s v="2009"/>
    <s v="CROSSARM"/>
    <x v="1"/>
    <x v="0"/>
    <s v="2009"/>
    <d v="2009-07-21T00:00:00"/>
    <n v="2010"/>
    <n v="12438.713567839197"/>
    <n v="-1019.5201005025137"/>
    <n v="11419.193467336683"/>
    <n v="18.647786528237326"/>
    <n v="18.647786528237326"/>
    <n v="18.647786528237326"/>
    <n v="18.647786528237326"/>
    <n v="18.647786528237326"/>
    <n v="18.647786528237326"/>
    <n v="12438.713567839197"/>
    <n v="-1131.4068196719377"/>
    <n v="11307.306748167259"/>
  </r>
  <r>
    <s v="Lines"/>
    <s v="064061"/>
    <x v="0"/>
    <s v="355729064061"/>
    <s v="2010"/>
    <s v="CROSSARM"/>
    <x v="1"/>
    <x v="0"/>
    <s v="2010"/>
    <d v="2010-11-11T00:00:00"/>
    <n v="2011"/>
    <n v="38709.353643216084"/>
    <n v="-2599.6611180904511"/>
    <n v="36109.692525125633"/>
    <n v="58.03202714234822"/>
    <n v="58.03202714234822"/>
    <n v="58.03202714234822"/>
    <n v="58.03202714234822"/>
    <n v="58.03202714234822"/>
    <n v="58.03202714234822"/>
    <n v="38709.353643216084"/>
    <n v="-2947.8532809445405"/>
    <n v="35761.500362271545"/>
  </r>
  <r>
    <s v="Lines"/>
    <s v="064061"/>
    <x v="0"/>
    <s v="355729064061"/>
    <s v="2011"/>
    <s v="CROSSARM"/>
    <x v="1"/>
    <x v="0"/>
    <s v="2011"/>
    <d v="2011-06-30T00:00:00"/>
    <n v="2012"/>
    <n v="25959.068781407037"/>
    <n v="-1359.7167085427136"/>
    <n v="24599.352072864323"/>
    <n v="38.917141267656071"/>
    <n v="38.917141267656071"/>
    <n v="38.917141267656071"/>
    <n v="38.917141267656071"/>
    <n v="38.917141267656071"/>
    <n v="38.917141267656071"/>
    <n v="25959.068781407037"/>
    <n v="-1593.2195561486501"/>
    <n v="24365.849225258386"/>
  </r>
  <r>
    <s v="Lines"/>
    <s v="064061"/>
    <x v="0"/>
    <s v="355729064061"/>
    <s v="2012"/>
    <s v="CROSSARM"/>
    <x v="1"/>
    <x v="0"/>
    <s v="2012"/>
    <d v="2012-12-31T00:00:00"/>
    <n v="2013"/>
    <n v="16077.394786432162"/>
    <n v="-602.6177763819087"/>
    <n v="15474.777010050253"/>
    <n v="24.102800042180252"/>
    <n v="24.102800042180252"/>
    <n v="24.102800042180252"/>
    <n v="24.102800042180252"/>
    <n v="24.102800042180252"/>
    <n v="24.102800042180252"/>
    <n v="16077.394786432162"/>
    <n v="-747.23457663499016"/>
    <n v="15330.160209797172"/>
  </r>
  <r>
    <s v="Lines"/>
    <s v="064061"/>
    <x v="0"/>
    <s v="355729064061"/>
    <s v="2013"/>
    <s v="CROSSARM"/>
    <x v="1"/>
    <x v="0"/>
    <s v="2013"/>
    <d v="2013-12-31T00:00:00"/>
    <n v="2014"/>
    <n v="119996.22236180905"/>
    <n v="-2695.5687814070407"/>
    <n v="117300.65358040201"/>
    <n v="179.89512553641279"/>
    <n v="179.89512553641279"/>
    <n v="179.89512553641279"/>
    <n v="179.89512553641279"/>
    <n v="179.89512553641279"/>
    <n v="179.89512553641279"/>
    <n v="119996.22236180905"/>
    <n v="-3774.9395346255174"/>
    <n v="116221.28282718353"/>
  </r>
  <r>
    <s v="Lines"/>
    <s v="064061"/>
    <x v="0"/>
    <s v="355729064061"/>
    <s v="2014"/>
    <s v="CROSSARM"/>
    <x v="1"/>
    <x v="0"/>
    <s v="2014"/>
    <d v="2014-08-27T00:00:00"/>
    <n v="2015"/>
    <n v="35366.034547738695"/>
    <n v="-264.11149497487349"/>
    <n v="35101.923052763821"/>
    <n v="53.01981261966327"/>
    <n v="53.01981261966327"/>
    <n v="53.01981261966327"/>
    <n v="53.01981261966327"/>
    <n v="53.01981261966327"/>
    <n v="53.01981261966327"/>
    <n v="35366.034547738695"/>
    <n v="-582.23037069285317"/>
    <n v="34783.804177045844"/>
  </r>
  <r>
    <s v="Lines"/>
    <s v="064061"/>
    <x v="0"/>
    <s v="355770064061"/>
    <s v="1968"/>
    <s v="NON-WOOD POLE NOT CLASSIFIED BY FUNCTION"/>
    <x v="1"/>
    <x v="0"/>
    <s v="1968"/>
    <d v="1968-12-31T00:00:00"/>
    <n v="1968"/>
    <n v="2793.4444095477388"/>
    <n v="-1678.7270728643218"/>
    <n v="1114.717336683417"/>
    <n v="4.1878571078627482"/>
    <n v="4.1878571078627482"/>
    <n v="4.1878571078627482"/>
    <n v="4.1878571078627482"/>
    <n v="4.1878571078627482"/>
    <n v="4.1878571078627482"/>
    <n v="2793.4444095477388"/>
    <n v="-1703.8542155114983"/>
    <n v="1089.5901940362405"/>
  </r>
  <r>
    <s v="Lines"/>
    <s v="064061"/>
    <x v="0"/>
    <s v="355778064061"/>
    <s v="2007"/>
    <s v="NON-WOOD POLE NOT CLASSIFIED BY FUNCTION"/>
    <x v="1"/>
    <x v="0"/>
    <s v="2007"/>
    <d v="2007-01-01T00:00:00"/>
    <n v="2008"/>
    <n v="337452.60364321613"/>
    <n v="-37516.660804020124"/>
    <n v="299935.94283919601"/>
    <n v="505.8999133484931"/>
    <n v="505.8999133484931"/>
    <n v="505.8999133484931"/>
    <n v="505.8999133484931"/>
    <n v="505.8999133484931"/>
    <n v="505.8999133484931"/>
    <n v="337452.60364321613"/>
    <n v="-40552.060284111081"/>
    <n v="296900.54335910507"/>
  </r>
  <r>
    <s v="Lines"/>
    <s v="064061"/>
    <x v="0"/>
    <s v="355779064061"/>
    <s v="1989"/>
    <s v="NON-WOOD POLE NOT CLASSIFIED BY FUNCTION"/>
    <x v="1"/>
    <x v="0"/>
    <s v="1989"/>
    <d v="1989-12-31T00:00:00"/>
    <n v="1989"/>
    <n v="74286.495288944716"/>
    <n v="-26634.652324120601"/>
    <n v="47651.842964824114"/>
    <n v="111.3683258742161"/>
    <n v="111.3683258742161"/>
    <n v="111.3683258742161"/>
    <n v="111.3683258742161"/>
    <n v="111.3683258742161"/>
    <n v="111.3683258742161"/>
    <n v="74286.495288944716"/>
    <n v="-27302.862279365898"/>
    <n v="46983.633009578814"/>
  </r>
  <r>
    <s v="Lines"/>
    <s v="064061"/>
    <x v="0"/>
    <s v="355779064061"/>
    <s v="1990"/>
    <s v="NON-WOOD POLE NOT CLASSIFIED BY FUNCTION"/>
    <x v="1"/>
    <x v="0"/>
    <s v="1990"/>
    <d v="1990-12-31T00:00:00"/>
    <n v="1990"/>
    <n v="9778.6743090452255"/>
    <n v="-3380.6981783919591"/>
    <n v="6397.9761306532664"/>
    <n v="14.659926852541167"/>
    <n v="14.659926852541167"/>
    <n v="14.659926852541167"/>
    <n v="14.659926852541167"/>
    <n v="14.659926852541167"/>
    <n v="14.659926852541167"/>
    <n v="9778.6743090452255"/>
    <n v="-3468.6577395072063"/>
    <n v="6310.0165695380192"/>
  </r>
  <r>
    <s v="Lines"/>
    <s v="064061"/>
    <x v="0"/>
    <s v="355779064061"/>
    <s v="1992"/>
    <s v="NON-WOOD POLE NOT CLASSIFIED BY FUNCTION"/>
    <x v="1"/>
    <x v="0"/>
    <s v="1992"/>
    <d v="1992-12-31T00:00:00"/>
    <n v="1992"/>
    <n v="46537.166457286432"/>
    <n v="-14869.823806532659"/>
    <n v="31667.342650753773"/>
    <n v="69.767274645530506"/>
    <n v="69.767274645530506"/>
    <n v="69.767274645530506"/>
    <n v="69.767274645530506"/>
    <n v="69.767274645530506"/>
    <n v="69.767274645530506"/>
    <n v="46537.166457286432"/>
    <n v="-15288.427454405843"/>
    <n v="31248.739002880589"/>
  </r>
  <r>
    <s v="Lines"/>
    <s v="064061"/>
    <x v="0"/>
    <s v="355779064061"/>
    <s v="1996"/>
    <s v="NON-WOOD POLE NOT CLASSIFIED BY FUNCTION"/>
    <x v="1"/>
    <x v="0"/>
    <s v="1996"/>
    <d v="1996-12-31T00:00:00"/>
    <n v="1996"/>
    <n v="44880.944409547737"/>
    <n v="-11943.296796482413"/>
    <n v="32937.647613065325"/>
    <n v="67.284310871089602"/>
    <n v="67.284310871089602"/>
    <n v="67.284310871089602"/>
    <n v="67.284310871089602"/>
    <n v="67.284310871089602"/>
    <n v="67.284310871089602"/>
    <n v="44880.944409547737"/>
    <n v="-12347.00266170895"/>
    <n v="32533.941747838788"/>
  </r>
  <r>
    <s v="Lines"/>
    <s v="064061"/>
    <x v="0"/>
    <s v="355779064061"/>
    <s v="2013"/>
    <s v="NON-WOOD POLE NOT CLASSIFIED BY FUNCTION"/>
    <x v="1"/>
    <x v="0"/>
    <s v="2013"/>
    <d v="2013-12-31T00:00:00"/>
    <n v="2014"/>
    <n v="162494.2226758794"/>
    <n v="-3650.2358668341767"/>
    <n v="158843.98680904522"/>
    <n v="243.60699038574668"/>
    <n v="243.60699038574668"/>
    <n v="243.60699038574668"/>
    <n v="243.60699038574668"/>
    <n v="243.60699038574668"/>
    <n v="243.60699038574668"/>
    <n v="162494.2226758794"/>
    <n v="-5111.8778091486565"/>
    <n v="157382.34486673074"/>
  </r>
  <r>
    <s v="Lines"/>
    <s v="064061"/>
    <x v="0"/>
    <s v="355779064061"/>
    <s v="2014"/>
    <s v="NON-WOOD POLE NOT CLASSIFIED BY FUNCTION"/>
    <x v="1"/>
    <x v="0"/>
    <s v="2014"/>
    <d v="2014-08-27T00:00:00"/>
    <n v="2015"/>
    <n v="34223.777952261305"/>
    <n v="-255.58228643215989"/>
    <n v="33968.195665829146"/>
    <n v="51.307372097838986"/>
    <n v="51.307372097838986"/>
    <n v="51.307372097838986"/>
    <n v="51.307372097838986"/>
    <n v="51.307372097838986"/>
    <n v="51.307372097838986"/>
    <n v="34223.777952261305"/>
    <n v="-563.42651901919385"/>
    <n v="33660.351433242111"/>
  </r>
  <r>
    <s v="Lines"/>
    <s v="064061"/>
    <x v="0"/>
    <s v="356060064061"/>
    <s v="1968"/>
    <s v="WIRE, &lt;=499 MCM"/>
    <x v="2"/>
    <x v="0"/>
    <s v="1968"/>
    <d v="1968-12-31T00:00:00"/>
    <n v="1968"/>
    <n v="46272.822236180909"/>
    <n v="-29793.6686557789"/>
    <n v="16479.15358040201"/>
    <n v="69.370976862945156"/>
    <n v="69.370976862945156"/>
    <n v="69.370976862945156"/>
    <n v="69.370976862945156"/>
    <n v="69.370976862945156"/>
    <n v="69.370976862945156"/>
    <n v="46272.822236180909"/>
    <n v="-30209.89451695657"/>
    <n v="16062.927719224339"/>
  </r>
  <r>
    <s v="Lines"/>
    <s v="064061"/>
    <x v="0"/>
    <s v="356060064061"/>
    <s v="1972"/>
    <s v="WIRE, &lt;=499 MCM"/>
    <x v="2"/>
    <x v="0"/>
    <s v="1972"/>
    <d v="1972-12-31T00:00:00"/>
    <n v="1972"/>
    <n v="4.5157035175879399"/>
    <n v="-2.7028894472361809"/>
    <n v="1.812814070351759"/>
    <n v="6.769821875994733E-3"/>
    <n v="6.769821875994733E-3"/>
    <n v="6.769821875994733E-3"/>
    <n v="6.769821875994733E-3"/>
    <n v="6.769821875994733E-3"/>
    <n v="6.769821875994733E-3"/>
    <n v="4.5157035175879399"/>
    <n v="-2.7435083784921495"/>
    <n v="1.7721951390957904"/>
  </r>
  <r>
    <s v="Lines"/>
    <s v="064061"/>
    <x v="0"/>
    <s v="356069064061"/>
    <s v="1996"/>
    <s v="WIRE, &lt;=499 MCM"/>
    <x v="2"/>
    <x v="0"/>
    <s v="1996"/>
    <d v="1996-12-31T00:00:00"/>
    <n v="1996"/>
    <n v="424.95383165829145"/>
    <n v="-119.47832914572865"/>
    <n v="305.4755025125628"/>
    <n v="0.63707941290724024"/>
    <n v="0.63707941290724024"/>
    <n v="0.63707941290724024"/>
    <n v="0.63707941290724024"/>
    <n v="0.63707941290724024"/>
    <n v="0.63707941290724024"/>
    <n v="424.95383165829145"/>
    <n v="-123.3008056231721"/>
    <n v="301.65302603511935"/>
  </r>
  <r>
    <s v="Lines"/>
    <s v="064061"/>
    <x v="0"/>
    <s v="356069064061"/>
    <s v="1997"/>
    <s v="WIRE, &lt;=499 MCM"/>
    <x v="2"/>
    <x v="0"/>
    <s v="1997"/>
    <d v="1997-12-31T00:00:00"/>
    <n v="1997"/>
    <n v="854.52135678391971"/>
    <n v="-227.70006281407041"/>
    <n v="626.82129396984931"/>
    <n v="1.2810755516009853"/>
    <n v="1.2810755516009853"/>
    <n v="1.2810755516009853"/>
    <n v="1.2810755516009853"/>
    <n v="1.2810755516009853"/>
    <n v="1.2810755516009853"/>
    <n v="854.52135678391971"/>
    <n v="-235.38651612367633"/>
    <n v="619.13484066024341"/>
  </r>
  <r>
    <s v="Lines"/>
    <s v="064061"/>
    <x v="0"/>
    <s v="356078064061"/>
    <s v="2007"/>
    <s v="WIRE, &gt;=500 THRU &lt;=999 MCM"/>
    <x v="2"/>
    <x v="0"/>
    <s v="2007"/>
    <d v="2007-12-17T00:00:00"/>
    <n v="2008"/>
    <n v="12098.088253768845"/>
    <n v="-1405.9393844221122"/>
    <n v="10692.148869346733"/>
    <n v="18.137130172316336"/>
    <n v="18.137130172316336"/>
    <n v="18.137130172316336"/>
    <n v="18.137130172316336"/>
    <n v="18.137130172316336"/>
    <n v="18.137130172316336"/>
    <n v="12098.088253768845"/>
    <n v="-1514.7621654560103"/>
    <n v="10583.326088312835"/>
  </r>
  <r>
    <s v="Lines"/>
    <s v="064061"/>
    <x v="0"/>
    <s v="356079064061"/>
    <s v="2001"/>
    <s v="WIRE, &gt;=500 THRU &lt;=999 MCM"/>
    <x v="2"/>
    <x v="0"/>
    <s v="2000"/>
    <d v="2000-03-01T00:00:00"/>
    <n v="2000"/>
    <n v="1871.6325376884424"/>
    <n v="-415.75502512562798"/>
    <n v="1455.8775125628144"/>
    <n v="2.8059014167154079"/>
    <n v="2.8059014167154079"/>
    <n v="2.8059014167154079"/>
    <n v="2.8059014167154079"/>
    <n v="2.8059014167154079"/>
    <n v="2.8059014167154079"/>
    <n v="1871.6325376884424"/>
    <n v="-432.59043362592041"/>
    <n v="1439.042104062522"/>
  </r>
  <r>
    <s v="Lines"/>
    <s v="064061"/>
    <x v="0"/>
    <s v="356080064061"/>
    <s v="1968"/>
    <s v="WIRE, &gt;=1000 MCM"/>
    <x v="2"/>
    <x v="0"/>
    <s v="1968"/>
    <d v="1968-12-31T00:00:00"/>
    <n v="1968"/>
    <n v="862616.86997487431"/>
    <n v="-555412.88599246228"/>
    <n v="307203.98398241197"/>
    <n v="1293.2121283456875"/>
    <n v="1293.2121283456875"/>
    <n v="1293.2121283456875"/>
    <n v="1293.2121283456875"/>
    <n v="1293.2121283456875"/>
    <n v="1293.2121283456875"/>
    <n v="862616.86997487431"/>
    <n v="-563172.15876253636"/>
    <n v="299444.71121233795"/>
  </r>
  <r>
    <s v="Lines"/>
    <s v="064061"/>
    <x v="0"/>
    <s v="356800064061"/>
    <s v="1968"/>
    <s v="DISC INSULATOR"/>
    <x v="2"/>
    <x v="0"/>
    <s v="1968"/>
    <d v="1968-12-31T00:00:00"/>
    <n v="1968"/>
    <n v="71190.229271356788"/>
    <n v="-45837.232412060315"/>
    <n v="25352.996859296476"/>
    <n v="106.72648671490781"/>
    <n v="106.72648671490781"/>
    <n v="106.72648671490781"/>
    <n v="106.72648671490781"/>
    <n v="106.72648671490781"/>
    <n v="106.72648671490781"/>
    <n v="71190.229271356788"/>
    <n v="-46477.591332349759"/>
    <n v="24712.637939007029"/>
  </r>
  <r>
    <s v="Lines"/>
    <s v="064061"/>
    <x v="0"/>
    <s v="356800064061"/>
    <s v="1972"/>
    <s v="DISC INSULATOR"/>
    <x v="2"/>
    <x v="0"/>
    <s v="1972"/>
    <d v="1972-12-31T00:00:00"/>
    <n v="1972"/>
    <n v="1075.3784547738694"/>
    <n v="-643.62248743718601"/>
    <n v="431.75596733668334"/>
    <n v="1.6121786029013316"/>
    <n v="1.6121786029013316"/>
    <n v="1.6121786029013316"/>
    <n v="1.6121786029013316"/>
    <n v="1.6121786029013316"/>
    <n v="1.6121786029013316"/>
    <n v="1075.3784547738694"/>
    <n v="-653.29555905459404"/>
    <n v="422.08289571927537"/>
  </r>
  <r>
    <s v="Lines"/>
    <s v="064061"/>
    <x v="0"/>
    <s v="356800064061"/>
    <s v="1975"/>
    <s v="DISC INSULATOR"/>
    <x v="2"/>
    <x v="0"/>
    <s v="1975"/>
    <d v="1975-12-31T00:00:00"/>
    <n v="1975"/>
    <n v="22156.242148241206"/>
    <n v="-12471.858668341709"/>
    <n v="9684.3834798994976"/>
    <n v="33.216045340620362"/>
    <n v="33.216045340620362"/>
    <n v="33.216045340620362"/>
    <n v="33.216045340620362"/>
    <n v="33.216045340620362"/>
    <n v="33.216045340620362"/>
    <n v="22156.242148241206"/>
    <n v="-12671.154940385431"/>
    <n v="9485.087207855775"/>
  </r>
  <r>
    <s v="Lines"/>
    <s v="064061"/>
    <x v="0"/>
    <s v="356800064061"/>
    <s v="1979"/>
    <s v="DISC INSULATOR"/>
    <x v="2"/>
    <x v="0"/>
    <s v="1979"/>
    <d v="1979-12-31T00:00:00"/>
    <n v="1979"/>
    <n v="94.940012562814076"/>
    <n v="-48.750000000000007"/>
    <n v="46.190012562814069"/>
    <n v="0.14233152629521295"/>
    <n v="0.14233152629521295"/>
    <n v="0.14233152629521295"/>
    <n v="0.14233152629521295"/>
    <n v="0.14233152629521295"/>
    <n v="0.14233152629521295"/>
    <n v="94.940012562814076"/>
    <n v="-49.603989157771288"/>
    <n v="45.336023405042788"/>
  </r>
  <r>
    <s v="Lines"/>
    <s v="064061"/>
    <x v="0"/>
    <s v="356800064061"/>
    <s v="1981"/>
    <s v="DISC INSULATOR"/>
    <x v="2"/>
    <x v="0"/>
    <s v="1981"/>
    <d v="1981-12-31T00:00:00"/>
    <n v="1981"/>
    <n v="590.27104271356791"/>
    <n v="-287.98021356783926"/>
    <n v="302.29082914572865"/>
    <n v="0.88491855192986846"/>
    <n v="0.88491855192986846"/>
    <n v="0.88491855192986846"/>
    <n v="0.88491855192986846"/>
    <n v="0.88491855192986846"/>
    <n v="0.88491855192986846"/>
    <n v="590.27104271356791"/>
    <n v="-293.28972487941849"/>
    <n v="296.98131783414942"/>
  </r>
  <r>
    <s v="Lines"/>
    <s v="064061"/>
    <x v="0"/>
    <s v="356800064061"/>
    <s v="1985"/>
    <s v="DISC INSULATOR"/>
    <x v="2"/>
    <x v="0"/>
    <s v="1985"/>
    <d v="1985-12-31T00:00:00"/>
    <n v="1985"/>
    <n v="15761.691582914573"/>
    <n v="-6860.0763190954785"/>
    <n v="8901.6152638190943"/>
    <n v="23.629506247498927"/>
    <n v="23.629506247498927"/>
    <n v="23.629506247498927"/>
    <n v="23.629506247498927"/>
    <n v="23.629506247498927"/>
    <n v="23.629506247498927"/>
    <n v="15761.691582914573"/>
    <n v="-7001.8533565804719"/>
    <n v="8759.8382263341009"/>
  </r>
  <r>
    <s v="Lines"/>
    <s v="064061"/>
    <x v="0"/>
    <s v="356800064061"/>
    <s v="1986"/>
    <s v="DISC INSULATOR"/>
    <x v="2"/>
    <x v="0"/>
    <s v="1986"/>
    <d v="1986-12-31T00:00:00"/>
    <n v="1986"/>
    <n v="2613.8329145728644"/>
    <n v="-1102.8401381909548"/>
    <n v="1510.9927763819096"/>
    <n v="3.9185883608944994"/>
    <n v="3.9185883608944994"/>
    <n v="3.9185883608944994"/>
    <n v="3.9185883608944994"/>
    <n v="3.9185883608944994"/>
    <n v="3.9185883608944994"/>
    <n v="2613.8329145728644"/>
    <n v="-1126.3516683563219"/>
    <n v="1487.4812462165426"/>
  </r>
  <r>
    <s v="Lines"/>
    <s v="064061"/>
    <x v="0"/>
    <s v="356800064061"/>
    <s v="1987"/>
    <s v="DISC INSULATOR"/>
    <x v="2"/>
    <x v="0"/>
    <s v="1987"/>
    <d v="1987-12-31T00:00:00"/>
    <n v="1987"/>
    <n v="1125.8473618090452"/>
    <n v="-459.5973618090452"/>
    <n v="666.25"/>
    <n v="1.6878402378101658"/>
    <n v="1.6878402378101658"/>
    <n v="1.6878402378101658"/>
    <n v="1.6878402378101658"/>
    <n v="1.6878402378101658"/>
    <n v="1.6878402378101658"/>
    <n v="1125.8473618090452"/>
    <n v="-469.72440323590621"/>
    <n v="656.12295857313893"/>
  </r>
  <r>
    <s v="Lines"/>
    <s v="064061"/>
    <x v="0"/>
    <s v="356800064061"/>
    <s v="1988"/>
    <s v="DISC INSULATOR"/>
    <x v="2"/>
    <x v="0"/>
    <s v="1988"/>
    <d v="1988-12-31T00:00:00"/>
    <n v="1988"/>
    <n v="359.4475502512563"/>
    <n v="-141.79554020100505"/>
    <n v="217.65201005025125"/>
    <n v="0.53887414873141803"/>
    <n v="0.53887414873141803"/>
    <n v="0.53887414873141803"/>
    <n v="0.53887414873141803"/>
    <n v="0.53887414873141803"/>
    <n v="0.53887414873141803"/>
    <n v="359.4475502512563"/>
    <n v="-145.02878509339357"/>
    <n v="214.41876515786274"/>
  </r>
  <r>
    <s v="Lines"/>
    <s v="064061"/>
    <x v="0"/>
    <s v="356808064061"/>
    <s v="2007"/>
    <s v="DISC INSULATOR"/>
    <x v="2"/>
    <x v="0"/>
    <s v="2007"/>
    <d v="2007-01-01T00:00:00"/>
    <n v="2008"/>
    <n v="19615.432160804023"/>
    <n v="-2279.5402010050275"/>
    <n v="17335.891959798995"/>
    <n v="29.406930998037041"/>
    <n v="29.406930998037041"/>
    <n v="29.406930998037041"/>
    <n v="29.406930998037041"/>
    <n v="29.406930998037041"/>
    <n v="29.406930998037041"/>
    <n v="19615.432160804023"/>
    <n v="-2455.9817869932499"/>
    <n v="17159.450373810774"/>
  </r>
  <r>
    <s v="Lines"/>
    <s v="064061"/>
    <x v="0"/>
    <s v="356809064061"/>
    <s v="1990"/>
    <s v="DISC INSULATOR"/>
    <x v="2"/>
    <x v="0"/>
    <s v="1990"/>
    <d v="1990-12-31T00:00:00"/>
    <n v="1990"/>
    <n v="21075.768216080403"/>
    <n v="-7730.7864321608049"/>
    <n v="13344.981783919598"/>
    <n v="31.596227734372516"/>
    <n v="31.596227734372516"/>
    <n v="31.596227734372516"/>
    <n v="31.596227734372516"/>
    <n v="31.596227734372516"/>
    <n v="31.596227734372516"/>
    <n v="21075.768216080403"/>
    <n v="-7920.3637985670402"/>
    <n v="13155.404417513364"/>
  </r>
  <r>
    <s v="Lines"/>
    <s v="064061"/>
    <x v="0"/>
    <s v="356809064061"/>
    <s v="1991"/>
    <s v="DISC INSULATOR"/>
    <x v="2"/>
    <x v="0"/>
    <s v="1991"/>
    <d v="1991-12-31T00:00:00"/>
    <n v="1991"/>
    <n v="1239.2094849246232"/>
    <n v="-437.1005025125628"/>
    <n v="802.10898241206041"/>
    <n v="1.8577896992812273"/>
    <n v="1.8577896992812273"/>
    <n v="1.8577896992812273"/>
    <n v="1.8577896992812273"/>
    <n v="1.8577896992812273"/>
    <n v="1.8577896992812273"/>
    <n v="1239.2094849246232"/>
    <n v="-448.24724070825016"/>
    <n v="790.96224421637305"/>
  </r>
  <r>
    <s v="Lines"/>
    <s v="064061"/>
    <x v="0"/>
    <s v="356809064061"/>
    <s v="1992"/>
    <s v="DISC INSULATOR"/>
    <x v="2"/>
    <x v="0"/>
    <s v="1992"/>
    <d v="1992-12-31T00:00:00"/>
    <n v="1992"/>
    <n v="13238.282977386936"/>
    <n v="-4483.4403266331665"/>
    <n v="8754.8426507537697"/>
    <n v="19.846479591023652"/>
    <n v="19.846479591023652"/>
    <n v="19.846479591023652"/>
    <n v="19.846479591023652"/>
    <n v="19.846479591023652"/>
    <n v="19.846479591023652"/>
    <n v="13238.282977386936"/>
    <n v="-4602.519204179308"/>
    <n v="8635.7637732076291"/>
  </r>
  <r>
    <s v="Lines"/>
    <s v="064061"/>
    <x v="0"/>
    <s v="356809064061"/>
    <s v="1995"/>
    <s v="DISC INSULATOR"/>
    <x v="2"/>
    <x v="0"/>
    <s v="1995"/>
    <d v="1995-12-31T00:00:00"/>
    <n v="1995"/>
    <n v="132850.6746231156"/>
    <n v="-39276.931846733685"/>
    <n v="93573.742776381914"/>
    <n v="199.16617638897318"/>
    <n v="199.16617638897318"/>
    <n v="199.16617638897318"/>
    <n v="199.16617638897318"/>
    <n v="199.16617638897318"/>
    <n v="199.16617638897318"/>
    <n v="132850.6746231156"/>
    <n v="-40471.928905067522"/>
    <n v="92378.745718048071"/>
  </r>
  <r>
    <s v="Lines"/>
    <s v="064061"/>
    <x v="0"/>
    <s v="356809064061"/>
    <s v="1996"/>
    <s v="DISC INSULATOR"/>
    <x v="2"/>
    <x v="0"/>
    <s v="1996"/>
    <d v="1996-12-31T00:00:00"/>
    <n v="1996"/>
    <n v="2275.9758165829148"/>
    <n v="-639.89886934673382"/>
    <n v="1636.076947236181"/>
    <n v="3.412082040445414"/>
    <n v="3.412082040445414"/>
    <n v="3.412082040445414"/>
    <n v="3.412082040445414"/>
    <n v="3.412082040445414"/>
    <n v="3.412082040445414"/>
    <n v="2275.9758165829148"/>
    <n v="-660.37136158940632"/>
    <n v="1615.6044549935086"/>
  </r>
  <r>
    <s v="Lines"/>
    <s v="064061"/>
    <x v="0"/>
    <s v="356809064061"/>
    <s v="1998"/>
    <s v="DISC INSULATOR"/>
    <x v="2"/>
    <x v="0"/>
    <s v="1998"/>
    <d v="1998-12-31T00:00:00"/>
    <n v="1998"/>
    <n v="3306.5891959798996"/>
    <n v="-832.58793969849239"/>
    <n v="2474.0012562814072"/>
    <n v="4.9571500402288375"/>
    <n v="4.9571500402288375"/>
    <n v="4.9571500402288375"/>
    <n v="4.9571500402288375"/>
    <n v="4.9571500402288375"/>
    <n v="4.9571500402288375"/>
    <n v="3306.5891959798996"/>
    <n v="-862.33083993986543"/>
    <n v="2444.2583560400344"/>
  </r>
  <r>
    <s v="Lines"/>
    <s v="064061"/>
    <x v="0"/>
    <s v="356809064061"/>
    <s v="1999"/>
    <s v="DISC INSULATOR"/>
    <x v="2"/>
    <x v="0"/>
    <s v="1999"/>
    <d v="1999-11-22T00:00:00"/>
    <n v="1999"/>
    <n v="1531.6074120603016"/>
    <n v="-363.10175879396979"/>
    <n v="1168.5056532663318"/>
    <n v="2.2961448472462931"/>
    <n v="2.2961448472462931"/>
    <n v="2.2961448472462931"/>
    <n v="2.2961448472462931"/>
    <n v="2.2961448472462931"/>
    <n v="2.2961448472462931"/>
    <n v="1531.6074120603016"/>
    <n v="-376.87862787744757"/>
    <n v="1154.728784182854"/>
  </r>
  <r>
    <s v="Lines"/>
    <s v="064061"/>
    <x v="0"/>
    <s v="356809064061"/>
    <s v="2001"/>
    <s v="DISC INSULATOR"/>
    <x v="2"/>
    <x v="0"/>
    <s v="2000"/>
    <d v="2000-08-30T00:00:00"/>
    <n v="2001"/>
    <n v="3245.0637562814072"/>
    <n v="-720.838567839196"/>
    <n v="2524.2251884422112"/>
    <n v="4.8649127474174767"/>
    <n v="4.8649127474174767"/>
    <n v="4.8649127474174767"/>
    <n v="4.8649127474174767"/>
    <n v="4.8649127474174767"/>
    <n v="4.8649127474174767"/>
    <n v="3245.0637562814072"/>
    <n v="-750.0280443237009"/>
    <n v="2495.0357119577066"/>
  </r>
  <r>
    <s v="Lines"/>
    <s v="064061"/>
    <x v="0"/>
    <s v="356809064061"/>
    <s v="2003"/>
    <s v="DISC INSULATOR"/>
    <x v="2"/>
    <x v="0"/>
    <s v="2002"/>
    <d v="2002-05-16T00:00:00"/>
    <n v="2003"/>
    <n v="40661.517587939699"/>
    <n v="-7818.4139447236157"/>
    <n v="32843.103643216084"/>
    <n v="60.958659089517617"/>
    <n v="60.958659089517617"/>
    <n v="60.958659089517617"/>
    <n v="60.958659089517617"/>
    <n v="60.958659089517617"/>
    <n v="60.958659089517617"/>
    <n v="40661.517587939699"/>
    <n v="-8184.1658992607217"/>
    <n v="32477.351688678977"/>
  </r>
  <r>
    <s v="Lines"/>
    <s v="064061"/>
    <x v="0"/>
    <s v="356809064061"/>
    <s v="2004"/>
    <s v="DISC INSULATOR"/>
    <x v="2"/>
    <x v="0"/>
    <s v="2003"/>
    <d v="2003-03-14T00:00:00"/>
    <n v="2003"/>
    <n v="1104.8652638190956"/>
    <n v="-195.70226130653271"/>
    <n v="909.16300251256291"/>
    <n v="1.6563844379722485"/>
    <n v="1.6563844379722485"/>
    <n v="1.6563844379722485"/>
    <n v="1.6563844379722485"/>
    <n v="1.6563844379722485"/>
    <n v="1.6563844379722485"/>
    <n v="1104.8652638190956"/>
    <n v="-205.6405679343662"/>
    <n v="899.22469588472939"/>
  </r>
  <r>
    <s v="Lines"/>
    <s v="064061"/>
    <x v="0"/>
    <s v="356809064061"/>
    <s v="2005"/>
    <s v="DISC INSULATOR"/>
    <x v="2"/>
    <x v="0"/>
    <s v="2004"/>
    <d v="2004-03-16T00:00:00"/>
    <n v="2004"/>
    <n v="113579.60364321608"/>
    <n v="-18398.209170854272"/>
    <n v="95181.394472361804"/>
    <n v="170.27550245844529"/>
    <n v="170.27550245844529"/>
    <n v="170.27550245844529"/>
    <n v="170.27550245844529"/>
    <n v="170.27550245844529"/>
    <n v="170.27550245844529"/>
    <n v="113579.60364321608"/>
    <n v="-19419.862185604943"/>
    <n v="94159.741457611133"/>
  </r>
  <r>
    <s v="Lines"/>
    <s v="064061"/>
    <x v="0"/>
    <s v="356809064061"/>
    <s v="2007"/>
    <s v="DISC INSULATOR"/>
    <x v="2"/>
    <x v="0"/>
    <s v="2006"/>
    <d v="2006-11-07T00:00:00"/>
    <n v="2007"/>
    <n v="8209.1488693467327"/>
    <n v="-1079.7880025125623"/>
    <n v="7129.3608668341703"/>
    <n v="12.30693631292384"/>
    <n v="12.30693631292384"/>
    <n v="12.30693631292384"/>
    <n v="12.30693631292384"/>
    <n v="12.30693631292384"/>
    <n v="12.30693631292384"/>
    <n v="8209.1488693467327"/>
    <n v="-1153.6296203901054"/>
    <n v="7055.5192489566271"/>
  </r>
  <r>
    <s v="Lines"/>
    <s v="064061"/>
    <x v="0"/>
    <s v="356809064061"/>
    <s v="2008"/>
    <s v="DISC INSULATOR"/>
    <x v="2"/>
    <x v="0"/>
    <s v="2008"/>
    <d v="2009-01-13T00:00:00"/>
    <n v="2010"/>
    <n v="29693.086055276384"/>
    <n v="-2995.9610552763843"/>
    <n v="26697.125"/>
    <n v="44.515080044532517"/>
    <n v="44.515080044532517"/>
    <n v="44.515080044532517"/>
    <n v="44.515080044532517"/>
    <n v="44.515080044532517"/>
    <n v="44.515080044532517"/>
    <n v="29693.086055276384"/>
    <n v="-3263.0515355435796"/>
    <n v="26430.034519732806"/>
  </r>
  <r>
    <s v="Lines"/>
    <s v="064061"/>
    <x v="0"/>
    <s v="356809064061"/>
    <s v="2009"/>
    <s v="DISC INSULATOR"/>
    <x v="2"/>
    <x v="0"/>
    <s v="2009"/>
    <d v="2009-07-21T00:00:00"/>
    <n v="2010"/>
    <n v="4580.0543341708544"/>
    <n v="-391.37594221105519"/>
    <n v="4188.6783919597992"/>
    <n v="6.8662948982257932"/>
    <n v="6.8662948982257932"/>
    <n v="6.8662948982257932"/>
    <n v="6.8662948982257932"/>
    <n v="6.8662948982257932"/>
    <n v="6.8662948982257932"/>
    <n v="4580.0543341708544"/>
    <n v="-432.57371160040998"/>
    <n v="4147.4806225704442"/>
  </r>
  <r>
    <s v="Lines"/>
    <s v="064061"/>
    <x v="0"/>
    <s v="356809064061"/>
    <s v="2010"/>
    <s v="DISC INSULATOR"/>
    <x v="2"/>
    <x v="0"/>
    <s v="2010"/>
    <d v="2010-11-11T00:00:00"/>
    <n v="2011"/>
    <n v="43776.981469849248"/>
    <n v="-3063.4271356783938"/>
    <n v="40713.554334170854"/>
    <n v="65.629279173293298"/>
    <n v="65.629279173293298"/>
    <n v="65.629279173293298"/>
    <n v="65.629279173293298"/>
    <n v="65.629279173293298"/>
    <n v="65.629279173293298"/>
    <n v="43776.981469849248"/>
    <n v="-3457.2028107181536"/>
    <n v="40319.778659131094"/>
  </r>
  <r>
    <s v="Lines"/>
    <s v="064061"/>
    <x v="0"/>
    <s v="356809064061"/>
    <s v="2011"/>
    <s v="DISC INSULATOR"/>
    <x v="2"/>
    <x v="0"/>
    <s v="2011"/>
    <d v="2011-06-30T00:00:00"/>
    <n v="2012"/>
    <n v="15857.203203517587"/>
    <n v="-864.38159547738724"/>
    <n v="14992.8216080402"/>
    <n v="23.772694713272116"/>
    <n v="23.772694713272116"/>
    <n v="23.772694713272116"/>
    <n v="23.772694713272116"/>
    <n v="23.772694713272116"/>
    <n v="23.772694713272116"/>
    <n v="15857.203203517587"/>
    <n v="-1007.0177637570199"/>
    <n v="14850.185439760568"/>
  </r>
  <r>
    <s v="Lines"/>
    <s v="064061"/>
    <x v="0"/>
    <s v="356809064061"/>
    <s v="2012"/>
    <s v="DISC INSULATOR"/>
    <x v="2"/>
    <x v="0"/>
    <s v="2012"/>
    <d v="2012-12-31T00:00:00"/>
    <n v="2013"/>
    <n v="8503.1840452261313"/>
    <n v="-331.30810301507699"/>
    <n v="8171.8759422110543"/>
    <n v="12.747745980393676"/>
    <n v="12.747745980393676"/>
    <n v="12.747745980393676"/>
    <n v="12.747745980393676"/>
    <n v="12.747745980393676"/>
    <n v="12.747745980393676"/>
    <n v="8503.1840452261313"/>
    <n v="-407.79457889743907"/>
    <n v="8095.3894663286919"/>
  </r>
  <r>
    <s v="Lines"/>
    <s v="064061"/>
    <x v="0"/>
    <s v="356809064061"/>
    <s v="2013"/>
    <s v="DISC INSULATOR"/>
    <x v="2"/>
    <x v="0"/>
    <s v="2013"/>
    <d v="2013-12-31T00:00:00"/>
    <n v="2014"/>
    <n v="75761.117462311551"/>
    <n v="-1770.7518844221049"/>
    <n v="73990.365577889446"/>
    <n v="113.57903997650465"/>
    <n v="113.57903997650465"/>
    <n v="113.57903997650465"/>
    <n v="113.57903997650465"/>
    <n v="113.57903997650465"/>
    <n v="113.57903997650465"/>
    <n v="75761.117462311551"/>
    <n v="-2452.2261242811328"/>
    <n v="73308.891338030415"/>
  </r>
  <r>
    <s v="Lines"/>
    <s v="064061"/>
    <x v="0"/>
    <s v="356809064061"/>
    <s v="2014"/>
    <s v="DISC INSULATOR"/>
    <x v="2"/>
    <x v="0"/>
    <s v="2014"/>
    <d v="2014-08-27T00:00:00"/>
    <n v="2015"/>
    <n v="8939.0433417085424"/>
    <n v="-69.613693467335906"/>
    <n v="8869.4296482412065"/>
    <n v="13.401174574341406"/>
    <n v="13.401174574341406"/>
    <n v="13.401174574341406"/>
    <n v="13.401174574341406"/>
    <n v="13.401174574341406"/>
    <n v="13.401174574341406"/>
    <n v="8939.0433417085424"/>
    <n v="-150.02074091338434"/>
    <n v="8789.0226007951587"/>
  </r>
  <r>
    <s v="Lines"/>
    <s v="064061"/>
    <x v="0"/>
    <s v="356810064061"/>
    <s v="1968"/>
    <s v="POST INSULATOR"/>
    <x v="2"/>
    <x v="0"/>
    <s v="1968"/>
    <d v="1968-12-31T00:00:00"/>
    <n v="1968"/>
    <n v="917.88002512562809"/>
    <n v="-590.9937185929648"/>
    <n v="326.8863065326633"/>
    <n v="1.3760611717381337"/>
    <n v="1.3760611717381337"/>
    <n v="1.3760611717381337"/>
    <n v="1.3760611717381337"/>
    <n v="1.3760611717381337"/>
    <n v="1.3760611717381337"/>
    <n v="917.88002512562809"/>
    <n v="-599.2500856233936"/>
    <n v="318.62993950223449"/>
  </r>
  <r>
    <s v="Lines"/>
    <s v="064061"/>
    <x v="0"/>
    <s v="356810064061"/>
    <s v="1970"/>
    <s v="POST INSULATOR"/>
    <x v="2"/>
    <x v="0"/>
    <s v="1970"/>
    <d v="1970-12-31T00:00:00"/>
    <n v="1970"/>
    <n v="791.5709798994975"/>
    <n v="-492.0687814070352"/>
    <n v="299.5021984924623"/>
    <n v="1.1867020310909608"/>
    <n v="1.1867020310909608"/>
    <n v="1.1867020310909608"/>
    <n v="1.1867020310909608"/>
    <n v="1.1867020310909608"/>
    <n v="1.1867020310909608"/>
    <n v="791.5709798994975"/>
    <n v="-499.18899359358096"/>
    <n v="292.38198630591654"/>
  </r>
  <r>
    <s v="Lines"/>
    <s v="064061"/>
    <x v="0"/>
    <s v="356810064061"/>
    <s v="1972"/>
    <s v="POST INSULATOR"/>
    <x v="2"/>
    <x v="0"/>
    <s v="1972"/>
    <d v="1972-12-31T00:00:00"/>
    <n v="1972"/>
    <n v="372.16582914572865"/>
    <n v="-222.74340452261305"/>
    <n v="149.4224246231156"/>
    <n v="0.55794105211633982"/>
    <n v="0.55794105211633982"/>
    <n v="0.55794105211633982"/>
    <n v="0.55794105211633982"/>
    <n v="0.55794105211633982"/>
    <n v="0.55794105211633982"/>
    <n v="372.16582914572865"/>
    <n v="-226.09105083531108"/>
    <n v="146.07477831041757"/>
  </r>
  <r>
    <s v="Lines"/>
    <s v="064061"/>
    <x v="0"/>
    <s v="356810064061"/>
    <s v="1976"/>
    <s v="POST INSULATOR"/>
    <x v="2"/>
    <x v="0"/>
    <s v="1976"/>
    <d v="1976-12-31T00:00:00"/>
    <n v="1976"/>
    <n v="792.18341708542721"/>
    <n v="-436.34924623115586"/>
    <n v="355.83417085427135"/>
    <n v="1.1876201805316475"/>
    <n v="1.1876201805316475"/>
    <n v="1.1876201805316475"/>
    <n v="1.1876201805316475"/>
    <n v="1.1876201805316475"/>
    <n v="1.1876201805316475"/>
    <n v="792.18341708542721"/>
    <n v="-443.47496731434575"/>
    <n v="348.70844977108146"/>
  </r>
  <r>
    <s v="Lines"/>
    <s v="064061"/>
    <x v="0"/>
    <s v="356818064061"/>
    <s v="2007"/>
    <s v="POST INSULATOR"/>
    <x v="2"/>
    <x v="0"/>
    <s v="2007"/>
    <d v="2007-01-01T00:00:00"/>
    <n v="2008"/>
    <n v="5336.1937814070352"/>
    <n v="-620.12939698492482"/>
    <n v="4716.0643844221104"/>
    <n v="7.999878923674907"/>
    <n v="7.999878923674907"/>
    <n v="7.999878923674907"/>
    <n v="7.999878923674907"/>
    <n v="7.999878923674907"/>
    <n v="7.999878923674907"/>
    <n v="5336.1937814070352"/>
    <n v="-668.12867052697425"/>
    <n v="4668.0651108800612"/>
  </r>
  <r>
    <s v="Lines"/>
    <s v="064061"/>
    <x v="0"/>
    <s v="356819064061"/>
    <s v="1990"/>
    <s v="POST INSULATOR"/>
    <x v="2"/>
    <x v="0"/>
    <s v="1990"/>
    <d v="1990-12-31T00:00:00"/>
    <n v="1990"/>
    <n v="29332.242148241203"/>
    <n v="-10759.341394472362"/>
    <n v="18572.900753768841"/>
    <n v="43.974112515076321"/>
    <n v="43.974112515076321"/>
    <n v="43.974112515076321"/>
    <n v="43.974112515076321"/>
    <n v="43.974112515076321"/>
    <n v="43.974112515076321"/>
    <n v="29332.242148241203"/>
    <n v="-11023.18606956282"/>
    <n v="18309.056078678383"/>
  </r>
  <r>
    <s v="Lines"/>
    <s v="064061"/>
    <x v="0"/>
    <s v="356819064061"/>
    <s v="1992"/>
    <s v="POST INSULATOR"/>
    <x v="2"/>
    <x v="0"/>
    <s v="1992"/>
    <d v="1992-12-31T00:00:00"/>
    <n v="1992"/>
    <n v="2708.0502512562816"/>
    <n v="-917.14101758793959"/>
    <n v="1790.909233668342"/>
    <n v="4.0598364708497021"/>
    <n v="4.0598364708497021"/>
    <n v="4.0598364708497021"/>
    <n v="4.0598364708497021"/>
    <n v="4.0598364708497021"/>
    <n v="4.0598364708497021"/>
    <n v="2708.0502512562816"/>
    <n v="-941.50003641303783"/>
    <n v="1766.5502148432438"/>
  </r>
  <r>
    <s v="Lines"/>
    <s v="064061"/>
    <x v="0"/>
    <s v="356819064061"/>
    <s v="1998"/>
    <s v="POST INSULATOR"/>
    <x v="2"/>
    <x v="0"/>
    <s v="1998"/>
    <d v="1998-12-31T00:00:00"/>
    <n v="1998"/>
    <n v="1572.9550879396986"/>
    <n v="-396.06312814070338"/>
    <n v="1176.8919597989952"/>
    <n v="2.3581321764851708"/>
    <n v="2.3581321764851708"/>
    <n v="2.3581321764851708"/>
    <n v="2.3581321764851708"/>
    <n v="2.3581321764851708"/>
    <n v="2.3581321764851708"/>
    <n v="1572.9550879396986"/>
    <n v="-410.21192119961438"/>
    <n v="1162.7431667400842"/>
  </r>
  <r>
    <s v="Lines"/>
    <s v="064061"/>
    <x v="0"/>
    <s v="356819064061"/>
    <s v="2005"/>
    <s v="POST INSULATOR"/>
    <x v="2"/>
    <x v="0"/>
    <s v="2004"/>
    <d v="2005-04-25T00:00:00"/>
    <n v="2006"/>
    <n v="60249.581972361811"/>
    <n v="-9759.5376884422076"/>
    <n v="50490.044283919604"/>
    <n v="90.324561049548507"/>
    <n v="90.324561049548507"/>
    <n v="90.324561049548507"/>
    <n v="90.324561049548507"/>
    <n v="90.324561049548507"/>
    <n v="90.324561049548507"/>
    <n v="60249.581972361811"/>
    <n v="-10301.485054739498"/>
    <n v="49948.096917622315"/>
  </r>
  <r>
    <s v="Lines"/>
    <s v="064061"/>
    <x v="0"/>
    <s v="356819064061"/>
    <s v="2010"/>
    <s v="POST INSULATOR"/>
    <x v="2"/>
    <x v="0"/>
    <s v="2010"/>
    <d v="2010-11-11T00:00:00"/>
    <n v="2011"/>
    <n v="13391.563756281406"/>
    <n v="-937.11463567839019"/>
    <n v="12454.449120603016"/>
    <n v="20.076274033038654"/>
    <n v="20.076274033038654"/>
    <n v="20.076274033038654"/>
    <n v="20.076274033038654"/>
    <n v="20.076274033038654"/>
    <n v="20.076274033038654"/>
    <n v="13391.563756281406"/>
    <n v="-1057.5722798766221"/>
    <n v="12333.991476404784"/>
  </r>
  <r>
    <s v="Lines"/>
    <s v="064061"/>
    <x v="0"/>
    <s v="356819064061"/>
    <s v="2014"/>
    <s v="POST INSULATOR"/>
    <x v="2"/>
    <x v="0"/>
    <s v="2014"/>
    <d v="2014-06-19T00:00:00"/>
    <n v="2015"/>
    <n v="8320.8614949748753"/>
    <n v="-64.795854271358621"/>
    <n v="8256.0656407035167"/>
    <n v="12.474412891901322"/>
    <n v="12.474412891901322"/>
    <n v="12.474412891901322"/>
    <n v="12.474412891901322"/>
    <n v="12.474412891901322"/>
    <n v="12.474412891901322"/>
    <n v="8320.8614949748753"/>
    <n v="-139.64233162276656"/>
    <n v="8181.2191633521088"/>
  </r>
  <r>
    <s v="Lines"/>
    <s v="068080"/>
    <x v="1"/>
    <s v="354700068080"/>
    <s v="1981"/>
    <s v="TOWERS NOT CLASSIFIED BY FUNCTION"/>
    <x v="0"/>
    <x v="0"/>
    <s v="1981"/>
    <d v="1981-12-31T00:00:00"/>
    <n v="1981"/>
    <n v="12991023.649309635"/>
    <n v="-6250436.4402988087"/>
    <n v="6740587.2090108264"/>
    <n v="19475.795022884515"/>
    <n v="19475.795022884515"/>
    <n v="19475.795022884515"/>
    <n v="19475.795022884515"/>
    <n v="19475.795022884515"/>
    <n v="19475.795022884515"/>
    <n v="12991023.649309635"/>
    <n v="-6367291.210436116"/>
    <n v="6623732.4388735192"/>
  </r>
  <r>
    <s v="Lines"/>
    <s v="068080"/>
    <x v="1"/>
    <s v="354700068080"/>
    <s v="1983"/>
    <s v="TOWERS NOT CLASSIFIED BY FUNCTION"/>
    <x v="0"/>
    <x v="0"/>
    <s v="1983"/>
    <d v="1983-12-31T00:00:00"/>
    <n v="1983"/>
    <n v="138597.88619069234"/>
    <n v="-62919.492036530675"/>
    <n v="75678.394154161666"/>
    <n v="207.78224217907925"/>
    <n v="207.78224217907925"/>
    <n v="207.78224217907925"/>
    <n v="207.78224217907925"/>
    <n v="207.78224217907925"/>
    <n v="207.78224217907925"/>
    <n v="138597.88619069234"/>
    <n v="-64166.185489605152"/>
    <n v="74431.700701087189"/>
  </r>
  <r>
    <s v="Lines"/>
    <s v="068080"/>
    <x v="1"/>
    <s v="354700068080"/>
    <s v="1988"/>
    <s v="TOWERS NOT CLASSIFIED BY FUNCTION"/>
    <x v="0"/>
    <x v="0"/>
    <s v="1988"/>
    <d v="1988-12-31T00:00:00"/>
    <n v="1988"/>
    <n v="53751.453089084549"/>
    <n v="-20677.085703981182"/>
    <n v="33074.367385103367"/>
    <n v="80.582740113850448"/>
    <n v="80.582740113850448"/>
    <n v="80.582740113850448"/>
    <n v="80.582740113850448"/>
    <n v="80.582740113850448"/>
    <n v="80.582740113850448"/>
    <n v="53751.453089084549"/>
    <n v="-21160.582144664284"/>
    <n v="32590.870944420265"/>
  </r>
  <r>
    <s v="Lines"/>
    <s v="068080"/>
    <x v="1"/>
    <s v="354709068080"/>
    <s v="1991"/>
    <s v="TOWERS NOT CLASSIFIED BY FUNCTION"/>
    <x v="0"/>
    <x v="0"/>
    <s v="1991"/>
    <d v="1991-12-31T00:00:00"/>
    <n v="1991"/>
    <n v="20946.415727988628"/>
    <n v="-7168.8677787378329"/>
    <n v="13777.547949250795"/>
    <n v="31.402305945621908"/>
    <n v="31.402305945621908"/>
    <n v="31.402305945621908"/>
    <n v="31.402305945621908"/>
    <n v="31.402305945621908"/>
    <n v="31.402305945621908"/>
    <n v="20946.415727988628"/>
    <n v="-7357.2816144115641"/>
    <n v="13589.134113577064"/>
  </r>
  <r>
    <s v="Lines"/>
    <s v="068080"/>
    <x v="1"/>
    <s v="354709068080"/>
    <s v="1992"/>
    <s v="TOWERS NOT CLASSIFIED BY FUNCTION"/>
    <x v="0"/>
    <x v="0"/>
    <s v="1992"/>
    <d v="1992-12-31T00:00:00"/>
    <n v="1992"/>
    <n v="128866.66579590946"/>
    <n v="-42259.103439790008"/>
    <n v="86607.562356119452"/>
    <n v="193.19345696496131"/>
    <n v="193.19345696496131"/>
    <n v="193.19345696496131"/>
    <n v="193.19345696496131"/>
    <n v="193.19345696496131"/>
    <n v="193.19345696496131"/>
    <n v="128866.66579590946"/>
    <n v="-43418.264181579776"/>
    <n v="85448.40161432969"/>
  </r>
  <r>
    <s v="Lines"/>
    <s v="068080"/>
    <x v="1"/>
    <s v="354709068080"/>
    <s v="1993"/>
    <s v="TOWERS NOT CLASSIFIED BY FUNCTION"/>
    <x v="0"/>
    <x v="0"/>
    <s v="1993"/>
    <d v="1993-12-31T00:00:00"/>
    <n v="1993"/>
    <n v="27356.12788750957"/>
    <n v="-8579.3736335994727"/>
    <n v="18776.754253910098"/>
    <n v="41.011574895044092"/>
    <n v="41.011574895044092"/>
    <n v="41.011574895044092"/>
    <n v="41.011574895044092"/>
    <n v="41.011574895044092"/>
    <n v="41.011574895044092"/>
    <n v="27356.12788750957"/>
    <n v="-8825.4430829697376"/>
    <n v="18530.684804539833"/>
  </r>
  <r>
    <s v="Lines"/>
    <s v="068080"/>
    <x v="1"/>
    <s v="354889068080"/>
    <s v="2008"/>
    <s v="TOWERS NOT CLASSIFIED BY FUNCTION"/>
    <x v="0"/>
    <x v="0"/>
    <s v="2008"/>
    <d v="2008-09-30T00:00:00"/>
    <n v="2009"/>
    <n v="93809.081551132011"/>
    <n v="-8952.3308012687339"/>
    <n v="84856.750749863277"/>
    <n v="140.63606478554863"/>
    <n v="140.63606478554863"/>
    <n v="140.63606478554863"/>
    <n v="140.63606478554863"/>
    <n v="140.63606478554863"/>
    <n v="140.63606478554863"/>
    <n v="93809.081551132011"/>
    <n v="-9796.1471899820262"/>
    <n v="84012.934361149979"/>
  </r>
  <r>
    <s v="Lines"/>
    <s v="068080"/>
    <x v="1"/>
    <s v="355019068080"/>
    <s v="1991"/>
    <s v="WOOD POLES, &lt;=60 FT"/>
    <x v="1"/>
    <x v="0"/>
    <s v="1991"/>
    <d v="1991-12-31T00:00:00"/>
    <n v="1991"/>
    <n v="114.59474034780706"/>
    <n v="-38.127288417368476"/>
    <n v="76.467451930438585"/>
    <n v="0.17179736824150627"/>
    <n v="0.17179736824150627"/>
    <n v="0.17179736824150627"/>
    <n v="0.17179736824150627"/>
    <n v="0.17179736824150627"/>
    <n v="0.17179736824150627"/>
    <n v="114.59474034780706"/>
    <n v="-39.158072626817514"/>
    <n v="75.436667720989547"/>
  </r>
  <r>
    <s v="Lines"/>
    <s v="068080"/>
    <x v="1"/>
    <s v="355019068080"/>
    <s v="1995"/>
    <s v="WOOD POLES, &lt;=60 FT"/>
    <x v="1"/>
    <x v="0"/>
    <s v="1995"/>
    <d v="1995-12-31T00:00:00"/>
    <n v="1995"/>
    <n v="4065.8577121841845"/>
    <n v="-1136.6692197856282"/>
    <n v="2929.1884923985563"/>
    <n v="6.0954250821428859"/>
    <n v="6.0954250821428859"/>
    <n v="6.0954250821428859"/>
    <n v="6.0954250821428859"/>
    <n v="6.0954250821428859"/>
    <n v="6.0954250821428859"/>
    <n v="4065.8577121841845"/>
    <n v="-1173.2417702784855"/>
    <n v="2892.6159419056989"/>
  </r>
  <r>
    <s v="Lines"/>
    <s v="068080"/>
    <x v="1"/>
    <s v="355150068080"/>
    <s v="1984"/>
    <s v="WOOD POLES, &gt;=65 FT"/>
    <x v="1"/>
    <x v="0"/>
    <s v="1984"/>
    <d v="1984-12-31T00:00:00"/>
    <n v="1984"/>
    <n v="8043.8546255605379"/>
    <n v="-3389.841140982172"/>
    <n v="4654.0134845783659"/>
    <n v="12.059131605816427"/>
    <n v="12.059131605816427"/>
    <n v="12.059131605816427"/>
    <n v="12.059131605816427"/>
    <n v="12.059131605816427"/>
    <n v="12.059131605816427"/>
    <n v="8043.8546255605379"/>
    <n v="-3462.1959306170706"/>
    <n v="4581.6586949434677"/>
  </r>
  <r>
    <s v="Lines"/>
    <s v="068080"/>
    <x v="1"/>
    <s v="355159068080"/>
    <s v="1993"/>
    <s v="WOOD POLES, &gt;=65 FT"/>
    <x v="1"/>
    <x v="0"/>
    <s v="1993"/>
    <d v="1993-12-31T00:00:00"/>
    <n v="1993"/>
    <n v="154438.63541988406"/>
    <n v="-47317.335026304267"/>
    <n v="107121.30039357979"/>
    <n v="231.5302695343407"/>
    <n v="231.5302695343407"/>
    <n v="231.5302695343407"/>
    <n v="231.5302695343407"/>
    <n v="231.5302695343407"/>
    <n v="231.5302695343407"/>
    <n v="154438.63541988406"/>
    <n v="-48706.516643510309"/>
    <n v="105732.11877637374"/>
  </r>
  <r>
    <s v="Lines"/>
    <s v="068080"/>
    <x v="1"/>
    <s v="355710068080"/>
    <s v="1984"/>
    <s v="ANCHOR"/>
    <x v="1"/>
    <x v="0"/>
    <s v="1984"/>
    <d v="1984-12-31T00:00:00"/>
    <n v="1984"/>
    <n v="6025.4726117795035"/>
    <n v="-2539.2534035327576"/>
    <n v="3486.2192082467459"/>
    <n v="9.0332273014727686"/>
    <n v="9.0332273014727686"/>
    <n v="9.0332273014727686"/>
    <n v="9.0332273014727686"/>
    <n v="9.0332273014727686"/>
    <n v="9.0332273014727686"/>
    <n v="6025.4726117795035"/>
    <n v="-2593.4527673415942"/>
    <n v="3432.0198444379093"/>
  </r>
  <r>
    <s v="Lines"/>
    <s v="068080"/>
    <x v="1"/>
    <s v="355729068080"/>
    <s v="1990"/>
    <s v="CROSSARM, CROSS BRACES"/>
    <x v="1"/>
    <x v="0"/>
    <s v="1990"/>
    <d v="1990-12-31T00:00:00"/>
    <n v="1990"/>
    <n v="507.70936787706438"/>
    <n v="-175.52683954938203"/>
    <n v="332.18252832768235"/>
    <n v="0.76114429831689512"/>
    <n v="0.76114429831689512"/>
    <n v="0.76114429831689512"/>
    <n v="0.76114429831689512"/>
    <n v="0.76114429831689512"/>
    <n v="0.76114429831689512"/>
    <n v="507.70936787706438"/>
    <n v="-180.09370533928342"/>
    <n v="327.61566253778096"/>
  </r>
  <r>
    <s v="Lines"/>
    <s v="068080"/>
    <x v="1"/>
    <s v="356060068080"/>
    <s v="1981"/>
    <s v="WIRE, &lt;=499 MCM"/>
    <x v="2"/>
    <x v="0"/>
    <s v="1981"/>
    <d v="1981-12-31T00:00:00"/>
    <n v="1981"/>
    <n v="431385.03821442637"/>
    <n v="-210464.01122273874"/>
    <n v="220921.02699168763"/>
    <n v="646.72090568088868"/>
    <n v="646.72090568088868"/>
    <n v="646.72090568088868"/>
    <n v="646.72090568088868"/>
    <n v="646.72090568088868"/>
    <n v="646.72090568088868"/>
    <n v="431385.03821442637"/>
    <n v="-214344.33665682407"/>
    <n v="217040.7015576023"/>
  </r>
  <r>
    <s v="Lines"/>
    <s v="068080"/>
    <x v="1"/>
    <s v="356060068080"/>
    <s v="1983"/>
    <s v="WIRE, &lt;=499 MCM"/>
    <x v="2"/>
    <x v="0"/>
    <s v="1983"/>
    <d v="1983-12-31T00:00:00"/>
    <n v="1983"/>
    <n v="8329.7141742863387"/>
    <n v="-3848.4148604396814"/>
    <n v="4481.2993138466572"/>
    <n v="12.48768459183257"/>
    <n v="12.48768459183257"/>
    <n v="12.48768459183257"/>
    <n v="12.48768459183257"/>
    <n v="12.48768459183257"/>
    <n v="12.48768459183257"/>
    <n v="8329.7141742863387"/>
    <n v="-3923.3409679906767"/>
    <n v="4406.3732062956624"/>
  </r>
  <r>
    <s v="Lines"/>
    <s v="068080"/>
    <x v="1"/>
    <s v="356060068080"/>
    <s v="1984"/>
    <s v="WIRE, &lt;=499 MCM"/>
    <x v="2"/>
    <x v="0"/>
    <s v="1984"/>
    <d v="1984-12-31T00:00:00"/>
    <n v="1984"/>
    <n v="2038.4647408946735"/>
    <n v="-914.45479541725899"/>
    <n v="1124.0099454774145"/>
    <n v="3.0560117914304481"/>
    <n v="3.0560117914304481"/>
    <n v="3.0560117914304481"/>
    <n v="3.0560117914304481"/>
    <n v="3.0560117914304481"/>
    <n v="3.0560117914304481"/>
    <n v="2038.4647408946735"/>
    <n v="-932.79086616584163"/>
    <n v="1105.6738747288318"/>
  </r>
  <r>
    <s v="Lines"/>
    <s v="068080"/>
    <x v="1"/>
    <s v="356069068080"/>
    <s v="1998"/>
    <s v="WIRE, &lt;=499 MCM"/>
    <x v="2"/>
    <x v="0"/>
    <s v="1998"/>
    <d v="1998-12-31T00:00:00"/>
    <n v="1998"/>
    <n v="38478.081664169309"/>
    <n v="-9688.6566987859551"/>
    <n v="28789.424965383354"/>
    <n v="57.685310380063576"/>
    <n v="57.685310380063576"/>
    <n v="57.685310380063576"/>
    <n v="57.685310380063576"/>
    <n v="57.685310380063576"/>
    <n v="57.685310380063576"/>
    <n v="38478.081664169309"/>
    <n v="-10034.768561066336"/>
    <n v="28443.313103102973"/>
  </r>
  <r>
    <s v="Lines"/>
    <s v="068080"/>
    <x v="1"/>
    <s v="356078068080"/>
    <s v="2007"/>
    <s v="WIRE, &gt;=500 THRU &lt;=999 MCM"/>
    <x v="2"/>
    <x v="0"/>
    <s v="2007"/>
    <d v="2007-06-27T00:00:00"/>
    <n v="2008"/>
    <n v="3.1818032921360606"/>
    <n v="-0.36913447446133629"/>
    <n v="2.8126688176747243"/>
    <n v="4.7700743523836275E-3"/>
    <n v="4.7700743523836275E-3"/>
    <n v="4.7700743523836275E-3"/>
    <n v="4.7700743523836275E-3"/>
    <n v="4.7700743523836275E-3"/>
    <n v="4.7700743523836275E-3"/>
    <n v="3.1818032921360606"/>
    <n v="-0.39775492057563805"/>
    <n v="2.7840483715604227"/>
  </r>
  <r>
    <s v="Lines"/>
    <s v="068080"/>
    <x v="1"/>
    <s v="356079068080"/>
    <s v="1993"/>
    <s v="WIRE, &gt;=500 THRU &lt;=999 MCM"/>
    <x v="2"/>
    <x v="0"/>
    <s v="1993"/>
    <d v="1993-12-31T00:00:00"/>
    <n v="1993"/>
    <n v="77311.037436016617"/>
    <n v="-25081.822451492939"/>
    <n v="52229.214984523678"/>
    <n v="115.90263852613538"/>
    <n v="115.90263852613538"/>
    <n v="115.90263852613538"/>
    <n v="115.90263852613538"/>
    <n v="115.90263852613538"/>
    <n v="115.90263852613538"/>
    <n v="77311.037436016617"/>
    <n v="-25777.238282649752"/>
    <n v="51533.799153366868"/>
  </r>
  <r>
    <s v="Lines"/>
    <s v="068080"/>
    <x v="1"/>
    <s v="356080068080"/>
    <s v="1981"/>
    <s v="WIRE, &gt;=1000 MCM"/>
    <x v="2"/>
    <x v="0"/>
    <s v="1981"/>
    <d v="1981-12-31T00:00:00"/>
    <n v="1981"/>
    <n v="6254977.1362936124"/>
    <n v="-3051676.5031526303"/>
    <n v="3203300.6331409821"/>
    <n v="9377.2943432180818"/>
    <n v="9377.2943432180818"/>
    <n v="9377.2943432180818"/>
    <n v="9377.2943432180818"/>
    <n v="9377.2943432180818"/>
    <n v="9377.2943432180818"/>
    <n v="6254977.1362936124"/>
    <n v="-3107940.2692119386"/>
    <n v="3147036.8670816738"/>
  </r>
  <r>
    <s v="Lines"/>
    <s v="068080"/>
    <x v="1"/>
    <s v="356080068080"/>
    <s v="1983"/>
    <s v="WIRE, &gt;=1000 MCM"/>
    <x v="2"/>
    <x v="0"/>
    <s v="1983"/>
    <d v="1983-12-31T00:00:00"/>
    <n v="1983"/>
    <n v="54279.372003281198"/>
    <n v="-25077.632888439235"/>
    <n v="29201.739114841963"/>
    <n v="81.374182023214075"/>
    <n v="81.374182023214075"/>
    <n v="81.374182023214075"/>
    <n v="81.374182023214075"/>
    <n v="81.374182023214075"/>
    <n v="81.374182023214075"/>
    <n v="54279.372003281198"/>
    <n v="-25565.87798057852"/>
    <n v="28713.494022702678"/>
  </r>
  <r>
    <s v="Lines"/>
    <s v="068080"/>
    <x v="1"/>
    <s v="356089068080"/>
    <s v="1992"/>
    <s v="WIRE, &gt;=1000 MCM"/>
    <x v="2"/>
    <x v="0"/>
    <s v="1992"/>
    <d v="1992-12-31T00:00:00"/>
    <n v="1992"/>
    <n v="35180.705312096688"/>
    <n v="-11914.732337854097"/>
    <n v="23265.972974242592"/>
    <n v="52.741971988890242"/>
    <n v="52.741971988890242"/>
    <n v="52.741971988890242"/>
    <n v="52.741971988890242"/>
    <n v="52.741971988890242"/>
    <n v="52.741971988890242"/>
    <n v="35180.705312096688"/>
    <n v="-12231.184169787439"/>
    <n v="22949.521142309248"/>
  </r>
  <r>
    <s v="Lines"/>
    <s v="068080"/>
    <x v="1"/>
    <s v="356089068080"/>
    <s v="2013"/>
    <s v="WIRE, &gt;=1000 MCM"/>
    <x v="2"/>
    <x v="0"/>
    <s v="2013"/>
    <d v="2013-08-01T00:00:00"/>
    <n v="2014"/>
    <n v="89895.687700043738"/>
    <n v="-2101.1134286339366"/>
    <n v="87794.574271409801"/>
    <n v="134.76920944411739"/>
    <n v="134.76920944411739"/>
    <n v="134.76920944411739"/>
    <n v="134.76920944411739"/>
    <n v="134.76920944411739"/>
    <n v="134.76920944411739"/>
    <n v="89895.687700043738"/>
    <n v="-2909.7286852986408"/>
    <n v="86985.959014745094"/>
  </r>
  <r>
    <s v="Lines"/>
    <s v="068080"/>
    <x v="1"/>
    <s v="356800068080"/>
    <s v="1981"/>
    <s v="DISC INSULATOR"/>
    <x v="2"/>
    <x v="0"/>
    <s v="1981"/>
    <d v="1981-12-31T00:00:00"/>
    <n v="1981"/>
    <n v="1588134.8767443947"/>
    <n v="-774818.80117609119"/>
    <n v="813316.07556830347"/>
    <n v="2380.8893096589409"/>
    <n v="2380.8893096589409"/>
    <n v="2380.8893096589409"/>
    <n v="2380.8893096589409"/>
    <n v="2380.8893096589409"/>
    <n v="2380.8893096589409"/>
    <n v="1588134.8767443947"/>
    <n v="-789104.13703404483"/>
    <n v="799030.73971034982"/>
  </r>
  <r>
    <s v="Lines"/>
    <s v="068080"/>
    <x v="1"/>
    <s v="356800068080"/>
    <s v="1983"/>
    <s v="DISC INSULATOR"/>
    <x v="2"/>
    <x v="0"/>
    <s v="1983"/>
    <d v="1983-12-31T00:00:00"/>
    <n v="1983"/>
    <n v="36805.78926342557"/>
    <n v="-17004.657402712459"/>
    <n v="19801.131860713111"/>
    <n v="55.178254362430721"/>
    <n v="55.178254362430721"/>
    <n v="55.178254362430721"/>
    <n v="55.178254362430721"/>
    <n v="55.178254362430721"/>
    <n v="55.178254362430721"/>
    <n v="36805.78926342557"/>
    <n v="-17335.726928887045"/>
    <n v="19470.062334538525"/>
  </r>
  <r>
    <s v="Lines"/>
    <s v="068080"/>
    <x v="1"/>
    <s v="356800068080"/>
    <s v="1988"/>
    <s v="DISC INSULATOR"/>
    <x v="2"/>
    <x v="0"/>
    <s v="1988"/>
    <d v="1988-12-31T00:00:00"/>
    <n v="1988"/>
    <n v="1598.1439285792408"/>
    <n v="-630.4454483211199"/>
    <n v="967.69848025812087"/>
    <n v="2.3958946123333953"/>
    <n v="2.3958946123333953"/>
    <n v="2.3958946123333953"/>
    <n v="2.3958946123333953"/>
    <n v="2.3958946123333953"/>
    <n v="2.3958946123333953"/>
    <n v="1598.1439285792408"/>
    <n v="-644.82081599512026"/>
    <n v="953.32311258412051"/>
  </r>
  <r>
    <s v="Lines"/>
    <s v="068080"/>
    <x v="1"/>
    <s v="356809068080"/>
    <s v="1989"/>
    <s v="DISC INSULATOR"/>
    <x v="2"/>
    <x v="0"/>
    <s v="1989"/>
    <d v="1989-12-31T00:00:00"/>
    <n v="1989"/>
    <n v="2737.4559700317186"/>
    <n v="-1042.3949925626166"/>
    <n v="1695.060977469102"/>
    <n v="4.1039207375580791"/>
    <n v="4.1039207375580791"/>
    <n v="4.1039207375580791"/>
    <n v="4.1039207375580791"/>
    <n v="4.1039207375580791"/>
    <n v="4.1039207375580791"/>
    <n v="2737.4559700317186"/>
    <n v="-1067.0185169879651"/>
    <n v="1670.4374530437535"/>
  </r>
  <r>
    <s v="Lines"/>
    <s v="068080"/>
    <x v="1"/>
    <s v="356809068080"/>
    <s v="1990"/>
    <s v="DISC INSULATOR"/>
    <x v="2"/>
    <x v="0"/>
    <s v="1990"/>
    <d v="1990-12-31T00:00:00"/>
    <n v="1990"/>
    <n v="1047.4745546866454"/>
    <n v="-384.22369534069776"/>
    <n v="663.25085934594767"/>
    <n v="1.5703458225825377"/>
    <n v="1.5703458225825377"/>
    <n v="1.5703458225825377"/>
    <n v="1.5703458225825377"/>
    <n v="1.5703458225825377"/>
    <n v="1.5703458225825377"/>
    <n v="1047.4745546866454"/>
    <n v="-393.64577027619299"/>
    <n v="653.8287844104525"/>
  </r>
  <r>
    <s v="Lines"/>
    <s v="068080"/>
    <x v="1"/>
    <s v="356809068080"/>
    <s v="1991"/>
    <s v="DISC INSULATOR"/>
    <x v="2"/>
    <x v="0"/>
    <s v="1991"/>
    <d v="1991-12-31T00:00:00"/>
    <n v="1991"/>
    <n v="10466.146751777316"/>
    <n v="-3691.6595279995618"/>
    <n v="6774.4872237777545"/>
    <n v="15.690567142326449"/>
    <n v="15.690567142326449"/>
    <n v="15.690567142326449"/>
    <n v="15.690567142326449"/>
    <n v="15.690567142326449"/>
    <n v="15.690567142326449"/>
    <n v="10466.146751777316"/>
    <n v="-3785.8029308535206"/>
    <n v="6680.3438209237956"/>
  </r>
  <r>
    <s v="Lines"/>
    <s v="068080"/>
    <x v="1"/>
    <s v="356809068080"/>
    <s v="1992"/>
    <s v="DISC INSULATOR"/>
    <x v="2"/>
    <x v="0"/>
    <s v="1992"/>
    <d v="1992-12-31T00:00:00"/>
    <n v="1992"/>
    <n v="54257.955409876406"/>
    <n v="-18375.670398064089"/>
    <n v="35882.285011812317"/>
    <n v="81.342074839477064"/>
    <n v="81.342074839477064"/>
    <n v="81.342074839477064"/>
    <n v="81.342074839477064"/>
    <n v="81.342074839477064"/>
    <n v="81.342074839477064"/>
    <n v="54257.955409876406"/>
    <n v="-18863.722847100951"/>
    <n v="35394.232562775454"/>
  </r>
  <r>
    <s v="Lines"/>
    <s v="068080"/>
    <x v="1"/>
    <s v="356809068080"/>
    <s v="1993"/>
    <s v="DISC INSULATOR"/>
    <x v="2"/>
    <x v="0"/>
    <s v="1993"/>
    <d v="1993-12-31T00:00:00"/>
    <n v="1993"/>
    <n v="18042.011331838567"/>
    <n v="-5853.3245982172157"/>
    <n v="12188.686733621351"/>
    <n v="27.048100595069013"/>
    <n v="27.048100595069013"/>
    <n v="27.048100595069013"/>
    <n v="27.048100595069013"/>
    <n v="27.048100595069013"/>
    <n v="27.048100595069013"/>
    <n v="18042.011331838567"/>
    <n v="-6015.6132017876298"/>
    <n v="12026.398130050937"/>
  </r>
  <r>
    <s v="Lines"/>
    <s v="068080"/>
    <x v="1"/>
    <s v="356809068080"/>
    <s v="1994"/>
    <s v="DISC INSULATOR"/>
    <x v="2"/>
    <x v="0"/>
    <s v="1994"/>
    <d v="1994-12-31T00:00:00"/>
    <n v="1994"/>
    <n v="1132.509096904736"/>
    <n v="-351.10350092967315"/>
    <n v="781.40559597506285"/>
    <n v="1.6978273328015081"/>
    <n v="1.6978273328015081"/>
    <n v="1.6978273328015081"/>
    <n v="1.6978273328015081"/>
    <n v="1.6978273328015081"/>
    <n v="1.6978273328015081"/>
    <n v="1132.509096904736"/>
    <n v="-361.29046492648217"/>
    <n v="771.21863197825382"/>
  </r>
  <r>
    <s v="Lines"/>
    <s v="068080"/>
    <x v="1"/>
    <s v="356809068080"/>
    <s v="1997"/>
    <s v="DISC INSULATOR"/>
    <x v="2"/>
    <x v="0"/>
    <s v="1997"/>
    <d v="1997-12-31T00:00:00"/>
    <n v="1997"/>
    <n v="2047.7180136716615"/>
    <n v="-545.64416285683046"/>
    <n v="1502.0738508148311"/>
    <n v="3.0698840503655656"/>
    <n v="3.0698840503655656"/>
    <n v="3.0698840503655656"/>
    <n v="3.0698840503655656"/>
    <n v="3.0698840503655656"/>
    <n v="3.0698840503655656"/>
    <n v="2047.7180136716615"/>
    <n v="-564.06346715902384"/>
    <n v="1483.6545465126378"/>
  </r>
  <r>
    <s v="Lines"/>
    <s v="068080"/>
    <x v="1"/>
    <s v="356809068080"/>
    <s v="1998"/>
    <s v="DISC INSULATOR"/>
    <x v="2"/>
    <x v="0"/>
    <s v="1998"/>
    <d v="1998-12-31T00:00:00"/>
    <n v="1998"/>
    <n v="473.998105381166"/>
    <n v="-119.35046057092865"/>
    <n v="354.64764481023735"/>
    <n v="0.71060527567662302"/>
    <n v="0.71060527567662302"/>
    <n v="0.71060527567662302"/>
    <n v="0.71060527567662302"/>
    <n v="0.71060527567662302"/>
    <n v="0.71060527567662302"/>
    <n v="473.998105381166"/>
    <n v="-123.61409222498838"/>
    <n v="350.38401315617762"/>
  </r>
  <r>
    <s v="Lines"/>
    <s v="068080"/>
    <x v="1"/>
    <s v="356809068080"/>
    <s v="1999"/>
    <s v="DISC INSULATOR"/>
    <x v="2"/>
    <x v="0"/>
    <s v="1999"/>
    <d v="1999-06-30T00:00:00"/>
    <n v="1999"/>
    <n v="671.05024051186695"/>
    <n v="-159.08789997812539"/>
    <n v="511.96234053374155"/>
    <n v="1.006020563665204"/>
    <n v="1.006020563665204"/>
    <n v="1.006020563665204"/>
    <n v="1.006020563665204"/>
    <n v="1.006020563665204"/>
    <n v="1.006020563665204"/>
    <n v="671.05024051186695"/>
    <n v="-165.12402336011661"/>
    <n v="505.92621715175034"/>
  </r>
  <r>
    <s v="Lines"/>
    <s v="068080"/>
    <x v="1"/>
    <s v="356809068080"/>
    <s v="2003"/>
    <s v="DISC INSULATOR"/>
    <x v="2"/>
    <x v="0"/>
    <s v="2002"/>
    <d v="2002-05-16T00:00:00"/>
    <n v="2003"/>
    <n v="2265.3216540522799"/>
    <n v="-435.57641523569896"/>
    <n v="1829.7452388165809"/>
    <n v="3.3961096050786161"/>
    <n v="3.3961096050786161"/>
    <n v="3.3961096050786161"/>
    <n v="3.3961096050786161"/>
    <n v="3.3961096050786161"/>
    <n v="3.3961096050786161"/>
    <n v="2265.3216540522799"/>
    <n v="-455.95307286617066"/>
    <n v="1809.3685811861092"/>
  </r>
  <r>
    <s v="Lines"/>
    <s v="068080"/>
    <x v="1"/>
    <s v="356809068080"/>
    <s v="2004"/>
    <s v="DISC INSULATOR"/>
    <x v="2"/>
    <x v="0"/>
    <s v="2003"/>
    <d v="2003-03-14T00:00:00"/>
    <n v="2003"/>
    <n v="65280.548603303068"/>
    <n v="-11562.910949633602"/>
    <n v="53717.637653669466"/>
    <n v="97.866851596944343"/>
    <n v="97.866851596944343"/>
    <n v="97.866851596944343"/>
    <n v="97.866851596944343"/>
    <n v="97.866851596944343"/>
    <n v="97.866851596944343"/>
    <n v="65280.548603303068"/>
    <n v="-12150.112059215269"/>
    <n v="53130.436544087803"/>
  </r>
  <r>
    <s v="Lines"/>
    <s v="068080"/>
    <x v="1"/>
    <s v="356809068080"/>
    <s v="2007"/>
    <s v="DISC INSULATOR"/>
    <x v="2"/>
    <x v="0"/>
    <s v="2006"/>
    <d v="2007-01-04T00:00:00"/>
    <n v="2008"/>
    <n v="1007.4178026358964"/>
    <n v="-132.51021781690918"/>
    <n v="874.90758481898717"/>
    <n v="1.5102938118032059"/>
    <n v="1.5102938118032059"/>
    <n v="1.5102938118032059"/>
    <n v="1.5102938118032059"/>
    <n v="1.5102938118032059"/>
    <n v="1.5102938118032059"/>
    <n v="1007.4178026358964"/>
    <n v="-141.5719806877284"/>
    <n v="865.8458219481679"/>
  </r>
  <r>
    <s v="Lines"/>
    <s v="068080"/>
    <x v="1"/>
    <s v="356809068080"/>
    <s v="2010"/>
    <s v="DISC INSULATOR"/>
    <x v="2"/>
    <x v="0"/>
    <s v="2010"/>
    <d v="2010-08-11T00:00:00"/>
    <n v="2011"/>
    <n v="456.29550300776555"/>
    <n v="-31.93126435524448"/>
    <n v="424.36423865252107"/>
    <n v="0.6840660079096601"/>
    <n v="0.6840660079096601"/>
    <n v="0.6840660079096601"/>
    <n v="0.6840660079096601"/>
    <n v="0.6840660079096601"/>
    <n v="0.6840660079096601"/>
    <n v="456.29550300776555"/>
    <n v="-36.03566040270244"/>
    <n v="420.25984260506311"/>
  </r>
  <r>
    <s v="Lines"/>
    <s v="068080"/>
    <x v="1"/>
    <s v="356819068080"/>
    <s v="1993"/>
    <s v="POST INSULATOR"/>
    <x v="2"/>
    <x v="0"/>
    <s v="1993"/>
    <d v="1993-12-31T00:00:00"/>
    <n v="1993"/>
    <n v="60454.011176801927"/>
    <n v="-19612.941217598156"/>
    <n v="40841.069959203771"/>
    <n v="90.631035842439744"/>
    <n v="90.631035842439744"/>
    <n v="90.631035842439744"/>
    <n v="90.631035842439744"/>
    <n v="90.631035842439744"/>
    <n v="90.631035842439744"/>
    <n v="60454.011176801927"/>
    <n v="-20156.727432652795"/>
    <n v="40297.283744149128"/>
  </r>
  <r>
    <s v="Lines"/>
    <s v="068080"/>
    <x v="1"/>
    <s v="356819068080"/>
    <s v="1997"/>
    <s v="POST INSULATOR"/>
    <x v="2"/>
    <x v="0"/>
    <s v="1997"/>
    <d v="1997-12-31T00:00:00"/>
    <n v="1997"/>
    <n v="758.26109088920498"/>
    <n v="-202.05017062233412"/>
    <n v="556.21092026687086"/>
    <n v="1.1367647368397904"/>
    <n v="1.1367647368397904"/>
    <n v="1.1367647368397904"/>
    <n v="1.1367647368397904"/>
    <n v="1.1367647368397904"/>
    <n v="1.1367647368397904"/>
    <n v="758.26109088920498"/>
    <n v="-208.87075904337286"/>
    <n v="549.39033184583218"/>
  </r>
  <r>
    <s v="Lines"/>
    <s v="068080"/>
    <x v="1"/>
    <s v="356819068080"/>
    <s v="1998"/>
    <s v="POST INSULATOR"/>
    <x v="2"/>
    <x v="0"/>
    <s v="1998"/>
    <d v="1998-12-31T00:00:00"/>
    <n v="1998"/>
    <n v="2614.4707804331183"/>
    <n v="-658.31623345728985"/>
    <n v="1956.1545469758285"/>
    <n v="3.9195446323232761"/>
    <n v="3.9195446323232761"/>
    <n v="3.9195446323232761"/>
    <n v="3.9195446323232761"/>
    <n v="3.9195446323232761"/>
    <n v="3.9195446323232761"/>
    <n v="2614.4707804331183"/>
    <n v="-681.83350125122956"/>
    <n v="1932.6372791818887"/>
  </r>
  <r>
    <s v="Lines"/>
    <s v="068080"/>
    <x v="1"/>
    <s v="356819068080"/>
    <s v="2008"/>
    <s v="POST INSULATOR"/>
    <x v="2"/>
    <x v="0"/>
    <s v="2008"/>
    <d v="2009-04-17T00:00:00"/>
    <n v="2010"/>
    <n v="9457.5966348025795"/>
    <n v="-954.24885054139668"/>
    <n v="8503.3477842611828"/>
    <n v="14.178575795166518"/>
    <n v="14.178575795166518"/>
    <n v="14.178575795166518"/>
    <n v="14.178575795166518"/>
    <n v="14.178575795166518"/>
    <n v="14.178575795166518"/>
    <n v="9457.5966348025795"/>
    <n v="-1039.3203053123957"/>
    <n v="8418.2763294901833"/>
  </r>
  <r>
    <s v="Lines"/>
    <s v="074004"/>
    <x v="2"/>
    <s v="355010074004"/>
    <s v="1953"/>
    <s v="WOOD POLES, &lt;=60 FT"/>
    <x v="1"/>
    <x v="1"/>
    <s v="1953"/>
    <d v="1953-12-31T00:00:00"/>
    <n v="1953"/>
    <n v="10747.24340277778"/>
    <n v="-7893.4831597222228"/>
    <n v="2853.7602430555571"/>
    <n v="15.377473451866399"/>
    <n v="15.377473451866399"/>
    <n v="15.377473451866399"/>
    <n v="15.377473451866399"/>
    <n v="15.377473451866399"/>
    <n v="15.377473451866399"/>
    <n v="10747.24340277778"/>
    <n v="-7985.7480004334211"/>
    <n v="2761.4954023443588"/>
  </r>
  <r>
    <s v="Lines"/>
    <s v="074004"/>
    <x v="2"/>
    <s v="355010074004"/>
    <s v="1984"/>
    <s v="WOOD POLES, &lt;=60 FT"/>
    <x v="1"/>
    <x v="1"/>
    <s v="1984"/>
    <d v="1984-12-31T00:00:00"/>
    <n v="1984"/>
    <n v="613.56336805555554"/>
    <n v="-258.5673611111111"/>
    <n v="354.99600694444445"/>
    <n v="0.87790459838970536"/>
    <n v="0.87790459838970536"/>
    <n v="0.87790459838970536"/>
    <n v="0.87790459838970536"/>
    <n v="0.87790459838970536"/>
    <n v="0.87790459838970536"/>
    <n v="613.56336805555554"/>
    <n v="-263.83478870144933"/>
    <n v="349.72857935410622"/>
  </r>
  <r>
    <s v="Lines"/>
    <s v="074004"/>
    <x v="2"/>
    <s v="355010074004"/>
    <s v="1988"/>
    <s v="WOOD POLES, &lt;=60 FT"/>
    <x v="1"/>
    <x v="1"/>
    <s v="1988"/>
    <d v="1988-12-31T00:00:00"/>
    <n v="1988"/>
    <n v="1144.4756944444446"/>
    <n v="-425.07135416666677"/>
    <n v="719.40434027777781"/>
    <n v="1.6375496439465635"/>
    <n v="1.6375496439465635"/>
    <n v="1.6375496439465635"/>
    <n v="1.6375496439465635"/>
    <n v="1.6375496439465635"/>
    <n v="1.6375496439465635"/>
    <n v="1144.4756944444446"/>
    <n v="-434.89665203034616"/>
    <n v="709.57904241409847"/>
  </r>
  <r>
    <s v="Lines"/>
    <s v="074004"/>
    <x v="2"/>
    <s v="355019074004"/>
    <s v="1993"/>
    <s v="WOOD POLES, &lt;=60 FT"/>
    <x v="1"/>
    <x v="1"/>
    <s v="1993"/>
    <d v="1993-12-31T00:00:00"/>
    <n v="1993"/>
    <n v="552.7557291666667"/>
    <n v="-169.35503472222223"/>
    <n v="383.40069444444447"/>
    <n v="0.79089923174444221"/>
    <n v="0.79089923174444221"/>
    <n v="0.79089923174444221"/>
    <n v="0.79089923174444221"/>
    <n v="0.79089923174444221"/>
    <n v="0.79089923174444221"/>
    <n v="552.7557291666667"/>
    <n v="-174.10043011268888"/>
    <n v="378.65529905397784"/>
  </r>
  <r>
    <s v="Lines"/>
    <s v="074004"/>
    <x v="2"/>
    <s v="355019074004"/>
    <s v="1996"/>
    <s v="WOOD POLES, &lt;=60 FT"/>
    <x v="1"/>
    <x v="1"/>
    <s v="1996"/>
    <d v="1996-12-31T00:00:00"/>
    <n v="1996"/>
    <n v="1864.7598958333333"/>
    <n v="-496.23194444444448"/>
    <n v="1368.5279513888888"/>
    <n v="2.6681535643708121"/>
    <n v="2.6681535643708121"/>
    <n v="2.6681535643708121"/>
    <n v="2.6681535643708121"/>
    <n v="2.6681535643708121"/>
    <n v="2.6681535643708121"/>
    <n v="1864.7598958333333"/>
    <n v="-512.24086583066935"/>
    <n v="1352.5190300026638"/>
  </r>
  <r>
    <s v="Lines"/>
    <s v="074004"/>
    <x v="2"/>
    <s v="355019074004"/>
    <s v="1997"/>
    <s v="WOOD POLES, &lt;=60 FT"/>
    <x v="1"/>
    <x v="1"/>
    <s v="1997"/>
    <d v="1997-12-31T00:00:00"/>
    <n v="1997"/>
    <n v="879.34340277777778"/>
    <n v="-222.02760416666661"/>
    <n v="657.31579861111118"/>
    <n v="1.2581905261207875"/>
    <n v="1.2581905261207875"/>
    <n v="1.2581905261207875"/>
    <n v="1.2581905261207875"/>
    <n v="1.2581905261207875"/>
    <n v="1.2581905261207875"/>
    <n v="879.34340277777778"/>
    <n v="-229.57674732339134"/>
    <n v="649.76665545438641"/>
  </r>
  <r>
    <s v="Lines"/>
    <s v="074004"/>
    <x v="2"/>
    <s v="355019074004"/>
    <s v="1998"/>
    <s v="WOOD POLES, &lt;=60 FT"/>
    <x v="1"/>
    <x v="1"/>
    <s v="1998"/>
    <d v="1998-12-31T00:00:00"/>
    <n v="1998"/>
    <n v="1236.1173611111112"/>
    <n v="-295.06944444444446"/>
    <n v="941.04791666666677"/>
    <n v="1.7686732487108534"/>
    <n v="1.7686732487108534"/>
    <n v="1.7686732487108534"/>
    <n v="1.7686732487108534"/>
    <n v="1.7686732487108534"/>
    <n v="1.7686732487108534"/>
    <n v="1236.1173611111112"/>
    <n v="-305.68148393670958"/>
    <n v="930.43587717440164"/>
  </r>
  <r>
    <s v="Lines"/>
    <s v="074004"/>
    <x v="2"/>
    <s v="355019074004"/>
    <s v="1999"/>
    <s v="WOOD POLES, &lt;=60 FT"/>
    <x v="1"/>
    <x v="1"/>
    <s v="1999"/>
    <d v="1999-06-30T00:00:00"/>
    <n v="1999"/>
    <n v="11898.630381944446"/>
    <n v="-2676.7282986111131"/>
    <n v="9221.9020833333325"/>
    <n v="17.024911966228494"/>
    <n v="17.024911966228494"/>
    <n v="17.024911966228494"/>
    <n v="17.024911966228494"/>
    <n v="17.024911966228494"/>
    <n v="17.024911966228494"/>
    <n v="11898.630381944446"/>
    <n v="-2778.8777704084841"/>
    <n v="9119.7526115359615"/>
  </r>
  <r>
    <s v="Lines"/>
    <s v="074004"/>
    <x v="2"/>
    <s v="355019074004"/>
    <s v="2003"/>
    <s v="WOOD POLES, &lt;=60 FT"/>
    <x v="1"/>
    <x v="1"/>
    <s v="2002"/>
    <d v="2002-05-16T00:00:00"/>
    <n v="2003"/>
    <n v="4996.3970486111111"/>
    <n v="-914.18177083333239"/>
    <n v="4082.2152777777787"/>
    <n v="7.1489925453947256"/>
    <n v="7.1489925453947256"/>
    <n v="7.1489925453947256"/>
    <n v="7.1489925453947256"/>
    <n v="7.1489925453947256"/>
    <n v="7.1489925453947256"/>
    <n v="4996.3970486111111"/>
    <n v="-957.07572610570071"/>
    <n v="4039.3213225054105"/>
  </r>
  <r>
    <s v="Lines"/>
    <s v="074004"/>
    <x v="2"/>
    <s v="355019074004"/>
    <s v="2010"/>
    <s v="WOOD POLES, &lt;=60FT"/>
    <x v="1"/>
    <x v="1"/>
    <s v="2010"/>
    <d v="2010-07-03T00:00:00"/>
    <n v="2011"/>
    <n v="576.31024305555559"/>
    <n v="-38.704166666666765"/>
    <n v="537.60607638888882"/>
    <n v="0.82460172627475015"/>
    <n v="0.82460172627475015"/>
    <n v="0.82460172627475015"/>
    <n v="0.82460172627475015"/>
    <n v="0.82460172627475015"/>
    <n v="0.82460172627475015"/>
    <n v="576.31024305555559"/>
    <n v="-43.651777024315265"/>
    <n v="532.65846603124032"/>
  </r>
  <r>
    <s v="Lines"/>
    <s v="074004"/>
    <x v="2"/>
    <s v="355019074004"/>
    <s v="2011"/>
    <s v="WOOD POLES, &lt;=60 FT"/>
    <x v="1"/>
    <x v="1"/>
    <s v="2011"/>
    <d v="2011-03-31T00:00:00"/>
    <n v="2012"/>
    <n v="1163.8423611111114"/>
    <n v="-60.960763888889232"/>
    <n v="1102.8815972222221"/>
    <n v="1.6652600429164837"/>
    <n v="1.6652600429164837"/>
    <n v="1.6652600429164837"/>
    <n v="1.6652600429164837"/>
    <n v="1.6652600429164837"/>
    <n v="1.6652600429164837"/>
    <n v="1163.8423611111114"/>
    <n v="-70.952324146388136"/>
    <n v="1092.8900369647233"/>
  </r>
  <r>
    <s v="Lines"/>
    <s v="074004"/>
    <x v="2"/>
    <s v="355150074004"/>
    <s v="1953"/>
    <s v="WOOD POLES, &gt;=65 FT"/>
    <x v="1"/>
    <x v="1"/>
    <s v="1953"/>
    <d v="1953-12-31T00:00:00"/>
    <n v="1953"/>
    <n v="2067.9020833333334"/>
    <n v="-1518.8031249999999"/>
    <n v="549.09895833333348"/>
    <n v="2.958815409288917"/>
    <n v="2.958815409288917"/>
    <n v="2.958815409288917"/>
    <n v="2.958815409288917"/>
    <n v="2.958815409288917"/>
    <n v="2.958815409288917"/>
    <n v="2067.9020833333334"/>
    <n v="-1536.5560174557334"/>
    <n v="531.34606587760004"/>
  </r>
  <r>
    <s v="Lines"/>
    <s v="074004"/>
    <x v="2"/>
    <s v="355150074004"/>
    <s v="1960"/>
    <s v="WOOD POLES, &gt;=65 FT"/>
    <x v="1"/>
    <x v="1"/>
    <s v="1960"/>
    <d v="1960-12-31T00:00:00"/>
    <n v="1960"/>
    <n v="159.36545138888889"/>
    <n v="-107.85954861111111"/>
    <n v="51.505902777777777"/>
    <n v="0.2280247972465145"/>
    <n v="0.2280247972465145"/>
    <n v="0.2280247972465145"/>
    <n v="0.2280247972465145"/>
    <n v="0.2280247972465145"/>
    <n v="0.2280247972465145"/>
    <n v="159.36545138888889"/>
    <n v="-109.22769739459019"/>
    <n v="50.137753994298691"/>
  </r>
  <r>
    <s v="Lines"/>
    <s v="074004"/>
    <x v="2"/>
    <s v="355150074004"/>
    <s v="1970"/>
    <s v="WOOD POLES, &gt;=65 FT"/>
    <x v="1"/>
    <x v="1"/>
    <s v="1970"/>
    <d v="1970-12-31T00:00:00"/>
    <n v="1970"/>
    <n v="381.93020833333338"/>
    <n v="-221.7347222222223"/>
    <n v="160.19548611111108"/>
    <n v="0.54647702848096313"/>
    <n v="0.54647702848096313"/>
    <n v="0.54647702848096313"/>
    <n v="0.54647702848096313"/>
    <n v="0.54647702848096313"/>
    <n v="0.54647702848096313"/>
    <n v="381.93020833333338"/>
    <n v="-225.01358439310809"/>
    <n v="156.91662394022529"/>
  </r>
  <r>
    <s v="Lines"/>
    <s v="074004"/>
    <x v="2"/>
    <s v="355150074004"/>
    <s v="1981"/>
    <s v="WOOD POLES, &gt;=65 FT"/>
    <x v="1"/>
    <x v="1"/>
    <s v="1981"/>
    <d v="1981-12-31T00:00:00"/>
    <n v="1981"/>
    <n v="339.8475694444445"/>
    <n v="-155.54097222222228"/>
    <n v="184.30659722222222"/>
    <n v="0.48626394517709848"/>
    <n v="0.48626394517709848"/>
    <n v="0.48626394517709848"/>
    <n v="0.48626394517709848"/>
    <n v="0.48626394517709848"/>
    <n v="0.48626394517709848"/>
    <n v="339.8475694444445"/>
    <n v="-158.45855589328488"/>
    <n v="181.38901355115962"/>
  </r>
  <r>
    <s v="Lines"/>
    <s v="074004"/>
    <x v="2"/>
    <s v="355150074004"/>
    <s v="1988"/>
    <s v="WOOD POLES, &gt;=65 FT"/>
    <x v="1"/>
    <x v="1"/>
    <s v="1988"/>
    <d v="1988-12-31T00:00:00"/>
    <n v="1988"/>
    <n v="1674.7706597222223"/>
    <n v="-622.02899305555547"/>
    <n v="1052.7416666666668"/>
    <n v="2.3963113509820406"/>
    <n v="2.3963113509820406"/>
    <n v="2.3963113509820406"/>
    <n v="2.3963113509820406"/>
    <n v="2.3963113509820406"/>
    <n v="2.3963113509820406"/>
    <n v="1674.7706597222223"/>
    <n v="-636.40686116144775"/>
    <n v="1038.3637985607745"/>
  </r>
  <r>
    <s v="Lines"/>
    <s v="074004"/>
    <x v="2"/>
    <s v="355158074004"/>
    <s v="2007"/>
    <s v="WOOD POLES, &gt;=65 FT"/>
    <x v="1"/>
    <x v="1"/>
    <s v="2007"/>
    <d v="2007-01-01T00:00:00"/>
    <n v="2008"/>
    <n v="5961.1793402777776"/>
    <n v="-662.74079861111113"/>
    <n v="5298.4385416666664"/>
    <n v="8.5294315585374285"/>
    <n v="8.5294315585374285"/>
    <n v="8.5294315585374285"/>
    <n v="8.5294315585374285"/>
    <n v="8.5294315585374285"/>
    <n v="8.5294315585374285"/>
    <n v="5961.1793402777776"/>
    <n v="-713.91738796233574"/>
    <n v="5247.2619523154417"/>
  </r>
  <r>
    <s v="Lines"/>
    <s v="074004"/>
    <x v="2"/>
    <s v="355159074004"/>
    <s v="1989"/>
    <s v="WOOD POLES, &gt;=65 FT"/>
    <x v="1"/>
    <x v="1"/>
    <s v="1989"/>
    <d v="1989-12-31T00:00:00"/>
    <n v="1989"/>
    <n v="2040.2034722222224"/>
    <n v="-731.49392361111131"/>
    <n v="1308.7095486111111"/>
    <n v="2.9191834179910749"/>
    <n v="2.9191834179910749"/>
    <n v="2.9191834179910749"/>
    <n v="2.9191834179910749"/>
    <n v="2.9191834179910749"/>
    <n v="2.9191834179910749"/>
    <n v="2040.2034722222224"/>
    <n v="-749.00902411905781"/>
    <n v="1291.1944481031646"/>
  </r>
  <r>
    <s v="Lines"/>
    <s v="074004"/>
    <x v="2"/>
    <s v="355159074004"/>
    <s v="1991"/>
    <s v="WOOD POLES, &gt;=65 FT"/>
    <x v="1"/>
    <x v="1"/>
    <s v="1991"/>
    <d v="1991-12-31T00:00:00"/>
    <n v="1991"/>
    <n v="2224.7677083333333"/>
    <n v="-740.22083333333308"/>
    <n v="1484.5468750000002"/>
    <n v="3.1832633810659829"/>
    <n v="3.1832633810659829"/>
    <n v="3.1832633810659829"/>
    <n v="3.1832633810659829"/>
    <n v="3.1832633810659829"/>
    <n v="3.1832633810659829"/>
    <n v="2224.7677083333333"/>
    <n v="-759.32041361972892"/>
    <n v="1465.4472947136044"/>
  </r>
  <r>
    <s v="Lines"/>
    <s v="074004"/>
    <x v="2"/>
    <s v="355159074004"/>
    <s v="1996"/>
    <s v="WOOD POLES, &gt;=65 FT"/>
    <x v="1"/>
    <x v="1"/>
    <s v="1996"/>
    <d v="1996-12-31T00:00:00"/>
    <n v="1996"/>
    <n v="24310.043576388889"/>
    <n v="-6469.1618055555555"/>
    <n v="17840.881770833334"/>
    <n v="34.783528733797397"/>
    <n v="34.783528733797397"/>
    <n v="34.783528733797397"/>
    <n v="34.783528733797397"/>
    <n v="34.783528733797397"/>
    <n v="34.783528733797397"/>
    <n v="24310.043576388889"/>
    <n v="-6677.8629779583398"/>
    <n v="17632.18059843055"/>
  </r>
  <r>
    <s v="Lines"/>
    <s v="074004"/>
    <x v="2"/>
    <s v="355159074004"/>
    <s v="1997"/>
    <s v="WOOD POLES, &gt;=65 FT"/>
    <x v="1"/>
    <x v="1"/>
    <s v="1997"/>
    <d v="1997-12-31T00:00:00"/>
    <n v="1997"/>
    <n v="1096.4065972222224"/>
    <n v="-276.83420138888903"/>
    <n v="819.57239583333342"/>
    <n v="1.5687709591538794"/>
    <n v="1.5687709591538794"/>
    <n v="1.5687709591538794"/>
    <n v="1.5687709591538794"/>
    <n v="1.5687709591538794"/>
    <n v="1.5687709591538794"/>
    <n v="1096.4065972222224"/>
    <n v="-286.24682714381231"/>
    <n v="810.15977007841013"/>
  </r>
  <r>
    <s v="Lines"/>
    <s v="074004"/>
    <x v="2"/>
    <s v="355159074004"/>
    <s v="1998"/>
    <s v="WOOD POLES, &gt;=65 FT"/>
    <x v="1"/>
    <x v="1"/>
    <s v="1998"/>
    <d v="1998-12-31T00:00:00"/>
    <n v="1998"/>
    <n v="38750.308333333334"/>
    <n v="-9249.940972222219"/>
    <n v="29500.367361111115"/>
    <n v="55.445086271467183"/>
    <n v="55.445086271467183"/>
    <n v="55.445086271467183"/>
    <n v="55.445086271467183"/>
    <n v="55.445086271467183"/>
    <n v="55.445086271467183"/>
    <n v="38750.308333333334"/>
    <n v="-9582.6114898510223"/>
    <n v="29167.696843482314"/>
  </r>
  <r>
    <s v="Lines"/>
    <s v="074004"/>
    <x v="2"/>
    <s v="355159074004"/>
    <s v="1999"/>
    <s v="WOOD POLES, &gt;=65 FT"/>
    <x v="1"/>
    <x v="1"/>
    <s v="1999"/>
    <d v="1999-06-30T00:00:00"/>
    <n v="1999"/>
    <n v="11123.246701388889"/>
    <n v="-2502.2970486111117"/>
    <n v="8620.9496527777774"/>
    <n v="15.915470082771035"/>
    <n v="15.915470082771035"/>
    <n v="15.915470082771035"/>
    <n v="15.915470082771035"/>
    <n v="15.915470082771035"/>
    <n v="15.915470082771035"/>
    <n v="11123.246701388889"/>
    <n v="-2597.789869107738"/>
    <n v="8525.4568322811501"/>
  </r>
  <r>
    <s v="Lines"/>
    <s v="074004"/>
    <x v="2"/>
    <s v="355159074004"/>
    <s v="2000"/>
    <s v="WOOD POLES, &gt;=65 FT"/>
    <x v="1"/>
    <x v="1"/>
    <s v="2000"/>
    <d v="2000-01-10T00:00:00"/>
    <n v="2000"/>
    <n v="4775.1423611111113"/>
    <n v="-1007.8359375"/>
    <n v="3767.3064236111113"/>
    <n v="6.8324148002351741"/>
    <n v="6.8324148002351741"/>
    <n v="6.8324148002351741"/>
    <n v="6.8324148002351741"/>
    <n v="6.8324148002351741"/>
    <n v="6.8324148002351741"/>
    <n v="4775.1423611111113"/>
    <n v="-1048.8304263014111"/>
    <n v="3726.3119348097002"/>
  </r>
  <r>
    <s v="Lines"/>
    <s v="074004"/>
    <x v="2"/>
    <s v="355159074004"/>
    <s v="2003"/>
    <s v="WOOD POLES, &gt;=65 FT"/>
    <x v="1"/>
    <x v="1"/>
    <s v="2002"/>
    <d v="2002-05-16T00:00:00"/>
    <n v="2003"/>
    <n v="13417.564756944445"/>
    <n v="-2454.9887152777774"/>
    <n v="10962.576041666667"/>
    <n v="19.198248155920886"/>
    <n v="19.198248155920886"/>
    <n v="19.198248155920886"/>
    <n v="19.198248155920886"/>
    <n v="19.198248155920886"/>
    <n v="19.198248155920886"/>
    <n v="13417.564756944445"/>
    <n v="-2570.1782042133027"/>
    <n v="10847.386552731143"/>
  </r>
  <r>
    <s v="Lines"/>
    <s v="074004"/>
    <x v="2"/>
    <s v="355159074004"/>
    <s v="2004"/>
    <s v="WOOD POLES, &gt;=65 FT"/>
    <x v="1"/>
    <x v="1"/>
    <s v="2003"/>
    <d v="2003-03-14T00:00:00"/>
    <n v="2003"/>
    <n v="958.52361111111111"/>
    <n v="-161.79357638888882"/>
    <n v="796.73003472222229"/>
    <n v="1.3714839080539054"/>
    <n v="1.3714839080539054"/>
    <n v="1.3714839080539054"/>
    <n v="1.3714839080539054"/>
    <n v="1.3714839080539054"/>
    <n v="1.3714839080539054"/>
    <n v="958.52361111111111"/>
    <n v="-170.02247983721225"/>
    <n v="788.50113127389886"/>
  </r>
  <r>
    <s v="Lines"/>
    <s v="074004"/>
    <x v="2"/>
    <s v="355159074004"/>
    <s v="2006"/>
    <s v="WOOD POLES, &gt;=65 FT"/>
    <x v="1"/>
    <x v="1"/>
    <s v="2005"/>
    <d v="2006-03-28T00:00:00"/>
    <n v="2006"/>
    <n v="10106.914756944445"/>
    <n v="-1416.751388888888"/>
    <n v="8690.1633680555569"/>
    <n v="14.461272303093061"/>
    <n v="14.461272303093061"/>
    <n v="14.461272303093061"/>
    <n v="14.461272303093061"/>
    <n v="14.461272303093061"/>
    <n v="14.461272303093061"/>
    <n v="10106.914756944445"/>
    <n v="-1503.5190227074463"/>
    <n v="8603.3957342369977"/>
  </r>
  <r>
    <s v="Lines"/>
    <s v="074004"/>
    <x v="2"/>
    <s v="355159074004"/>
    <s v="2008"/>
    <s v="WOOD POLES, &gt;=65 FT"/>
    <x v="1"/>
    <x v="1"/>
    <s v="2008"/>
    <d v="2008-04-11T00:00:00"/>
    <n v="2009"/>
    <n v="8296.1946180555551"/>
    <n v="-801.70052083333212"/>
    <n v="7494.494097222223"/>
    <n v="11.87044041988411"/>
    <n v="11.87044041988411"/>
    <n v="11.87044041988411"/>
    <n v="11.87044041988411"/>
    <n v="11.87044041988411"/>
    <n v="11.87044041988411"/>
    <n v="8296.1946180555551"/>
    <n v="-872.92316335263672"/>
    <n v="7423.2714547029182"/>
  </r>
  <r>
    <s v="Lines"/>
    <s v="074004"/>
    <x v="2"/>
    <s v="355159074004"/>
    <s v="2010"/>
    <s v="WOOD POLES, &gt;=65 FT"/>
    <x v="1"/>
    <x v="1"/>
    <s v="2010"/>
    <d v="2010-04-13T00:00:00"/>
    <n v="2011"/>
    <n v="5820.6348958333338"/>
    <n v="-390.90503472222281"/>
    <n v="5429.7298611111109"/>
    <n v="8.3283364142055198"/>
    <n v="8.3283364142055198"/>
    <n v="8.3283364142055198"/>
    <n v="8.3283364142055198"/>
    <n v="8.3283364142055198"/>
    <n v="8.3283364142055198"/>
    <n v="5820.6348958333338"/>
    <n v="-440.87505320745595"/>
    <n v="5379.7598426258774"/>
  </r>
  <r>
    <s v="Lines"/>
    <s v="074004"/>
    <x v="2"/>
    <s v="355159074004"/>
    <s v="2011"/>
    <s v="WOOD POLES, &gt;=65 FT"/>
    <x v="1"/>
    <x v="1"/>
    <s v="2011"/>
    <d v="2011-03-31T00:00:00"/>
    <n v="2012"/>
    <n v="174282.25937500002"/>
    <n v="-9128.7862847222714"/>
    <n v="165153.47309027775"/>
    <n v="249.36820691877756"/>
    <n v="249.36820691877756"/>
    <n v="249.36820691877756"/>
    <n v="249.36820691877756"/>
    <n v="249.36820691877756"/>
    <n v="249.36820691877756"/>
    <n v="174282.25937500002"/>
    <n v="-10624.995526234936"/>
    <n v="163657.26384876508"/>
  </r>
  <r>
    <s v="Lines"/>
    <s v="074004"/>
    <x v="2"/>
    <s v="355159074004"/>
    <s v="2012"/>
    <s v="WOOD POLES, &gt;=65 FT"/>
    <x v="1"/>
    <x v="1"/>
    <s v="2012"/>
    <d v="2012-12-11T00:00:00"/>
    <n v="2013"/>
    <n v="14743.457118055556"/>
    <n v="-552.61840277777628"/>
    <n v="14190.83871527778"/>
    <n v="21.095374127567602"/>
    <n v="21.095374127567602"/>
    <n v="21.095374127567602"/>
    <n v="21.095374127567602"/>
    <n v="21.095374127567602"/>
    <n v="21.095374127567602"/>
    <n v="14743.457118055556"/>
    <n v="-679.19064754318185"/>
    <n v="14064.266470512373"/>
  </r>
  <r>
    <s v="Lines"/>
    <s v="074004"/>
    <x v="2"/>
    <s v="355710074004"/>
    <s v="1953"/>
    <s v="ANCHOR"/>
    <x v="1"/>
    <x v="1"/>
    <s v="1953"/>
    <d v="1953-12-31T00:00:00"/>
    <n v="1953"/>
    <n v="221.40659722222222"/>
    <n v="-162.61510416666667"/>
    <n v="58.791493055555556"/>
    <n v="0.31679510207918166"/>
    <n v="0.31679510207918166"/>
    <n v="0.31679510207918166"/>
    <n v="0.31679510207918166"/>
    <n v="0.31679510207918166"/>
    <n v="0.31679510207918166"/>
    <n v="221.40659722222222"/>
    <n v="-164.51587477914177"/>
    <n v="56.890722443080449"/>
  </r>
  <r>
    <s v="Lines"/>
    <s v="074004"/>
    <x v="2"/>
    <s v="355710074004"/>
    <s v="1970"/>
    <s v="ANCHOR"/>
    <x v="1"/>
    <x v="1"/>
    <s v="1970"/>
    <d v="1970-12-31T00:00:00"/>
    <n v="1970"/>
    <n v="249.97413194444442"/>
    <n v="-145.12604166666665"/>
    <n v="104.84809027777776"/>
    <n v="0.35767037495731352"/>
    <n v="0.35767037495731352"/>
    <n v="0.35767037495731352"/>
    <n v="0.35767037495731352"/>
    <n v="0.35767037495731352"/>
    <n v="0.35767037495731352"/>
    <n v="249.97413194444442"/>
    <n v="-147.27206391641053"/>
    <n v="102.70206802803389"/>
  </r>
  <r>
    <s v="Lines"/>
    <s v="074004"/>
    <x v="2"/>
    <s v="355719074004"/>
    <s v="1996"/>
    <s v="ANCHOR"/>
    <x v="1"/>
    <x v="1"/>
    <s v="1996"/>
    <d v="1996-12-31T00:00:00"/>
    <n v="1996"/>
    <n v="1949.1013888888888"/>
    <n v="-518.67690972222226"/>
    <n v="1430.4244791666665"/>
    <n v="2.7888318650053137"/>
    <n v="2.7888318650053137"/>
    <n v="2.7888318650053137"/>
    <n v="2.7888318650053137"/>
    <n v="2.7888318650053137"/>
    <n v="2.7888318650053137"/>
    <n v="1949.1013888888888"/>
    <n v="-535.4099009122541"/>
    <n v="1413.6914879766346"/>
  </r>
  <r>
    <s v="Lines"/>
    <s v="074004"/>
    <x v="2"/>
    <s v="355720074004"/>
    <s v="1953"/>
    <s v="CROSSARM, CROSS BRACES"/>
    <x v="1"/>
    <x v="1"/>
    <s v="1953"/>
    <d v="1953-12-31T00:00:00"/>
    <n v="1953"/>
    <n v="2937.0675347222223"/>
    <n v="-2157.1763888888891"/>
    <n v="779.89114583333333"/>
    <n v="4.2024430217944255"/>
    <n v="4.2024430217944255"/>
    <n v="4.2024430217944255"/>
    <n v="4.2024430217944255"/>
    <n v="4.2024430217944255"/>
    <n v="4.2024430217944255"/>
    <n v="2937.0675347222223"/>
    <n v="-2182.3910470196556"/>
    <n v="754.67648770256665"/>
  </r>
  <r>
    <s v="Lines"/>
    <s v="074004"/>
    <x v="2"/>
    <s v="355720074004"/>
    <s v="1958"/>
    <s v="CROSSARM, CROSS BRACES"/>
    <x v="1"/>
    <x v="1"/>
    <s v="1958"/>
    <d v="1958-12-31T00:00:00"/>
    <n v="1958"/>
    <n v="1385.7581597222222"/>
    <n v="-961.88506944444441"/>
    <n v="423.87309027777781"/>
    <n v="1.982783725390268"/>
    <n v="1.982783725390268"/>
    <n v="1.982783725390268"/>
    <n v="1.982783725390268"/>
    <n v="1.982783725390268"/>
    <n v="1.982783725390268"/>
    <n v="1385.7581597222222"/>
    <n v="-973.78177179678607"/>
    <n v="411.97638792543614"/>
  </r>
  <r>
    <s v="Lines"/>
    <s v="074004"/>
    <x v="2"/>
    <s v="355720074004"/>
    <s v="1960"/>
    <s v="CROSSARM, CROSS BRACES"/>
    <x v="1"/>
    <x v="1"/>
    <s v="1960"/>
    <d v="1960-12-31T00:00:00"/>
    <n v="1960"/>
    <n v="31.108680555555555"/>
    <n v="-21.0546875"/>
    <n v="10.053993055555555"/>
    <n v="4.4511219429719584E-2"/>
    <n v="4.4511219429719584E-2"/>
    <n v="4.4511219429719584E-2"/>
    <n v="4.4511219429719584E-2"/>
    <n v="4.4511219429719584E-2"/>
    <n v="4.4511219429719584E-2"/>
    <n v="31.108680555555555"/>
    <n v="-21.321754816578316"/>
    <n v="9.7869257389772386"/>
  </r>
  <r>
    <s v="Lines"/>
    <s v="074004"/>
    <x v="2"/>
    <s v="355720074004"/>
    <s v="1970"/>
    <s v="CROSSARM, CROSS BRACES"/>
    <x v="1"/>
    <x v="1"/>
    <s v="1970"/>
    <d v="1970-12-31T00:00:00"/>
    <n v="1970"/>
    <n v="93.222743055555569"/>
    <n v="-54.121180555555561"/>
    <n v="39.101562500000007"/>
    <n v="0.13338585558380969"/>
    <n v="0.13338585558380969"/>
    <n v="0.13338585558380969"/>
    <n v="0.13338585558380969"/>
    <n v="0.13338585558380969"/>
    <n v="0.13338585558380969"/>
    <n v="93.222743055555569"/>
    <n v="-54.921495689058418"/>
    <n v="38.301247366497151"/>
  </r>
  <r>
    <s v="Lines"/>
    <s v="074004"/>
    <x v="2"/>
    <s v="355720074004"/>
    <s v="1981"/>
    <s v="CROSSARM, CROSS BRACES"/>
    <x v="1"/>
    <x v="1"/>
    <s v="1981"/>
    <d v="1981-12-31T00:00:00"/>
    <n v="1981"/>
    <n v="82.95"/>
    <n v="-37.964062500000004"/>
    <n v="44.985937499999999"/>
    <n v="0.11868731125068131"/>
    <n v="0.11868731125068131"/>
    <n v="0.11868731125068131"/>
    <n v="0.11868731125068131"/>
    <n v="0.11868731125068131"/>
    <n v="0.11868731125068131"/>
    <n v="82.95"/>
    <n v="-38.676186367504094"/>
    <n v="44.273813632495909"/>
  </r>
  <r>
    <s v="Lines"/>
    <s v="074004"/>
    <x v="2"/>
    <s v="355720074004"/>
    <s v="1984"/>
    <s v="CROSSARM, CROSS BRACES"/>
    <x v="1"/>
    <x v="1"/>
    <s v="1984"/>
    <d v="1984-12-31T00:00:00"/>
    <n v="1984"/>
    <n v="278.00451388888888"/>
    <n v="-117.15642361111108"/>
    <n v="160.8480902777778"/>
    <n v="0.39777707376763005"/>
    <n v="0.39777707376763005"/>
    <n v="0.39777707376763005"/>
    <n v="0.39777707376763005"/>
    <n v="0.39777707376763005"/>
    <n v="0.39777707376763005"/>
    <n v="278.00451388888888"/>
    <n v="-119.54308605371686"/>
    <n v="158.461427835172"/>
  </r>
  <r>
    <s v="Lines"/>
    <s v="074004"/>
    <x v="2"/>
    <s v="355720074004"/>
    <s v="1988"/>
    <s v="CROSSARM, CROSS BRACES"/>
    <x v="1"/>
    <x v="1"/>
    <s v="1988"/>
    <d v="1988-12-31T00:00:00"/>
    <n v="1988"/>
    <n v="1069.0288194444445"/>
    <n v="-397.04947916666663"/>
    <n v="671.97934027777785"/>
    <n v="1.5295980256702977"/>
    <n v="1.5295980256702977"/>
    <n v="1.5295980256702977"/>
    <n v="1.5295980256702977"/>
    <n v="1.5295980256702977"/>
    <n v="1.5295980256702977"/>
    <n v="1069.0288194444445"/>
    <n v="-406.22706732068843"/>
    <n v="662.80175212375605"/>
  </r>
  <r>
    <s v="Lines"/>
    <s v="074004"/>
    <x v="2"/>
    <s v="355728074004"/>
    <s v="2007"/>
    <s v="CROSSARM"/>
    <x v="1"/>
    <x v="1"/>
    <s v="2007"/>
    <d v="2007-01-01T00:00:00"/>
    <n v="2008"/>
    <n v="2344.3352430555556"/>
    <n v="-260.63454861111131"/>
    <n v="2083.7006944444443"/>
    <n v="3.3543441430798837"/>
    <n v="3.3543441430798837"/>
    <n v="3.3543441430798837"/>
    <n v="3.3543441430798837"/>
    <n v="3.3543441430798837"/>
    <n v="3.3543441430798837"/>
    <n v="2344.3352430555556"/>
    <n v="-280.76061346959062"/>
    <n v="2063.5746295859649"/>
  </r>
  <r>
    <s v="Lines"/>
    <s v="074004"/>
    <x v="2"/>
    <s v="355729074004"/>
    <s v="1989"/>
    <s v="CROSSARM, CROSS BRACES"/>
    <x v="1"/>
    <x v="1"/>
    <s v="1989"/>
    <d v="1989-12-31T00:00:00"/>
    <n v="1989"/>
    <n v="1045.6189236111113"/>
    <n v="-374.8961805555557"/>
    <n v="670.72274305555561"/>
    <n v="1.4961024549274784"/>
    <n v="1.4961024549274784"/>
    <n v="1.4961024549274784"/>
    <n v="1.4961024549274784"/>
    <n v="1.4961024549274784"/>
    <n v="1.4961024549274784"/>
    <n v="1045.6189236111113"/>
    <n v="-383.87279528512056"/>
    <n v="661.74612832599075"/>
  </r>
  <r>
    <s v="Lines"/>
    <s v="074004"/>
    <x v="2"/>
    <s v="355729074004"/>
    <s v="1991"/>
    <s v="CROSSARM, CROSS BRACES"/>
    <x v="1"/>
    <x v="1"/>
    <s v="1991"/>
    <d v="1991-12-31T00:00:00"/>
    <n v="1991"/>
    <n v="879.07482638888894"/>
    <n v="-292.48454861111134"/>
    <n v="586.5902777777776"/>
    <n v="1.2578062390868801"/>
    <n v="1.2578062390868801"/>
    <n v="1.2578062390868801"/>
    <n v="1.2578062390868801"/>
    <n v="1.2578062390868801"/>
    <n v="1.2578062390868801"/>
    <n v="879.07482638888894"/>
    <n v="-300.03138604563264"/>
    <n v="579.04344034325629"/>
  </r>
  <r>
    <s v="Lines"/>
    <s v="074004"/>
    <x v="2"/>
    <s v="355729074004"/>
    <s v="1993"/>
    <s v="CROSSARM, CROSS BRACES"/>
    <x v="1"/>
    <x v="1"/>
    <s v="1993"/>
    <d v="1993-12-31T00:00:00"/>
    <n v="1993"/>
    <n v="381.74913194444446"/>
    <n v="-116.96076388888889"/>
    <n v="264.78836805555557"/>
    <n v="0.54621793903276294"/>
    <n v="0.54621793903276294"/>
    <n v="0.54621793903276294"/>
    <n v="0.54621793903276294"/>
    <n v="0.54621793903276294"/>
    <n v="0.54621793903276294"/>
    <n v="381.74913194444446"/>
    <n v="-120.23807152308547"/>
    <n v="261.51106042135899"/>
  </r>
  <r>
    <s v="Lines"/>
    <s v="074004"/>
    <x v="2"/>
    <s v="355729074004"/>
    <s v="1994"/>
    <s v="CROSSARM, CROSS BRACES"/>
    <x v="1"/>
    <x v="1"/>
    <s v="1994"/>
    <d v="1994-12-31T00:00:00"/>
    <n v="1994"/>
    <n v="8279.9171874999993"/>
    <n v="-2426.5451388888878"/>
    <n v="5853.3720486111115"/>
    <n v="11.847150191231805"/>
    <n v="11.847150191231805"/>
    <n v="11.847150191231805"/>
    <n v="11.847150191231805"/>
    <n v="11.847150191231805"/>
    <n v="11.847150191231805"/>
    <n v="8279.9171874999993"/>
    <n v="-2497.6280400362784"/>
    <n v="5782.2891474637208"/>
  </r>
  <r>
    <s v="Lines"/>
    <s v="074004"/>
    <x v="2"/>
    <s v="355729074004"/>
    <s v="1995"/>
    <s v="CROSSARM, CROSS BRACES"/>
    <x v="1"/>
    <x v="1"/>
    <s v="1995"/>
    <d v="1995-12-31T00:00:00"/>
    <n v="1995"/>
    <n v="970.6131944444445"/>
    <n v="-271.34965277777781"/>
    <n v="699.2635416666667"/>
    <n v="1.3887820411458209"/>
    <n v="1.3887820411458209"/>
    <n v="1.3887820411458209"/>
    <n v="1.3887820411458209"/>
    <n v="1.3887820411458209"/>
    <n v="1.3887820411458209"/>
    <n v="970.6131944444445"/>
    <n v="-279.6823450246527"/>
    <n v="690.9308494197918"/>
  </r>
  <r>
    <s v="Lines"/>
    <s v="074004"/>
    <x v="2"/>
    <s v="355729074004"/>
    <s v="1996"/>
    <s v="CROSSARM, CROSS BRACES"/>
    <x v="1"/>
    <x v="1"/>
    <s v="1996"/>
    <d v="1996-12-31T00:00:00"/>
    <n v="1996"/>
    <n v="7832.9732638888891"/>
    <n v="-2084.4371527777766"/>
    <n v="5748.5361111111124"/>
    <n v="11.207649617714836"/>
    <n v="11.207649617714836"/>
    <n v="11.207649617714836"/>
    <n v="11.207649617714836"/>
    <n v="11.207649617714836"/>
    <n v="11.207649617714836"/>
    <n v="7832.9732638888891"/>
    <n v="-2151.6830504840655"/>
    <n v="5681.2902134048236"/>
  </r>
  <r>
    <s v="Lines"/>
    <s v="074004"/>
    <x v="2"/>
    <s v="355729074004"/>
    <s v="1997"/>
    <s v="CROSSARM, CROSS BRACES"/>
    <x v="1"/>
    <x v="1"/>
    <s v="1997"/>
    <d v="1997-12-31T00:00:00"/>
    <n v="1997"/>
    <n v="3070.3227430555557"/>
    <n v="-775.23420138888878"/>
    <n v="2295.088541666667"/>
    <n v="4.3931085116947601"/>
    <n v="4.3931085116947601"/>
    <n v="4.3931085116947601"/>
    <n v="4.3931085116947601"/>
    <n v="4.3931085116947601"/>
    <n v="4.3931085116947601"/>
    <n v="3070.3227430555557"/>
    <n v="-801.59285245905733"/>
    <n v="2268.7298905964985"/>
  </r>
  <r>
    <s v="Lines"/>
    <s v="074004"/>
    <x v="2"/>
    <s v="355729074004"/>
    <s v="1998"/>
    <s v="CROSSARM"/>
    <x v="1"/>
    <x v="1"/>
    <s v="1998"/>
    <d v="1998-12-31T00:00:00"/>
    <n v="1998"/>
    <n v="12098.284722222224"/>
    <n v="-2887.9362847222237"/>
    <n v="9210.3484375000007"/>
    <n v="17.310583296271869"/>
    <n v="17.310583296271869"/>
    <n v="17.310583296271869"/>
    <n v="17.310583296271869"/>
    <n v="17.310583296271869"/>
    <n v="17.310583296271869"/>
    <n v="12098.284722222224"/>
    <n v="-2991.7997844998549"/>
    <n v="9106.4849377223691"/>
  </r>
  <r>
    <s v="Lines"/>
    <s v="074004"/>
    <x v="2"/>
    <s v="355729074004"/>
    <s v="1999"/>
    <s v="CROSSARM"/>
    <x v="1"/>
    <x v="1"/>
    <s v="1999"/>
    <d v="1999-06-30T00:00:00"/>
    <n v="1999"/>
    <n v="17921.276041666668"/>
    <n v="-4031.5892361111128"/>
    <n v="13889.686805555555"/>
    <n v="25.642291351014705"/>
    <n v="25.642291351014705"/>
    <n v="25.642291351014705"/>
    <n v="25.642291351014705"/>
    <n v="25.642291351014705"/>
    <n v="25.642291351014705"/>
    <n v="17921.276041666668"/>
    <n v="-4185.4429842172012"/>
    <n v="13735.833057449467"/>
  </r>
  <r>
    <s v="Lines"/>
    <s v="074004"/>
    <x v="2"/>
    <s v="355729074004"/>
    <s v="2004"/>
    <s v="CROSSARM, CROSS BRACES"/>
    <x v="1"/>
    <x v="1"/>
    <s v="2003"/>
    <d v="2003-03-14T00:00:00"/>
    <n v="2003"/>
    <n v="473.41631944444447"/>
    <n v="-79.910590277777771"/>
    <n v="393.5057291666667"/>
    <n v="0.67737805975955101"/>
    <n v="0.67737805975955101"/>
    <n v="0.67737805975955101"/>
    <n v="0.67737805975955101"/>
    <n v="0.67737805975955101"/>
    <n v="0.67737805975955101"/>
    <n v="473.41631944444447"/>
    <n v="-83.974858636335071"/>
    <n v="389.44146080810941"/>
  </r>
  <r>
    <s v="Lines"/>
    <s v="074004"/>
    <x v="2"/>
    <s v="355729074004"/>
    <s v="2005"/>
    <s v="CROSSARM"/>
    <x v="1"/>
    <x v="1"/>
    <s v="2004"/>
    <d v="2004-12-01T00:00:00"/>
    <n v="2005"/>
    <n v="1076.4383680555554"/>
    <n v="-166.27552083333319"/>
    <n v="910.16284722222224"/>
    <n v="1.5401998267822201"/>
    <n v="1.5401998267822201"/>
    <n v="1.5401998267822201"/>
    <n v="1.5401998267822201"/>
    <n v="1.5401998267822201"/>
    <n v="1.5401998267822201"/>
    <n v="1076.4383680555554"/>
    <n v="-175.5167197940265"/>
    <n v="900.92164826152896"/>
  </r>
  <r>
    <s v="Lines"/>
    <s v="074004"/>
    <x v="2"/>
    <s v="355729074004"/>
    <s v="2006"/>
    <s v="CROSSARM"/>
    <x v="1"/>
    <x v="1"/>
    <s v="2005"/>
    <d v="2005-03-16T00:00:00"/>
    <n v="2005"/>
    <n v="10980.435763888889"/>
    <n v="-1539.1991319444442"/>
    <n v="9441.2366319444445"/>
    <n v="15.71113197319823"/>
    <n v="15.71113197319823"/>
    <n v="15.71113197319823"/>
    <n v="15.71113197319823"/>
    <n v="15.71113197319823"/>
    <n v="15.71113197319823"/>
    <n v="10980.435763888889"/>
    <n v="-1633.4659237836336"/>
    <n v="9346.9698401052556"/>
  </r>
  <r>
    <s v="Lines"/>
    <s v="074004"/>
    <x v="2"/>
    <s v="355729074004"/>
    <s v="2008"/>
    <s v="CROSSARM"/>
    <x v="1"/>
    <x v="1"/>
    <s v="2008"/>
    <d v="2008-04-11T00:00:00"/>
    <n v="2009"/>
    <n v="14466.812500000002"/>
    <n v="-1397.9972222222241"/>
    <n v="13068.815277777778"/>
    <n v="20.699542832944513"/>
    <n v="20.699542832944513"/>
    <n v="20.699542832944513"/>
    <n v="20.699542832944513"/>
    <n v="20.699542832944513"/>
    <n v="20.699542832944513"/>
    <n v="14466.812500000002"/>
    <n v="-1522.1944792198913"/>
    <n v="12944.61802078011"/>
  </r>
  <r>
    <s v="Lines"/>
    <s v="074004"/>
    <x v="2"/>
    <s v="355729074004"/>
    <s v="2009"/>
    <s v="CROSSARM"/>
    <x v="1"/>
    <x v="1"/>
    <s v="2009"/>
    <d v="2009-11-12T00:00:00"/>
    <n v="2010"/>
    <n v="640.70902777777769"/>
    <n v="-52.514583333333235"/>
    <n v="588.19444444444446"/>
    <n v="0.91674541050009062"/>
    <n v="0.91674541050009062"/>
    <n v="0.91674541050009062"/>
    <n v="0.91674541050009062"/>
    <n v="0.91674541050009062"/>
    <n v="0.91674541050009062"/>
    <n v="640.70902777777769"/>
    <n v="-58.015055796333776"/>
    <n v="582.69397198144395"/>
  </r>
  <r>
    <s v="Lines"/>
    <s v="074004"/>
    <x v="2"/>
    <s v="355729074004"/>
    <s v="2010"/>
    <s v="CROSSARM"/>
    <x v="1"/>
    <x v="1"/>
    <s v="2010"/>
    <d v="2010-04-13T00:00:00"/>
    <n v="2011"/>
    <n v="2630.8479166666666"/>
    <n v="-176.68315972222172"/>
    <n v="2454.1647569444449"/>
    <n v="3.7642949432022079"/>
    <n v="3.7642949432022079"/>
    <n v="3.7642949432022079"/>
    <n v="3.7642949432022079"/>
    <n v="3.7642949432022079"/>
    <n v="3.7642949432022079"/>
    <n v="2630.8479166666666"/>
    <n v="-199.26892938143496"/>
    <n v="2431.5789872852315"/>
  </r>
  <r>
    <s v="Lines"/>
    <s v="074004"/>
    <x v="2"/>
    <s v="355729074004"/>
    <s v="2011"/>
    <s v="CROSSARM"/>
    <x v="1"/>
    <x v="1"/>
    <s v="2011"/>
    <d v="2011-03-31T00:00:00"/>
    <n v="2012"/>
    <n v="212599.92760416667"/>
    <n v="-11135.839409722248"/>
    <n v="201464.08819444443"/>
    <n v="304.19425894428019"/>
    <n v="304.19425894428019"/>
    <n v="304.19425894428019"/>
    <n v="304.19425894428019"/>
    <n v="304.19425894428019"/>
    <n v="304.19425894428019"/>
    <n v="212599.92760416667"/>
    <n v="-12961.00496338793"/>
    <n v="199638.92264077874"/>
  </r>
  <r>
    <s v="Lines"/>
    <s v="074004"/>
    <x v="2"/>
    <s v="355729074004"/>
    <s v="2012"/>
    <s v="CROSSARM"/>
    <x v="1"/>
    <x v="1"/>
    <s v="2012"/>
    <d v="2012-06-26T00:00:00"/>
    <n v="2013"/>
    <n v="3271.8109374999999"/>
    <n v="-122.63489583333285"/>
    <n v="3149.1760416666671"/>
    <n v="4.6814037744719217"/>
    <n v="4.6814037744719217"/>
    <n v="4.6814037744719217"/>
    <n v="4.6814037744719217"/>
    <n v="4.6814037744719217"/>
    <n v="4.6814037744719217"/>
    <n v="3271.8109374999999"/>
    <n v="-150.72331848016438"/>
    <n v="3121.0876190198355"/>
  </r>
  <r>
    <s v="Lines"/>
    <s v="074004"/>
    <x v="2"/>
    <s v="356060074004"/>
    <s v="1953"/>
    <s v="WIRE, &lt;=499 MCM"/>
    <x v="2"/>
    <x v="1"/>
    <s v="1953"/>
    <d v="1953-12-31T00:00:00"/>
    <n v="1953"/>
    <n v="20369.381423611114"/>
    <n v="-16010.088888888891"/>
    <n v="4359.2925347222226"/>
    <n v="29.145112875322223"/>
    <n v="29.145112875322223"/>
    <n v="29.145112875322223"/>
    <n v="29.145112875322223"/>
    <n v="29.145112875322223"/>
    <n v="29.145112875322223"/>
    <n v="20369.381423611114"/>
    <n v="-16184.959566140824"/>
    <n v="4184.42185747029"/>
  </r>
  <r>
    <s v="Lines"/>
    <s v="074004"/>
    <x v="2"/>
    <s v="356060074004"/>
    <s v="1970"/>
    <s v="WIRE, &lt;=499 MCM"/>
    <x v="2"/>
    <x v="1"/>
    <s v="1970"/>
    <d v="1970-12-31T00:00:00"/>
    <n v="1970"/>
    <n v="489.2331597222223"/>
    <n v="-304.12569444444449"/>
    <n v="185.10746527777781"/>
    <n v="0.70000926223153315"/>
    <n v="0.70000926223153315"/>
    <n v="0.70000926223153315"/>
    <n v="0.70000926223153315"/>
    <n v="0.70000926223153315"/>
    <n v="0.70000926223153315"/>
    <n v="489.2331597222223"/>
    <n v="-308.32575001783368"/>
    <n v="180.90740970438861"/>
  </r>
  <r>
    <s v="Lines"/>
    <s v="074004"/>
    <x v="2"/>
    <s v="356069074004"/>
    <s v="1996"/>
    <s v="WIRE, &lt;=499 MCM"/>
    <x v="2"/>
    <x v="1"/>
    <s v="1996"/>
    <d v="1996-12-31T00:00:00"/>
    <n v="1996"/>
    <n v="27444.507465277777"/>
    <n v="-7716.1255208333314"/>
    <n v="19728.381944444445"/>
    <n v="39.268412292381804"/>
    <n v="39.268412292381804"/>
    <n v="39.268412292381804"/>
    <n v="39.268412292381804"/>
    <n v="39.268412292381804"/>
    <n v="39.268412292381804"/>
    <n v="27444.507465277777"/>
    <n v="-7951.7359945876224"/>
    <n v="19492.771470690153"/>
  </r>
  <r>
    <s v="Lines"/>
    <s v="074004"/>
    <x v="2"/>
    <s v="356069074004"/>
    <s v="1997"/>
    <s v="WIRE, &lt;=499 MCM"/>
    <x v="2"/>
    <x v="1"/>
    <s v="1997"/>
    <d v="1997-12-31T00:00:00"/>
    <n v="1997"/>
    <n v="14.580902777777778"/>
    <n v="-3.8852430555555539"/>
    <n v="10.695659722222224"/>
    <n v="2.0862786573864197E-2"/>
    <n v="2.0862786573864197E-2"/>
    <n v="2.0862786573864197E-2"/>
    <n v="2.0862786573864197E-2"/>
    <n v="2.0862786573864197E-2"/>
    <n v="2.0862786573864197E-2"/>
    <n v="14.580902777777778"/>
    <n v="-4.0104197749987387"/>
    <n v="10.570483002779039"/>
  </r>
  <r>
    <s v="Lines"/>
    <s v="074004"/>
    <x v="2"/>
    <s v="356070074004"/>
    <s v="1955"/>
    <s v="WIRE, &gt;=500 THRU &lt;=999 MCM"/>
    <x v="2"/>
    <x v="1"/>
    <s v="1955"/>
    <d v="1955-12-31T00:00:00"/>
    <n v="1955"/>
    <n v="2356.2559027777779"/>
    <n v="-1814.5434027777781"/>
    <n v="541.71249999999986"/>
    <n v="3.3714005752771694"/>
    <n v="3.3714005752771694"/>
    <n v="3.3714005752771694"/>
    <n v="3.3714005752771694"/>
    <n v="3.3714005752771694"/>
    <n v="3.3714005752771694"/>
    <n v="2356.2559027777779"/>
    <n v="-1834.7718062294412"/>
    <n v="521.48409654833677"/>
  </r>
  <r>
    <s v="Lines"/>
    <s v="074004"/>
    <x v="2"/>
    <s v="356079074004"/>
    <s v="1996"/>
    <s v="WIRE, &gt;=500 THRU &lt;=999 MCM"/>
    <x v="2"/>
    <x v="1"/>
    <s v="1996"/>
    <d v="1996-12-31T00:00:00"/>
    <n v="1996"/>
    <n v="3674.6706597222224"/>
    <n v="-1033.1477430555556"/>
    <n v="2641.5229166666668"/>
    <n v="5.2578273699119693"/>
    <n v="5.2578273699119693"/>
    <n v="5.2578273699119693"/>
    <n v="5.2578273699119693"/>
    <n v="5.2578273699119693"/>
    <n v="5.2578273699119693"/>
    <n v="3674.6706597222224"/>
    <n v="-1064.6947072750274"/>
    <n v="2609.9759524471947"/>
  </r>
  <r>
    <s v="Lines"/>
    <s v="074004"/>
    <x v="2"/>
    <s v="356800074004"/>
    <s v="1953"/>
    <s v="DISC INSULATOR"/>
    <x v="2"/>
    <x v="1"/>
    <s v="1953"/>
    <d v="1953-12-31T00:00:00"/>
    <n v="1953"/>
    <n v="4806.2461805555558"/>
    <n v="-3777.6520833333334"/>
    <n v="1028.5940972222224"/>
    <n v="6.8769190642434666"/>
    <n v="6.8769190642434666"/>
    <n v="6.8769190642434666"/>
    <n v="6.8769190642434666"/>
    <n v="6.8769190642434666"/>
    <n v="6.8769190642434666"/>
    <n v="4806.2461805555558"/>
    <n v="-3818.9135977187943"/>
    <n v="987.3325828367615"/>
  </r>
  <r>
    <s v="Lines"/>
    <s v="074004"/>
    <x v="2"/>
    <s v="356800074004"/>
    <s v="1960"/>
    <s v="DISC INSULATOR"/>
    <x v="2"/>
    <x v="1"/>
    <s v="1960"/>
    <d v="1960-12-31T00:00:00"/>
    <n v="1960"/>
    <n v="23.169270833333332"/>
    <n v="-16.813368055555554"/>
    <n v="6.3559027777777795"/>
    <n v="3.3151277382123756E-2"/>
    <n v="3.3151277382123756E-2"/>
    <n v="3.3151277382123756E-2"/>
    <n v="3.3151277382123756E-2"/>
    <n v="3.3151277382123756E-2"/>
    <n v="3.3151277382123756E-2"/>
    <n v="23.169270833333332"/>
    <n v="-17.012275719848297"/>
    <n v="6.1569951134850349"/>
  </r>
  <r>
    <s v="Lines"/>
    <s v="074004"/>
    <x v="2"/>
    <s v="356800074004"/>
    <s v="1970"/>
    <s v="DISC INSULATOR"/>
    <x v="2"/>
    <x v="1"/>
    <s v="1970"/>
    <d v="1970-12-31T00:00:00"/>
    <n v="1970"/>
    <n v="247.85954861111111"/>
    <n v="-154.07899305555554"/>
    <n v="93.780555555555566"/>
    <n v="0.35464476663604966"/>
    <n v="0.35464476663604966"/>
    <n v="0.35464476663604966"/>
    <n v="0.35464476663604966"/>
    <n v="0.35464476663604966"/>
    <n v="0.35464476663604966"/>
    <n v="247.85954861111111"/>
    <n v="-156.20686165537185"/>
    <n v="91.652686955739256"/>
  </r>
  <r>
    <s v="Lines"/>
    <s v="074004"/>
    <x v="2"/>
    <s v="356800074004"/>
    <s v="1981"/>
    <s v="DISC INSULATOR"/>
    <x v="2"/>
    <x v="1"/>
    <s v="1981"/>
    <d v="1981-12-31T00:00:00"/>
    <n v="1981"/>
    <n v="43.52760416666667"/>
    <n v="-21.23576388888889"/>
    <n v="22.29184027777778"/>
    <n v="6.2280582323395055E-2"/>
    <n v="6.2280582323395055E-2"/>
    <n v="6.2280582323395055E-2"/>
    <n v="6.2280582323395055E-2"/>
    <n v="6.2280582323395055E-2"/>
    <n v="6.2280582323395055E-2"/>
    <n v="43.52760416666667"/>
    <n v="-21.609447382829259"/>
    <n v="21.918156783837411"/>
  </r>
  <r>
    <s v="Lines"/>
    <s v="074004"/>
    <x v="2"/>
    <s v="356808074004"/>
    <s v="2007"/>
    <s v="DISC INSULATOR"/>
    <x v="2"/>
    <x v="1"/>
    <s v="2007"/>
    <d v="2007-01-01T00:00:00"/>
    <n v="2008"/>
    <n v="874.1444444444445"/>
    <n v="-101.58628472222222"/>
    <n v="772.55815972222229"/>
    <n v="1.2507517029033355"/>
    <n v="1.2507517029033355"/>
    <n v="1.2507517029033355"/>
    <n v="1.2507517029033355"/>
    <n v="1.2507517029033355"/>
    <n v="1.2507517029033355"/>
    <n v="874.1444444444445"/>
    <n v="-109.09079493964224"/>
    <n v="765.05364950480225"/>
  </r>
  <r>
    <s v="Lines"/>
    <s v="074004"/>
    <x v="2"/>
    <s v="356809074004"/>
    <s v="1991"/>
    <s v="DISC INSULATOR"/>
    <x v="2"/>
    <x v="1"/>
    <s v="1991"/>
    <d v="1991-12-31T00:00:00"/>
    <n v="1991"/>
    <n v="614.56354166666665"/>
    <n v="-216.77152777777781"/>
    <n v="397.79201388888885"/>
    <n v="0.87933567634855603"/>
    <n v="0.87933567634855603"/>
    <n v="0.87933567634855603"/>
    <n v="0.87933567634855603"/>
    <n v="0.87933567634855603"/>
    <n v="0.87933567634855603"/>
    <n v="614.56354166666665"/>
    <n v="-222.04754183586914"/>
    <n v="392.51599983079751"/>
  </r>
  <r>
    <s v="Lines"/>
    <s v="074004"/>
    <x v="2"/>
    <s v="356809074004"/>
    <s v="1992"/>
    <s v="DISC INSULATOR"/>
    <x v="2"/>
    <x v="1"/>
    <s v="1992"/>
    <d v="1992-12-31T00:00:00"/>
    <n v="1992"/>
    <n v="46.453993055555557"/>
    <n v="-15.732986111111114"/>
    <n v="30.721006944444444"/>
    <n v="6.6467746023167087E-2"/>
    <n v="6.6467746023167087E-2"/>
    <n v="6.6467746023167087E-2"/>
    <n v="6.6467746023167087E-2"/>
    <n v="6.6467746023167087E-2"/>
    <n v="6.6467746023167087E-2"/>
    <n v="46.453993055555557"/>
    <n v="-16.131792587250118"/>
    <n v="30.322200468305439"/>
  </r>
  <r>
    <s v="Lines"/>
    <s v="074004"/>
    <x v="2"/>
    <s v="356809074004"/>
    <s v="1993"/>
    <s v="DISC INSULATOR"/>
    <x v="2"/>
    <x v="1"/>
    <s v="1993"/>
    <d v="1993-12-31T00:00:00"/>
    <n v="1993"/>
    <n v="1570.3782986111112"/>
    <n v="-509.47361111111104"/>
    <n v="1060.9046875000001"/>
    <n v="2.2469436758116013"/>
    <n v="2.2469436758116013"/>
    <n v="2.2469436758116013"/>
    <n v="2.2469436758116013"/>
    <n v="2.2469436758116013"/>
    <n v="2.2469436758116013"/>
    <n v="1570.3782986111112"/>
    <n v="-522.95527316598066"/>
    <n v="1047.4230254451304"/>
  </r>
  <r>
    <s v="Lines"/>
    <s v="074004"/>
    <x v="2"/>
    <s v="356809074004"/>
    <s v="1996"/>
    <s v="DISC INSULATOR"/>
    <x v="2"/>
    <x v="1"/>
    <s v="1996"/>
    <d v="1996-12-31T00:00:00"/>
    <n v="1996"/>
    <n v="8444.0586805555558"/>
    <n v="-2374.0791666666673"/>
    <n v="6069.9795138888885"/>
    <n v="12.08200869003152"/>
    <n v="12.08200869003152"/>
    <n v="12.08200869003152"/>
    <n v="12.08200869003152"/>
    <n v="12.08200869003152"/>
    <n v="12.08200869003152"/>
    <n v="8444.0586805555558"/>
    <n v="-2446.5712188068565"/>
    <n v="5997.4874617486994"/>
  </r>
  <r>
    <s v="Lines"/>
    <s v="074004"/>
    <x v="2"/>
    <s v="356809074004"/>
    <s v="1997"/>
    <s v="DISC INSULATOR"/>
    <x v="2"/>
    <x v="1"/>
    <s v="1997"/>
    <d v="1997-12-31T00:00:00"/>
    <n v="1997"/>
    <n v="399.43142361111114"/>
    <n v="-106.43402777777783"/>
    <n v="292.99739583333331"/>
    <n v="0.57151828447781416"/>
    <n v="0.57151828447781416"/>
    <n v="0.57151828447781416"/>
    <n v="0.57151828447781416"/>
    <n v="0.57151828447781416"/>
    <n v="0.57151828447781416"/>
    <n v="399.43142361111114"/>
    <n v="-109.86313748464471"/>
    <n v="289.56828612646643"/>
  </r>
  <r>
    <s v="Lines"/>
    <s v="074004"/>
    <x v="2"/>
    <s v="356809074004"/>
    <s v="1998"/>
    <s v="DISC INSULATOR"/>
    <x v="2"/>
    <x v="1"/>
    <s v="1998"/>
    <d v="1998-12-31T00:00:00"/>
    <n v="1998"/>
    <n v="3848.1819444444445"/>
    <n v="-968.96041666666633"/>
    <n v="2879.2215277777782"/>
    <n v="5.5060924435145244"/>
    <n v="5.5060924435145244"/>
    <n v="5.5060924435145244"/>
    <n v="5.5060924435145244"/>
    <n v="5.5060924435145244"/>
    <n v="5.5060924435145244"/>
    <n v="3848.1819444444445"/>
    <n v="-1001.9969713277535"/>
    <n v="2846.1849731166913"/>
  </r>
  <r>
    <s v="Lines"/>
    <s v="074004"/>
    <x v="2"/>
    <s v="356809074004"/>
    <s v="1999"/>
    <s v="DISC INSULATOR"/>
    <x v="2"/>
    <x v="1"/>
    <s v="1999"/>
    <d v="1999-06-30T00:00:00"/>
    <n v="1999"/>
    <n v="6630.7123263888898"/>
    <n v="-1571.9666666666672"/>
    <n v="5058.7456597222226"/>
    <n v="9.4874191403959891"/>
    <n v="9.4874191403959891"/>
    <n v="9.4874191403959891"/>
    <n v="9.4874191403959891"/>
    <n v="9.4874191403959891"/>
    <n v="9.4874191403959891"/>
    <n v="6630.7123263888898"/>
    <n v="-1628.891181509043"/>
    <n v="5001.8211448798465"/>
  </r>
  <r>
    <s v="Lines"/>
    <s v="074004"/>
    <x v="2"/>
    <s v="356809074004"/>
    <s v="2000"/>
    <s v="DISC INSULATOR"/>
    <x v="2"/>
    <x v="1"/>
    <s v="2000"/>
    <d v="2000-04-11T00:00:00"/>
    <n v="2001"/>
    <n v="888.91614583333342"/>
    <n v="-197.45833333333337"/>
    <n v="691.45781250000005"/>
    <n v="1.2718874897682564"/>
    <n v="1.2718874897682564"/>
    <n v="1.2718874897682564"/>
    <n v="1.2718874897682564"/>
    <n v="1.2718874897682564"/>
    <n v="1.2718874897682564"/>
    <n v="888.91614583333342"/>
    <n v="-205.08965827194291"/>
    <n v="683.82648756139054"/>
  </r>
  <r>
    <s v="Lines"/>
    <s v="074004"/>
    <x v="2"/>
    <s v="356809074004"/>
    <s v="2003"/>
    <s v="DISC INSULATOR"/>
    <x v="2"/>
    <x v="1"/>
    <s v="2002"/>
    <d v="2002-05-16T00:00:00"/>
    <n v="2003"/>
    <n v="2227.2225694444446"/>
    <n v="-428.25173611111109"/>
    <n v="1798.9708333333335"/>
    <n v="3.1867758688872208"/>
    <n v="3.1867758688872208"/>
    <n v="3.1867758688872208"/>
    <n v="3.1867758688872208"/>
    <n v="3.1867758688872208"/>
    <n v="3.1867758688872208"/>
    <n v="2227.2225694444446"/>
    <n v="-447.37239132443443"/>
    <n v="1779.8501781200102"/>
  </r>
  <r>
    <s v="Lines"/>
    <s v="074004"/>
    <x v="2"/>
    <s v="356809074004"/>
    <s v="2004"/>
    <s v="DISC INSULATOR"/>
    <x v="2"/>
    <x v="1"/>
    <s v="2003"/>
    <d v="2003-03-14T00:00:00"/>
    <n v="2003"/>
    <n v="313.05190972222221"/>
    <n v="-55.449479166666663"/>
    <n v="257.60243055555554"/>
    <n v="0.44792392340954273"/>
    <n v="0.44792392340954273"/>
    <n v="0.44792392340954273"/>
    <n v="0.44792392340954273"/>
    <n v="0.44792392340954273"/>
    <n v="0.44792392340954273"/>
    <n v="313.05190972222221"/>
    <n v="-58.137022707123919"/>
    <n v="254.91488701509829"/>
  </r>
  <r>
    <s v="Lines"/>
    <s v="074004"/>
    <x v="2"/>
    <s v="356809074004"/>
    <s v="2005"/>
    <s v="DISC INSULATOR"/>
    <x v="2"/>
    <x v="1"/>
    <s v="2004"/>
    <d v="2004-11-23T00:00:00"/>
    <n v="2005"/>
    <n v="2069.3118055555556"/>
    <n v="-335.19791666666674"/>
    <n v="1734.1138888888888"/>
    <n v="2.9608324815030929"/>
    <n v="2.9608324815030929"/>
    <n v="2.9608324815030929"/>
    <n v="2.9608324815030929"/>
    <n v="2.9608324815030929"/>
    <n v="2.9608324815030929"/>
    <n v="2069.3118055555556"/>
    <n v="-352.96291155568531"/>
    <n v="1716.3488939998701"/>
  </r>
  <r>
    <s v="Lines"/>
    <s v="074004"/>
    <x v="2"/>
    <s v="356809074004"/>
    <s v="2006"/>
    <s v="DISC INSULATOR"/>
    <x v="2"/>
    <x v="1"/>
    <s v="2005"/>
    <d v="2005-03-16T00:00:00"/>
    <n v="2005"/>
    <n v="1660.601736111111"/>
    <n v="-243.86979166666652"/>
    <n v="1416.7319444444445"/>
    <n v="2.3760380363742155"/>
    <n v="2.3760380363742155"/>
    <n v="2.3760380363742155"/>
    <n v="2.3760380363742155"/>
    <n v="2.3760380363742155"/>
    <n v="2.3760380363742155"/>
    <n v="1660.601736111111"/>
    <n v="-258.12601988491178"/>
    <n v="1402.4757162261992"/>
  </r>
  <r>
    <s v="Lines"/>
    <s v="074004"/>
    <x v="2"/>
    <s v="356809074004"/>
    <s v="2008"/>
    <s v="DISC INSULATOR"/>
    <x v="2"/>
    <x v="1"/>
    <s v="2008"/>
    <d v="2008-04-11T00:00:00"/>
    <n v="2009"/>
    <n v="4133.4465277777781"/>
    <n v="-417.05538194444443"/>
    <n v="3716.3911458333337"/>
    <n v="5.9142574391851603"/>
    <n v="5.9142574391851603"/>
    <n v="5.9142574391851603"/>
    <n v="5.9142574391851603"/>
    <n v="5.9142574391851603"/>
    <n v="5.9142574391851603"/>
    <n v="4133.4465277777781"/>
    <n v="-452.54092657955539"/>
    <n v="3680.9056011982229"/>
  </r>
  <r>
    <s v="Lines"/>
    <s v="074004"/>
    <x v="2"/>
    <s v="356809074004"/>
    <s v="2009"/>
    <s v="DISC INSULATOR"/>
    <x v="2"/>
    <x v="1"/>
    <s v="2009"/>
    <d v="2009-11-12T00:00:00"/>
    <n v="2010"/>
    <n v="168.7777777777778"/>
    <n v="-14.42291666666668"/>
    <n v="154.35486111111112"/>
    <n v="0.24149223198685277"/>
    <n v="0.24149223198685277"/>
    <n v="0.24149223198685277"/>
    <n v="0.24149223198685277"/>
    <n v="0.24149223198685277"/>
    <n v="0.24149223198685277"/>
    <n v="168.7777777777778"/>
    <n v="-15.871870058587797"/>
    <n v="152.90590771919"/>
  </r>
  <r>
    <s v="Lines"/>
    <s v="074004"/>
    <x v="2"/>
    <s v="356809074004"/>
    <s v="2010"/>
    <s v="DISC INSULATOR"/>
    <x v="2"/>
    <x v="1"/>
    <s v="2010"/>
    <d v="2010-04-13T00:00:00"/>
    <n v="2011"/>
    <n v="1515.0284722222223"/>
    <n v="-106.01840277777751"/>
    <n v="1409.0100694444448"/>
    <n v="2.1677475085748412"/>
    <n v="2.1677475085748412"/>
    <n v="2.1677475085748412"/>
    <n v="2.1677475085748412"/>
    <n v="2.1677475085748412"/>
    <n v="2.1677475085748412"/>
    <n v="1515.0284722222223"/>
    <n v="-119.02488782922656"/>
    <n v="1396.0035843929957"/>
  </r>
  <r>
    <s v="Lines"/>
    <s v="074004"/>
    <x v="2"/>
    <s v="356809074004"/>
    <s v="2011"/>
    <s v="DISC INSULATOR"/>
    <x v="2"/>
    <x v="1"/>
    <s v="2011"/>
    <d v="2011-03-31T00:00:00"/>
    <n v="2012"/>
    <n v="19423.514930555557"/>
    <n v="-1058.7840277777796"/>
    <n v="18364.730902777777"/>
    <n v="27.79173914581197"/>
    <n v="27.79173914581197"/>
    <n v="27.79173914581197"/>
    <n v="27.79173914581197"/>
    <n v="27.79173914581197"/>
    <n v="27.79173914581197"/>
    <n v="19423.514930555557"/>
    <n v="-1225.5344626526514"/>
    <n v="18197.980467902904"/>
  </r>
  <r>
    <s v="Lines"/>
    <s v="074004"/>
    <x v="2"/>
    <s v="356809074004"/>
    <s v="2012"/>
    <s v="DISC INSULATOR"/>
    <x v="2"/>
    <x v="1"/>
    <s v="2012"/>
    <d v="2012-06-26T00:00:00"/>
    <n v="2013"/>
    <n v="782.75677083333335"/>
    <n v="-30.498611111111131"/>
    <n v="752.25815972222222"/>
    <n v="1.1199915189086684"/>
    <n v="1.1199915189086684"/>
    <n v="1.1199915189086684"/>
    <n v="1.1199915189086684"/>
    <n v="1.1199915189086684"/>
    <n v="1.1199915189086684"/>
    <n v="782.75677083333335"/>
    <n v="-37.218560224563142"/>
    <n v="745.53821060877021"/>
  </r>
  <r>
    <s v="Lines"/>
    <s v="074004"/>
    <x v="2"/>
    <s v="356819074004"/>
    <s v="1993"/>
    <s v="POST INSULATOR"/>
    <x v="2"/>
    <x v="1"/>
    <s v="1993"/>
    <d v="1993-12-31T00:00:00"/>
    <n v="1993"/>
    <n v="740.58055555555563"/>
    <n v="-240.26406250000002"/>
    <n v="500.31649305555561"/>
    <n v="1.0596445437423112"/>
    <n v="1.0596445437423112"/>
    <n v="1.0596445437423112"/>
    <n v="1.0596445437423112"/>
    <n v="1.0596445437423112"/>
    <n v="1.0596445437423112"/>
    <n v="740.58055555555563"/>
    <n v="-246.6219297624539"/>
    <n v="493.95862579310176"/>
  </r>
  <r>
    <s v="Lines"/>
    <s v="074004"/>
    <x v="2"/>
    <s v="356819074004"/>
    <s v="1994"/>
    <s v="POST INSULATOR"/>
    <x v="2"/>
    <x v="1"/>
    <s v="1994"/>
    <d v="1994-12-31T00:00:00"/>
    <n v="1994"/>
    <n v="974.64184027777776"/>
    <n v="-302.1618055555557"/>
    <n v="672.48003472222206"/>
    <n v="1.3945463466544357"/>
    <n v="1.3945463466544357"/>
    <n v="1.3945463466544357"/>
    <n v="1.3945463466544357"/>
    <n v="1.3945463466544357"/>
    <n v="1.3945463466544357"/>
    <n v="974.64184027777776"/>
    <n v="-310.52908363548232"/>
    <n v="664.11275664229538"/>
  </r>
  <r>
    <s v="Lines"/>
    <s v="074004"/>
    <x v="2"/>
    <s v="356819074004"/>
    <s v="1997"/>
    <s v="POST INSULATOR"/>
    <x v="2"/>
    <x v="1"/>
    <s v="1997"/>
    <d v="1997-12-31T00:00:00"/>
    <n v="1997"/>
    <n v="397.51006944444447"/>
    <n v="-105.92239583333333"/>
    <n v="291.58767361111114"/>
    <n v="0.56876915415832097"/>
    <n v="0.56876915415832097"/>
    <n v="0.56876915415832097"/>
    <n v="0.56876915415832097"/>
    <n v="0.56876915415832097"/>
    <n v="0.56876915415832097"/>
    <n v="397.51006944444447"/>
    <n v="-109.33501075828325"/>
    <n v="288.17505868616121"/>
  </r>
  <r>
    <s v="Lines"/>
    <s v="076003"/>
    <x v="3"/>
    <s v="355010076003"/>
    <s v="1953"/>
    <s v="WOOD POLES, &lt;=60 FT"/>
    <x v="1"/>
    <x v="1"/>
    <s v="1953"/>
    <d v="1953-12-31T00:00:00"/>
    <n v="1953"/>
    <n v="646.73935458254084"/>
    <n v="-475.00801595078138"/>
    <n v="171.73133863175946"/>
    <n v="0.92537378029418649"/>
    <n v="0.92537378029418649"/>
    <n v="0.92537378029418649"/>
    <n v="0.92537378029418649"/>
    <n v="0.92537378029418649"/>
    <n v="0.92537378029418649"/>
    <n v="646.73935458254084"/>
    <n v="-480.56025863254649"/>
    <n v="166.17909594999435"/>
  </r>
  <r>
    <s v="Lines"/>
    <s v="076003"/>
    <x v="3"/>
    <s v="355010076003"/>
    <s v="1958"/>
    <s v="WOOD POLES, &lt;=60 FT"/>
    <x v="1"/>
    <x v="1"/>
    <s v="1958"/>
    <d v="1958-12-31T00:00:00"/>
    <n v="1958"/>
    <n v="63.476830593393828"/>
    <n v="-44.060634103334252"/>
    <n v="19.41619649005958"/>
    <n v="9.0824525013199556E-2"/>
    <n v="9.0824525013199556E-2"/>
    <n v="9.0824525013199556E-2"/>
    <n v="9.0824525013199556E-2"/>
    <n v="9.0824525013199556E-2"/>
    <n v="9.0824525013199556E-2"/>
    <n v="63.476830593393828"/>
    <n v="-44.605581253413447"/>
    <n v="18.87124933998038"/>
  </r>
  <r>
    <s v="Lines"/>
    <s v="076003"/>
    <x v="3"/>
    <s v="355019076003"/>
    <s v="1990"/>
    <s v="WOOD POLES, &lt;=60 FT"/>
    <x v="1"/>
    <x v="1"/>
    <s v="1990"/>
    <d v="1990-12-31T00:00:00"/>
    <n v="1990"/>
    <n v="164.3762661679913"/>
    <n v="-56.82843196902067"/>
    <n v="107.54783419897063"/>
    <n v="0.23519441910675373"/>
    <n v="0.23519441910675373"/>
    <n v="0.23519441910675373"/>
    <n v="0.23519441910675373"/>
    <n v="0.23519441910675373"/>
    <n v="0.23519441910675373"/>
    <n v="164.3762661679913"/>
    <n v="-58.23959848366119"/>
    <n v="106.13666768433012"/>
  </r>
  <r>
    <s v="Lines"/>
    <s v="076003"/>
    <x v="3"/>
    <s v="355019076003"/>
    <s v="1997"/>
    <s v="WOOD POLES, &lt;=60 FT"/>
    <x v="1"/>
    <x v="1"/>
    <s v="1997"/>
    <d v="1997-12-31T00:00:00"/>
    <n v="1997"/>
    <n v="148.08546860757278"/>
    <n v="-37.390567862334848"/>
    <n v="110.69490074523793"/>
    <n v="0.2118850645488847"/>
    <n v="0.2118850645488847"/>
    <n v="0.2118850645488847"/>
    <n v="0.2118850645488847"/>
    <n v="0.2118850645488847"/>
    <n v="0.2118850645488847"/>
    <n v="148.08546860757278"/>
    <n v="-38.66187824962816"/>
    <n v="109.42359035794462"/>
  </r>
  <r>
    <s v="Lines"/>
    <s v="076003"/>
    <x v="3"/>
    <s v="355019076003"/>
    <s v="2013"/>
    <s v="WOOD POLES, &lt;=60 FT"/>
    <x v="1"/>
    <x v="1"/>
    <s v="2013"/>
    <d v="2013-12-17T00:00:00"/>
    <n v="2014"/>
    <n v="2359.8794031692355"/>
    <n v="-53.011836069003039"/>
    <n v="2306.8675671002325"/>
    <n v="3.3765851867151189"/>
    <n v="3.3765851867151189"/>
    <n v="3.3765851867151189"/>
    <n v="3.3765851867151189"/>
    <n v="3.3765851867151189"/>
    <n v="3.3765851867151189"/>
    <n v="2359.8794031692355"/>
    <n v="-73.271347189293749"/>
    <n v="2286.6080559799416"/>
  </r>
  <r>
    <s v="Lines"/>
    <s v="076003"/>
    <x v="3"/>
    <s v="355150076003"/>
    <s v="1953"/>
    <s v="WOOD POLES, &gt;=65 FT"/>
    <x v="1"/>
    <x v="1"/>
    <s v="1953"/>
    <d v="1953-12-31T00:00:00"/>
    <n v="1953"/>
    <n v="98.983089652699064"/>
    <n v="-72.699651610341547"/>
    <n v="26.283438042357517"/>
    <n v="0.14162792971867375"/>
    <n v="0.14162792971867375"/>
    <n v="0.14162792971867375"/>
    <n v="0.14162792971867375"/>
    <n v="0.14162792971867375"/>
    <n v="0.14162792971867375"/>
    <n v="98.983089652699064"/>
    <n v="-73.549419188653587"/>
    <n v="25.433670464045477"/>
  </r>
  <r>
    <s v="Lines"/>
    <s v="076003"/>
    <x v="3"/>
    <s v="355150076003"/>
    <s v="1959"/>
    <s v="WOOD POLES, &gt;=65 FT"/>
    <x v="1"/>
    <x v="1"/>
    <s v="1959"/>
    <d v="1959-12-31T00:00:00"/>
    <n v="1959"/>
    <n v="18.202655190301446"/>
    <n v="-12.477142265514761"/>
    <n v="5.7255129247866856"/>
    <n v="2.604489695190039E-2"/>
    <n v="2.604489695190039E-2"/>
    <n v="2.604489695190039E-2"/>
    <n v="2.604489695190039E-2"/>
    <n v="2.604489695190039E-2"/>
    <n v="2.604489695190039E-2"/>
    <n v="18.202655190301446"/>
    <n v="-12.633411647226163"/>
    <n v="5.5692435430752827"/>
  </r>
  <r>
    <s v="Lines"/>
    <s v="076003"/>
    <x v="3"/>
    <s v="355150076003"/>
    <s v="1966"/>
    <s v="WOOD POLES, &gt;=65 FT"/>
    <x v="1"/>
    <x v="1"/>
    <s v="1966"/>
    <d v="1966-12-31T00:00:00"/>
    <n v="1966"/>
    <n v="201.75708360284435"/>
    <n v="-125.27999257110287"/>
    <n v="76.47709103174148"/>
    <n v="0.28867999733092847"/>
    <n v="0.28867999733092847"/>
    <n v="0.28867999733092847"/>
    <n v="0.28867999733092847"/>
    <n v="0.28867999733092847"/>
    <n v="0.28867999733092847"/>
    <n v="201.75708360284435"/>
    <n v="-127.01207255508844"/>
    <n v="74.745011047755909"/>
  </r>
  <r>
    <s v="Lines"/>
    <s v="076003"/>
    <x v="3"/>
    <s v="355150076003"/>
    <s v="1968"/>
    <s v="WOOD POLES, &gt;=65 FT"/>
    <x v="1"/>
    <x v="1"/>
    <s v="1968"/>
    <d v="1968-12-31T00:00:00"/>
    <n v="1968"/>
    <n v="41.817261939070235"/>
    <n v="-25.13025653177241"/>
    <n v="16.687005407297825"/>
    <n v="5.9833374121925235E-2"/>
    <n v="5.9833374121925235E-2"/>
    <n v="5.9833374121925235E-2"/>
    <n v="5.9833374121925235E-2"/>
    <n v="5.9833374121925235E-2"/>
    <n v="5.9833374121925235E-2"/>
    <n v="41.817261939070235"/>
    <n v="-25.489256776503961"/>
    <n v="16.328005162566274"/>
  </r>
  <r>
    <s v="Lines"/>
    <s v="076003"/>
    <x v="3"/>
    <s v="355150076003"/>
    <s v="1975"/>
    <s v="WOOD POLES, &gt;=65 FT"/>
    <x v="1"/>
    <x v="1"/>
    <s v="1975"/>
    <d v="1975-12-31T00:00:00"/>
    <n v="1975"/>
    <n v="17.488861991157904"/>
    <n v="-9.2126062833953473"/>
    <n v="8.2762557077625569"/>
    <n v="2.5023580549304019E-2"/>
    <n v="2.5023580549304019E-2"/>
    <n v="2.5023580549304019E-2"/>
    <n v="2.5023580549304019E-2"/>
    <n v="2.5023580549304019E-2"/>
    <n v="2.5023580549304019E-2"/>
    <n v="17.488861991157904"/>
    <n v="-9.3627477666911716"/>
    <n v="8.1261142244667326"/>
  </r>
  <r>
    <s v="Lines"/>
    <s v="076003"/>
    <x v="3"/>
    <s v="355150076003"/>
    <s v="1978"/>
    <s v="WOOD POLES, &gt;=65 FT"/>
    <x v="1"/>
    <x v="1"/>
    <s v="1978"/>
    <d v="1978-12-31T00:00:00"/>
    <n v="1978"/>
    <n v="54.617406461005764"/>
    <n v="-26.916287216533142"/>
    <n v="27.701119244472622"/>
    <n v="7.8148199160245499E-2"/>
    <n v="7.8148199160245499E-2"/>
    <n v="7.8148199160245499E-2"/>
    <n v="7.8148199160245499E-2"/>
    <n v="7.8148199160245499E-2"/>
    <n v="7.8148199160245499E-2"/>
    <n v="54.617406461005764"/>
    <n v="-27.385176411494616"/>
    <n v="27.232230049511148"/>
  </r>
  <r>
    <s v="Lines"/>
    <s v="076003"/>
    <x v="3"/>
    <s v="355150076003"/>
    <s v="1981"/>
    <s v="WOOD POLES, &gt;=65 FT"/>
    <x v="1"/>
    <x v="1"/>
    <s v="1981"/>
    <d v="1981-12-31T00:00:00"/>
    <n v="1981"/>
    <n v="264.81124090333685"/>
    <n v="-121.19889697955563"/>
    <n v="143.61234392378122"/>
    <n v="0.37889974890625067"/>
    <n v="0.37889974890625067"/>
    <n v="0.37889974890625067"/>
    <n v="0.37889974890625067"/>
    <n v="0.37889974890625067"/>
    <n v="0.37889974890625067"/>
    <n v="264.81124090333685"/>
    <n v="-123.47229547299312"/>
    <n v="141.33894543034373"/>
  </r>
  <r>
    <s v="Lines"/>
    <s v="076003"/>
    <x v="3"/>
    <s v="355150076003"/>
    <s v="1983"/>
    <s v="WOOD POLES, &gt;=65 FT"/>
    <x v="1"/>
    <x v="1"/>
    <s v="1983"/>
    <d v="1983-12-31T00:00:00"/>
    <n v="1983"/>
    <n v="1409.0256083476897"/>
    <n v="-610.86784141439398"/>
    <n v="798.15776693329576"/>
    <n v="2.0160754784586237"/>
    <n v="2.0160754784586237"/>
    <n v="2.0160754784586237"/>
    <n v="2.0160754784586237"/>
    <n v="2.0160754784586237"/>
    <n v="2.0160754784586237"/>
    <n v="1409.0256083476897"/>
    <n v="-622.96429428514568"/>
    <n v="786.06131406254406"/>
  </r>
  <r>
    <s v="Lines"/>
    <s v="076003"/>
    <x v="3"/>
    <s v="355150076003"/>
    <s v="1984"/>
    <s v="WOOD POLES, &gt;=65 FT"/>
    <x v="1"/>
    <x v="1"/>
    <s v="1984"/>
    <d v="1984-12-31T00:00:00"/>
    <n v="1984"/>
    <n v="512.41762036200942"/>
    <n v="-215.94302697671645"/>
    <n v="296.47459338529296"/>
    <n v="0.73318227363760424"/>
    <n v="0.73318227363760424"/>
    <n v="0.73318227363760424"/>
    <n v="0.73318227363760424"/>
    <n v="0.73318227363760424"/>
    <n v="0.73318227363760424"/>
    <n v="512.41762036200942"/>
    <n v="-220.34212061854208"/>
    <n v="292.07549974346733"/>
  </r>
  <r>
    <s v="Lines"/>
    <s v="076003"/>
    <x v="3"/>
    <s v="355150076003"/>
    <s v="1985"/>
    <s v="WOOD POLES, &gt;=65 FT"/>
    <x v="1"/>
    <x v="1"/>
    <s v="1985"/>
    <d v="1985-12-31T00:00:00"/>
    <n v="1985"/>
    <n v="809.96801091279372"/>
    <n v="-331.35419401803"/>
    <n v="478.61381689476372"/>
    <n v="1.1589261653321519"/>
    <n v="1.1589261653321519"/>
    <n v="1.1589261653321519"/>
    <n v="1.1589261653321519"/>
    <n v="1.1589261653321519"/>
    <n v="1.1589261653321519"/>
    <n v="809.96801091279372"/>
    <n v="-338.30775101002291"/>
    <n v="471.6602599027708"/>
  </r>
  <r>
    <s v="Lines"/>
    <s v="076003"/>
    <x v="3"/>
    <s v="355150076003"/>
    <s v="1986"/>
    <s v="WOOD POLES, &gt;=65 FT"/>
    <x v="1"/>
    <x v="1"/>
    <s v="1986"/>
    <d v="1986-12-31T00:00:00"/>
    <n v="1986"/>
    <n v="1673.5143113006761"/>
    <n v="-663.65000074715931"/>
    <n v="1009.8643105535168"/>
    <n v="2.3945137305342126"/>
    <n v="2.3945137305342126"/>
    <n v="2.3945137305342126"/>
    <n v="2.3945137305342126"/>
    <n v="2.3945137305342126"/>
    <n v="2.3945137305342126"/>
    <n v="1673.5143113006761"/>
    <n v="-678.01708313036454"/>
    <n v="995.49722817031159"/>
  </r>
  <r>
    <s v="Lines"/>
    <s v="076003"/>
    <x v="3"/>
    <s v="355150076003"/>
    <s v="1987"/>
    <s v="WOOD POLES, &gt;=65 FT"/>
    <x v="1"/>
    <x v="1"/>
    <s v="1987"/>
    <d v="1987-12-31T00:00:00"/>
    <n v="1987"/>
    <n v="447.87040950728056"/>
    <n v="-172.01967270157826"/>
    <n v="275.8507368057023"/>
    <n v="0.64082621691574093"/>
    <n v="0.64082621691574093"/>
    <n v="0.64082621691574093"/>
    <n v="0.64082621691574093"/>
    <n v="0.64082621691574093"/>
    <n v="0.64082621691574093"/>
    <n v="447.87040950728056"/>
    <n v="-175.8646300030727"/>
    <n v="272.00577950420785"/>
  </r>
  <r>
    <s v="Lines"/>
    <s v="076003"/>
    <x v="3"/>
    <s v="355150076003"/>
    <s v="1988"/>
    <s v="WOOD POLES, &gt;=65 FT"/>
    <x v="1"/>
    <x v="1"/>
    <s v="1988"/>
    <d v="1988-12-31T00:00:00"/>
    <n v="1988"/>
    <n v="966.42244167355125"/>
    <n v="-358.9404748943839"/>
    <n v="607.48196677916735"/>
    <n v="1.3827857882405326"/>
    <n v="1.3827857882405326"/>
    <n v="1.3827857882405326"/>
    <n v="1.3827857882405326"/>
    <n v="1.3827857882405326"/>
    <n v="1.3827857882405326"/>
    <n v="966.42244167355125"/>
    <n v="-367.23718962382708"/>
    <n v="599.18525204972411"/>
  </r>
  <r>
    <s v="Lines"/>
    <s v="076003"/>
    <x v="3"/>
    <s v="355159076003"/>
    <s v="1989"/>
    <s v="WOOD POLES, &gt;=65 FT"/>
    <x v="1"/>
    <x v="1"/>
    <s v="1989"/>
    <d v="1989-12-31T00:00:00"/>
    <n v="1989"/>
    <n v="1996.9909337568658"/>
    <n v="-716.00035543430226"/>
    <n v="1280.9905783225636"/>
    <n v="2.8573536409836024"/>
    <n v="2.8573536409836024"/>
    <n v="2.8573536409836024"/>
    <n v="2.8573536409836024"/>
    <n v="2.8573536409836024"/>
    <n v="2.8573536409836024"/>
    <n v="1996.9909337568658"/>
    <n v="-733.14447728020389"/>
    <n v="1263.8464564766618"/>
  </r>
  <r>
    <s v="Lines"/>
    <s v="076003"/>
    <x v="3"/>
    <s v="355159076003"/>
    <s v="1990"/>
    <s v="WOOD POLES, &gt;=65 FT"/>
    <x v="1"/>
    <x v="1"/>
    <s v="1990"/>
    <d v="1990-12-31T00:00:00"/>
    <n v="1990"/>
    <n v="5384.6602667144853"/>
    <n v="-1861.5926285273918"/>
    <n v="3523.0676381870935"/>
    <n v="7.7045310314010704"/>
    <n v="7.7045310314010704"/>
    <n v="7.7045310314010704"/>
    <n v="7.7045310314010704"/>
    <n v="7.7045310314010704"/>
    <n v="7.7045310314010704"/>
    <n v="5384.6602667144853"/>
    <n v="-1907.8198147157982"/>
    <n v="3476.8404519986871"/>
  </r>
  <r>
    <s v="Lines"/>
    <s v="076003"/>
    <x v="3"/>
    <s v="355159076003"/>
    <s v="1991"/>
    <s v="WOOD POLES, &gt;=65 FT"/>
    <x v="1"/>
    <x v="1"/>
    <s v="1991"/>
    <d v="1991-12-31T00:00:00"/>
    <n v="1991"/>
    <n v="3220.7098225817126"/>
    <n v="-1071.5897786487517"/>
    <n v="2149.1200439329609"/>
    <n v="4.6082867891607266"/>
    <n v="4.6082867891607266"/>
    <n v="4.6082867891607266"/>
    <n v="4.6082867891607266"/>
    <n v="4.6082867891607266"/>
    <n v="4.6082867891607266"/>
    <n v="3220.7098225817126"/>
    <n v="-1099.2394993837161"/>
    <n v="2121.4703231979965"/>
  </r>
  <r>
    <s v="Lines"/>
    <s v="076003"/>
    <x v="3"/>
    <s v="355159076003"/>
    <s v="1993"/>
    <s v="WOOD POLES, &gt;=65 FT"/>
    <x v="1"/>
    <x v="1"/>
    <s v="1993"/>
    <d v="1993-12-31T00:00:00"/>
    <n v="1993"/>
    <n v="2055.0130966333013"/>
    <n v="-629.62054452962093"/>
    <n v="1425.3925521036804"/>
    <n v="2.9403734662368062"/>
    <n v="2.9403734662368062"/>
    <n v="2.9403734662368062"/>
    <n v="2.9403734662368062"/>
    <n v="2.9403734662368062"/>
    <n v="2.9403734662368062"/>
    <n v="2055.0130966333013"/>
    <n v="-647.2627853270418"/>
    <n v="1407.7503113062594"/>
  </r>
  <r>
    <s v="Lines"/>
    <s v="076003"/>
    <x v="3"/>
    <s v="355159076003"/>
    <s v="1994"/>
    <s v="WOOD POLES, &gt;=65 FT"/>
    <x v="1"/>
    <x v="1"/>
    <s v="1994"/>
    <d v="1994-12-31T00:00:00"/>
    <n v="1994"/>
    <n v="698.52820846168459"/>
    <n v="-204.71347512280084"/>
    <n v="493.81473333888374"/>
    <n v="0.99947480283390899"/>
    <n v="0.99947480283390899"/>
    <n v="0.99947480283390899"/>
    <n v="0.99947480283390899"/>
    <n v="0.99947480283390899"/>
    <n v="0.99947480283390899"/>
    <n v="698.52820846168459"/>
    <n v="-210.71032393980431"/>
    <n v="487.81788452188027"/>
  </r>
  <r>
    <s v="Lines"/>
    <s v="076003"/>
    <x v="3"/>
    <s v="355159076003"/>
    <s v="1995"/>
    <s v="WOOD POLES, &gt;=65 FT"/>
    <x v="1"/>
    <x v="1"/>
    <s v="1995"/>
    <d v="1995-12-31T00:00:00"/>
    <n v="1995"/>
    <n v="435.30087033372399"/>
    <n v="-121.69462109422528"/>
    <n v="313.60624923949871"/>
    <n v="0.62284134882448661"/>
    <n v="0.62284134882448661"/>
    <n v="0.62284134882448661"/>
    <n v="0.62284134882448661"/>
    <n v="0.62284134882448661"/>
    <n v="0.62284134882448661"/>
    <n v="435.30087033372399"/>
    <n v="-125.4316691871722"/>
    <n v="309.8692011465518"/>
  </r>
  <r>
    <s v="Lines"/>
    <s v="076003"/>
    <x v="3"/>
    <s v="355159076003"/>
    <s v="1996"/>
    <s v="WOOD POLES, &gt;=65 FT"/>
    <x v="1"/>
    <x v="1"/>
    <s v="1996"/>
    <d v="1996-12-31T00:00:00"/>
    <n v="1996"/>
    <n v="1152.5772936186202"/>
    <n v="-306.71316131593949"/>
    <n v="845.86413230268067"/>
    <n v="1.6491416514548654"/>
    <n v="1.6491416514548654"/>
    <n v="1.6491416514548654"/>
    <n v="1.6491416514548654"/>
    <n v="1.6491416514548654"/>
    <n v="1.6491416514548654"/>
    <n v="1152.5772936186202"/>
    <n v="-316.6080112246687"/>
    <n v="835.96928239395152"/>
  </r>
  <r>
    <s v="Lines"/>
    <s v="076003"/>
    <x v="3"/>
    <s v="355159076003"/>
    <s v="1997"/>
    <s v="WOOD POLES, &gt;=65 FT"/>
    <x v="1"/>
    <x v="1"/>
    <s v="1997"/>
    <d v="1997-12-31T00:00:00"/>
    <n v="1997"/>
    <n v="1478.7649992208196"/>
    <n v="-373.37760785242949"/>
    <n v="1105.3873913683901"/>
    <n v="2.1158606597846283"/>
    <n v="2.1158606597846283"/>
    <n v="2.1158606597846283"/>
    <n v="2.1158606597846283"/>
    <n v="2.1158606597846283"/>
    <n v="2.1158606597846283"/>
    <n v="1478.7649992208196"/>
    <n v="-386.07277181113727"/>
    <n v="1092.6922274096823"/>
  </r>
  <r>
    <s v="Lines"/>
    <s v="076003"/>
    <x v="3"/>
    <s v="355159076003"/>
    <s v="1998"/>
    <s v="WOOD POLES, &gt;=65 FT"/>
    <x v="1"/>
    <x v="1"/>
    <s v="1998"/>
    <d v="1998-12-31T00:00:00"/>
    <n v="1998"/>
    <n v="1749.3022173550139"/>
    <n v="-417.56933103635265"/>
    <n v="1331.7328863186613"/>
    <n v="2.5029533061208138"/>
    <n v="2.5029533061208138"/>
    <n v="2.5029533061208138"/>
    <n v="2.5029533061208138"/>
    <n v="2.5029533061208138"/>
    <n v="2.5029533061208138"/>
    <n v="1749.3022173550139"/>
    <n v="-432.58705087307754"/>
    <n v="1316.7151664819364"/>
  </r>
  <r>
    <s v="Lines"/>
    <s v="076003"/>
    <x v="3"/>
    <s v="355159076003"/>
    <s v="1999"/>
    <s v="WOOD POLES, &gt;=65 FT"/>
    <x v="1"/>
    <x v="1"/>
    <s v="1999"/>
    <d v="1999-10-26T00:00:00"/>
    <n v="1999"/>
    <n v="148.16919846896408"/>
    <n v="-33.332223268245102"/>
    <n v="114.83697520071898"/>
    <n v="0.21200486770885971"/>
    <n v="0.21200486770885971"/>
    <n v="0.21200486770885971"/>
    <n v="0.21200486770885971"/>
    <n v="0.21200486770885971"/>
    <n v="0.21200486770885971"/>
    <n v="148.16919846896408"/>
    <n v="-34.60425247449826"/>
    <n v="113.56494599446583"/>
  </r>
  <r>
    <s v="Lines"/>
    <s v="076003"/>
    <x v="3"/>
    <s v="355159076003"/>
    <s v="2002"/>
    <s v="WOOD POLES, &gt;=65 FT"/>
    <x v="1"/>
    <x v="1"/>
    <s v="2001"/>
    <d v="2002-01-30T00:00:00"/>
    <n v="2002"/>
    <n v="26807.797614854378"/>
    <n v="-5281.0000672443275"/>
    <n v="21526.797547610051"/>
    <n v="38.357389023019813"/>
    <n v="38.357389023019813"/>
    <n v="38.357389023019813"/>
    <n v="38.357389023019813"/>
    <n v="38.357389023019813"/>
    <n v="38.357389023019813"/>
    <n v="26807.797614854378"/>
    <n v="-5511.1444013824466"/>
    <n v="21296.653213471931"/>
  </r>
  <r>
    <s v="Lines"/>
    <s v="076003"/>
    <x v="3"/>
    <s v="355159076003"/>
    <s v="2009"/>
    <s v="WOOD POLES, &gt;=65 FT"/>
    <x v="1"/>
    <x v="1"/>
    <s v="2009"/>
    <d v="2009-09-14T00:00:00"/>
    <n v="2010"/>
    <n v="644.00134168443844"/>
    <n v="-52.784635631808555"/>
    <n v="591.21670605262989"/>
    <n v="0.92145615052871988"/>
    <n v="0.92145615052871988"/>
    <n v="0.92145615052871988"/>
    <n v="0.92145615052871988"/>
    <n v="0.92145615052871988"/>
    <n v="0.92145615052871988"/>
    <n v="644.00134168443844"/>
    <n v="-58.313372534980871"/>
    <n v="585.68796914945756"/>
  </r>
  <r>
    <s v="Lines"/>
    <s v="076003"/>
    <x v="3"/>
    <s v="355159076003"/>
    <s v="2013"/>
    <s v="WOOD POLES, &gt;=65 FT"/>
    <x v="1"/>
    <x v="1"/>
    <s v="2013"/>
    <d v="2013-12-17T00:00:00"/>
    <n v="2014"/>
    <n v="1548.7099229145185"/>
    <n v="-34.789834792428337"/>
    <n v="1513.9200881220902"/>
    <n v="2.2159399235439916"/>
    <n v="2.2159399235439916"/>
    <n v="2.2159399235439916"/>
    <n v="2.2159399235439916"/>
    <n v="2.2159399235439916"/>
    <n v="2.2159399235439916"/>
    <n v="1548.7099229145185"/>
    <n v="-48.085474333692289"/>
    <n v="1500.6244485808263"/>
  </r>
  <r>
    <s v="Lines"/>
    <s v="076003"/>
    <x v="3"/>
    <s v="355710076003"/>
    <s v="1953"/>
    <s v="ANCHOR"/>
    <x v="1"/>
    <x v="1"/>
    <s v="1953"/>
    <d v="1953-12-31T00:00:00"/>
    <n v="1953"/>
    <n v="61.936727357340629"/>
    <n v="-45.490387263283964"/>
    <n v="16.446340094056669"/>
    <n v="8.8620899791552452E-2"/>
    <n v="8.8620899791552452E-2"/>
    <n v="8.8620899791552452E-2"/>
    <n v="8.8620899791552452E-2"/>
    <n v="8.8620899791552452E-2"/>
    <n v="8.8620899791552452E-2"/>
    <n v="61.936727357340629"/>
    <n v="-46.02211266203328"/>
    <n v="15.91461469530735"/>
  </r>
  <r>
    <s v="Lines"/>
    <s v="076003"/>
    <x v="3"/>
    <s v="355710076003"/>
    <s v="1966"/>
    <s v="ANCHOR"/>
    <x v="1"/>
    <x v="1"/>
    <s v="1966"/>
    <d v="1966-12-31T00:00:00"/>
    <n v="1966"/>
    <n v="10.016320091537674"/>
    <n v="-6.2195345838643501"/>
    <n v="3.7967855076733237"/>
    <n v="1.4331646778671304E-2"/>
    <n v="1.4331646778671304E-2"/>
    <n v="1.4331646778671304E-2"/>
    <n v="1.4331646778671304E-2"/>
    <n v="1.4331646778671304E-2"/>
    <n v="1.4331646778671304E-2"/>
    <n v="10.016320091537674"/>
    <n v="-6.3055244645363775"/>
    <n v="3.7107956270012963"/>
  </r>
  <r>
    <s v="Lines"/>
    <s v="076003"/>
    <x v="3"/>
    <s v="355710076003"/>
    <s v="1978"/>
    <s v="ANCHOR"/>
    <x v="1"/>
    <x v="1"/>
    <s v="1978"/>
    <d v="1978-12-31T00:00:00"/>
    <n v="1978"/>
    <n v="4.74520804114072"/>
    <n v="-2.3385549087291673"/>
    <n v="2.4066531324115528"/>
    <n v="6.7895838906341698E-3"/>
    <n v="6.7895838906341698E-3"/>
    <n v="6.7895838906341698E-3"/>
    <n v="6.7895838906341698E-3"/>
    <n v="6.7895838906341698E-3"/>
    <n v="6.7895838906341698E-3"/>
    <n v="4.74520804114072"/>
    <n v="-2.3792924120729722"/>
    <n v="2.3659156290677479"/>
  </r>
  <r>
    <s v="Lines"/>
    <s v="076003"/>
    <x v="3"/>
    <s v="355710076003"/>
    <s v="1981"/>
    <s v="ANCHOR"/>
    <x v="1"/>
    <x v="1"/>
    <s v="1981"/>
    <d v="1981-12-31T00:00:00"/>
    <n v="1981"/>
    <n v="11.417750581183116"/>
    <n v="-5.2256100554819058"/>
    <n v="6.1921405257012099"/>
    <n v="1.6336854936847837E-2"/>
    <n v="1.6336854936847837E-2"/>
    <n v="1.6336854936847837E-2"/>
    <n v="1.6336854936847837E-2"/>
    <n v="1.6336854936847837E-2"/>
    <n v="1.6336854936847837E-2"/>
    <n v="11.417750581183116"/>
    <n v="-5.3236311851029932"/>
    <n v="6.0941193960801225"/>
  </r>
  <r>
    <s v="Lines"/>
    <s v="076003"/>
    <x v="3"/>
    <s v="355710076003"/>
    <s v="1983"/>
    <s v="ANCHOR"/>
    <x v="1"/>
    <x v="1"/>
    <s v="1983"/>
    <d v="1983-12-31T00:00:00"/>
    <n v="1983"/>
    <n v="48.473553766642972"/>
    <n v="-21.01511182838394"/>
    <n v="27.458441938259032"/>
    <n v="6.9357393168513443E-2"/>
    <n v="6.9357393168513443E-2"/>
    <n v="6.9357393168513443E-2"/>
    <n v="6.9357393168513443E-2"/>
    <n v="6.9357393168513443E-2"/>
    <n v="6.9357393168513443E-2"/>
    <n v="48.473553766642972"/>
    <n v="-21.431256187395022"/>
    <n v="27.042297579247951"/>
  </r>
  <r>
    <s v="Lines"/>
    <s v="076003"/>
    <x v="3"/>
    <s v="355710076003"/>
    <s v="1984"/>
    <s v="ANCHOR"/>
    <x v="1"/>
    <x v="1"/>
    <s v="1984"/>
    <d v="1984-12-31T00:00:00"/>
    <n v="1984"/>
    <n v="25.14991215542619"/>
    <n v="-10.59871467271225"/>
    <n v="14.55119748271394"/>
    <n v="3.5985237515592065E-2"/>
    <n v="3.5985237515592065E-2"/>
    <n v="3.5985237515592065E-2"/>
    <n v="3.5985237515592065E-2"/>
    <n v="3.5985237515592065E-2"/>
    <n v="3.5985237515592065E-2"/>
    <n v="25.14991215542619"/>
    <n v="-10.814626097805801"/>
    <n v="14.335286057620388"/>
  </r>
  <r>
    <s v="Lines"/>
    <s v="076003"/>
    <x v="3"/>
    <s v="355710076003"/>
    <s v="1985"/>
    <s v="ANCHOR"/>
    <x v="1"/>
    <x v="1"/>
    <s v="1985"/>
    <d v="1985-12-31T00:00:00"/>
    <n v="1985"/>
    <n v="27.522206638616176"/>
    <n v="-11.259267442431383"/>
    <n v="16.262939196184792"/>
    <n v="3.9379586565678186E-2"/>
    <n v="3.9379586565678186E-2"/>
    <n v="3.9379586565678186E-2"/>
    <n v="3.9379586565678186E-2"/>
    <n v="3.9379586565678186E-2"/>
    <n v="3.9379586565678186E-2"/>
    <n v="27.522206638616176"/>
    <n v="-11.495544961825452"/>
    <n v="16.026661676790724"/>
  </r>
  <r>
    <s v="Lines"/>
    <s v="076003"/>
    <x v="3"/>
    <s v="355710076003"/>
    <s v="1986"/>
    <s v="ANCHOR"/>
    <x v="1"/>
    <x v="1"/>
    <s v="1986"/>
    <d v="1986-12-31T00:00:00"/>
    <n v="1986"/>
    <n v="45.873594540187561"/>
    <n v="-18.19166661329815"/>
    <n v="27.681927926889411"/>
    <n v="6.5637294676055405E-2"/>
    <n v="6.5637294676055405E-2"/>
    <n v="6.5637294676055405E-2"/>
    <n v="6.5637294676055405E-2"/>
    <n v="6.5637294676055405E-2"/>
    <n v="6.5637294676055405E-2"/>
    <n v="45.873594540187561"/>
    <n v="-18.585490381354482"/>
    <n v="27.288104158833079"/>
  </r>
  <r>
    <s v="Lines"/>
    <s v="076003"/>
    <x v="3"/>
    <s v="355710076003"/>
    <s v="1988"/>
    <s v="ANCHOR"/>
    <x v="1"/>
    <x v="1"/>
    <s v="1988"/>
    <d v="1988-12-31T00:00:00"/>
    <n v="1988"/>
    <n v="50.075409710080883"/>
    <n v="-18.598553499800399"/>
    <n v="31.476856210280484"/>
    <n v="7.1649375988737302E-2"/>
    <n v="7.1649375988737302E-2"/>
    <n v="7.1649375988737302E-2"/>
    <n v="7.1649375988737302E-2"/>
    <n v="7.1649375988737302E-2"/>
    <n v="7.1649375988737302E-2"/>
    <n v="50.075409710080883"/>
    <n v="-19.028449755732822"/>
    <n v="31.046959954348061"/>
  </r>
  <r>
    <s v="Lines"/>
    <s v="076003"/>
    <x v="3"/>
    <s v="355719076003"/>
    <s v="1989"/>
    <s v="ANCHOR"/>
    <x v="1"/>
    <x v="1"/>
    <s v="1989"/>
    <d v="1989-12-31T00:00:00"/>
    <n v="1989"/>
    <n v="26.689241548028459"/>
    <n v="-9.5691933455867435"/>
    <n v="17.120048202441716"/>
    <n v="3.8187755499161778E-2"/>
    <n v="3.8187755499161778E-2"/>
    <n v="3.8187755499161778E-2"/>
    <n v="3.8187755499161778E-2"/>
    <n v="3.8187755499161778E-2"/>
    <n v="3.8187755499161778E-2"/>
    <n v="26.689241548028459"/>
    <n v="-9.7983198785817134"/>
    <n v="16.890921669446747"/>
  </r>
  <r>
    <s v="Lines"/>
    <s v="076003"/>
    <x v="3"/>
    <s v="355719076003"/>
    <s v="1990"/>
    <s v="ANCHOR"/>
    <x v="1"/>
    <x v="1"/>
    <s v="1990"/>
    <d v="1990-12-31T00:00:00"/>
    <n v="1990"/>
    <n v="60.057680689777364"/>
    <n v="-20.763303169449301"/>
    <n v="39.294377520328062"/>
    <n v="8.5932304292002881E-2"/>
    <n v="8.5932304292002881E-2"/>
    <n v="8.5932304292002881E-2"/>
    <n v="8.5932304292002881E-2"/>
    <n v="8.5932304292002881E-2"/>
    <n v="8.5932304292002881E-2"/>
    <n v="60.057680689777364"/>
    <n v="-21.278896995201318"/>
    <n v="38.778783694576049"/>
  </r>
  <r>
    <s v="Lines"/>
    <s v="076003"/>
    <x v="3"/>
    <s v="355719076003"/>
    <s v="1996"/>
    <s v="ANCHOR"/>
    <x v="1"/>
    <x v="1"/>
    <s v="1996"/>
    <d v="1996-12-31T00:00:00"/>
    <n v="1996"/>
    <n v="66.477485958743998"/>
    <n v="-17.690370825781685"/>
    <n v="48.787115132962313"/>
    <n v="9.5117951382136787E-2"/>
    <n v="9.5117951382136787E-2"/>
    <n v="9.5117951382136787E-2"/>
    <n v="9.5117951382136787E-2"/>
    <n v="9.5117951382136787E-2"/>
    <n v="9.5117951382136787E-2"/>
    <n v="66.477485958743998"/>
    <n v="-18.261078534074507"/>
    <n v="48.216407424669491"/>
  </r>
  <r>
    <s v="Lines"/>
    <s v="076003"/>
    <x v="3"/>
    <s v="355719076003"/>
    <s v="1997"/>
    <s v="ANCHOR"/>
    <x v="1"/>
    <x v="1"/>
    <s v="1997"/>
    <d v="1997-12-31T00:00:00"/>
    <n v="1997"/>
    <n v="107.77518940485568"/>
    <n v="-27.212514489551509"/>
    <n v="80.562674915304171"/>
    <n v="0.15420792585889376"/>
    <n v="0.15420792585889376"/>
    <n v="0.15420792585889376"/>
    <n v="0.15420792585889376"/>
    <n v="0.15420792585889376"/>
    <n v="0.15420792585889376"/>
    <n v="107.77518940485568"/>
    <n v="-28.137762044704871"/>
    <n v="79.637427360150809"/>
  </r>
  <r>
    <s v="Lines"/>
    <s v="076003"/>
    <x v="3"/>
    <s v="355719076003"/>
    <s v="1998"/>
    <s v="ANCHOR"/>
    <x v="1"/>
    <x v="1"/>
    <s v="1998"/>
    <d v="1998-12-31T00:00:00"/>
    <n v="1998"/>
    <n v="130.78263858201993"/>
    <n v="-31.218702035048139"/>
    <n v="99.563936546971789"/>
    <n v="0.18712766403338832"/>
    <n v="0.18712766403338832"/>
    <n v="0.18712766403338832"/>
    <n v="0.18712766403338832"/>
    <n v="0.18712766403338832"/>
    <n v="0.18712766403338832"/>
    <n v="130.78263858201993"/>
    <n v="-32.341468019248467"/>
    <n v="98.441170562771461"/>
  </r>
  <r>
    <s v="Lines"/>
    <s v="076003"/>
    <x v="3"/>
    <s v="355719076003"/>
    <s v="2002"/>
    <s v="ANCHOR"/>
    <x v="1"/>
    <x v="1"/>
    <s v="2001"/>
    <d v="2002-01-30T00:00:00"/>
    <n v="2002"/>
    <n v="96.078081337884598"/>
    <n v="-18.92681789168752"/>
    <n v="77.151263446197078"/>
    <n v="0.13747135797610349"/>
    <n v="0.13747135797610349"/>
    <n v="0.13747135797610349"/>
    <n v="0.13747135797610349"/>
    <n v="0.13747135797610349"/>
    <n v="0.13747135797610349"/>
    <n v="96.078081337884598"/>
    <n v="-19.751646039544141"/>
    <n v="76.326435298340456"/>
  </r>
  <r>
    <s v="Lines"/>
    <s v="076003"/>
    <x v="3"/>
    <s v="355719076003"/>
    <s v="2013"/>
    <s v="ANCHOR"/>
    <x v="1"/>
    <x v="1"/>
    <s v="2013"/>
    <d v="2013-12-17T00:00:00"/>
    <n v="2014"/>
    <n v="3514.2362271876286"/>
    <n v="-78.943020572494333"/>
    <n v="3435.2932066151343"/>
    <n v="5.0282730428527795"/>
    <n v="5.0282730428527795"/>
    <n v="5.0282730428527795"/>
    <n v="5.0282730428527795"/>
    <n v="5.0282730428527795"/>
    <n v="5.0282730428527795"/>
    <n v="3514.2362271876286"/>
    <n v="-109.11265882961101"/>
    <n v="3405.1235683580176"/>
  </r>
  <r>
    <s v="Lines"/>
    <s v="076003"/>
    <x v="3"/>
    <s v="355720076003"/>
    <s v="1953"/>
    <s v="CROSSARM, CROSS BRACES"/>
    <x v="1"/>
    <x v="1"/>
    <s v="1953"/>
    <d v="1953-12-31T00:00:00"/>
    <n v="1953"/>
    <n v="256.09652549627378"/>
    <n v="-188.09410363311491"/>
    <n v="68.002421863158858"/>
    <n v="0.36643047657377087"/>
    <n v="0.36643047657377087"/>
    <n v="0.36643047657377087"/>
    <n v="0.36643047657377087"/>
    <n v="0.36643047657377087"/>
    <n v="0.36643047657377087"/>
    <n v="256.09652549627378"/>
    <n v="-190.29268649255755"/>
    <n v="65.803839003716234"/>
  </r>
  <r>
    <s v="Lines"/>
    <s v="076003"/>
    <x v="3"/>
    <s v="355720076003"/>
    <s v="1954"/>
    <s v="CROSSARM, CROSS BRACES"/>
    <x v="1"/>
    <x v="1"/>
    <s v="1954"/>
    <d v="1954-12-31T00:00:00"/>
    <n v="1954"/>
    <n v="7.9986006775666514"/>
    <n v="-5.8132667721228506"/>
    <n v="2.1853339054438008"/>
    <n v="1.1444634215651159E-2"/>
    <n v="1.1444634215651159E-2"/>
    <n v="1.1444634215651159E-2"/>
    <n v="1.1444634215651159E-2"/>
    <n v="1.1444634215651159E-2"/>
    <n v="1.1444634215651159E-2"/>
    <n v="7.9986006775666514"/>
    <n v="-5.8819345774167573"/>
    <n v="2.1166661001498941"/>
  </r>
  <r>
    <s v="Lines"/>
    <s v="076003"/>
    <x v="3"/>
    <s v="355720076003"/>
    <s v="1958"/>
    <s v="CROSSARM, CROSS BRACES"/>
    <x v="1"/>
    <x v="1"/>
    <s v="1958"/>
    <d v="1958-12-31T00:00:00"/>
    <n v="1958"/>
    <n v="22.839834685691475"/>
    <n v="-15.853576010639546"/>
    <n v="6.9862586750519293"/>
    <n v="3.2679910406929129E-2"/>
    <n v="3.2679910406929129E-2"/>
    <n v="3.2679910406929129E-2"/>
    <n v="3.2679910406929129E-2"/>
    <n v="3.2679910406929129E-2"/>
    <n v="3.2679910406929129E-2"/>
    <n v="22.839834685691475"/>
    <n v="-16.049655473081121"/>
    <n v="6.7901792126103544"/>
  </r>
  <r>
    <s v="Lines"/>
    <s v="076003"/>
    <x v="3"/>
    <s v="355720076003"/>
    <s v="1959"/>
    <s v="CROSSARM, CROSS BRACES"/>
    <x v="1"/>
    <x v="1"/>
    <s v="1959"/>
    <d v="1959-12-31T00:00:00"/>
    <n v="1959"/>
    <n v="6.0715757160453503"/>
    <n v="-4.1618848478250197"/>
    <n v="1.9096908682203309"/>
    <n v="8.6873899553026254E-3"/>
    <n v="8.6873899553026254E-3"/>
    <n v="8.6873899553026254E-3"/>
    <n v="8.6873899553026254E-3"/>
    <n v="8.6873899553026254E-3"/>
    <n v="8.6873899553026254E-3"/>
    <n v="6.0715757160453503"/>
    <n v="-4.2140091875568357"/>
    <n v="1.8575665284885146"/>
  </r>
  <r>
    <s v="Lines"/>
    <s v="076003"/>
    <x v="3"/>
    <s v="355720076003"/>
    <s v="1961"/>
    <s v="CROSSARM, CROSS BRACES"/>
    <x v="1"/>
    <x v="1"/>
    <s v="1961"/>
    <d v="1961-12-31T00:00:00"/>
    <n v="1961"/>
    <n v="1.8451523244122527"/>
    <n v="-1.2324230799609772"/>
    <n v="0.61272924445127563"/>
    <n v="2.6400984717593143E-3"/>
    <n v="2.6400984717593143E-3"/>
    <n v="2.6400984717593143E-3"/>
    <n v="2.6400984717593143E-3"/>
    <n v="2.6400984717593143E-3"/>
    <n v="2.6400984717593143E-3"/>
    <n v="1.8451523244122527"/>
    <n v="-1.2482636707915331"/>
    <n v="0.59688865362071963"/>
  </r>
  <r>
    <s v="Lines"/>
    <s v="076003"/>
    <x v="3"/>
    <s v="355720076003"/>
    <s v="1966"/>
    <s v="CROSSARM, CROSS BRACES"/>
    <x v="1"/>
    <x v="1"/>
    <s v="1966"/>
    <d v="1966-12-31T00:00:00"/>
    <n v="1966"/>
    <n v="239.15368744409651"/>
    <n v="-148.50117730941574"/>
    <n v="90.652510134680767"/>
    <n v="0.34218816321188233"/>
    <n v="0.34218816321188233"/>
    <n v="0.34218816321188233"/>
    <n v="0.34218816321188233"/>
    <n v="0.34218816321188233"/>
    <n v="0.34218816321188233"/>
    <n v="239.15368744409651"/>
    <n v="-150.55430628868703"/>
    <n v="88.599381155409475"/>
  </r>
  <r>
    <s v="Lines"/>
    <s v="076003"/>
    <x v="3"/>
    <s v="355720076003"/>
    <s v="1968"/>
    <s v="CROSSARM, CROSS BRACES"/>
    <x v="1"/>
    <x v="1"/>
    <s v="1968"/>
    <d v="1968-12-31T00:00:00"/>
    <n v="1968"/>
    <n v="15.126008398069343"/>
    <n v="-9.0900294807670576"/>
    <n v="6.0359789173022858"/>
    <n v="2.1642739803762214E-2"/>
    <n v="2.1642739803762214E-2"/>
    <n v="2.1642739803762214E-2"/>
    <n v="2.1642739803762214E-2"/>
    <n v="2.1642739803762214E-2"/>
    <n v="2.1642739803762214E-2"/>
    <n v="15.126008398069343"/>
    <n v="-9.2198859195896308"/>
    <n v="5.9061224784797126"/>
  </r>
  <r>
    <s v="Lines"/>
    <s v="076003"/>
    <x v="3"/>
    <s v="355720076003"/>
    <s v="1975"/>
    <s v="CROSSARM, CROSS BRACES"/>
    <x v="1"/>
    <x v="1"/>
    <s v="1975"/>
    <d v="1975-12-31T00:00:00"/>
    <n v="1975"/>
    <n v="4.2686752440542142"/>
    <n v="-2.2486342997303823"/>
    <n v="2.0200409443238319"/>
    <n v="6.107746682569506E-3"/>
    <n v="6.107746682569506E-3"/>
    <n v="6.107746682569506E-3"/>
    <n v="6.107746682569506E-3"/>
    <n v="6.107746682569506E-3"/>
    <n v="6.107746682569506E-3"/>
    <n v="4.2686752440542142"/>
    <n v="-2.2852807798257992"/>
    <n v="1.9833944642284149"/>
  </r>
  <r>
    <s v="Lines"/>
    <s v="076003"/>
    <x v="3"/>
    <s v="355720076003"/>
    <s v="1978"/>
    <s v="CROSSARM, CROSS BRACES"/>
    <x v="1"/>
    <x v="1"/>
    <s v="1978"/>
    <d v="1978-12-31T00:00:00"/>
    <n v="1978"/>
    <n v="22.56837040310306"/>
    <n v="-11.121987614235305"/>
    <n v="11.446382788867755"/>
    <n v="3.2291491289376216E-2"/>
    <n v="3.2291491289376216E-2"/>
    <n v="3.2291491289376216E-2"/>
    <n v="3.2291491289376216E-2"/>
    <n v="3.2291491289376216E-2"/>
    <n v="3.2291491289376216E-2"/>
    <n v="22.56837040310306"/>
    <n v="-11.315736561971562"/>
    <n v="11.252633841131498"/>
  </r>
  <r>
    <s v="Lines"/>
    <s v="076003"/>
    <x v="3"/>
    <s v="355720076003"/>
    <s v="1981"/>
    <s v="CROSSARM, CROSS BRACES"/>
    <x v="1"/>
    <x v="1"/>
    <s v="1981"/>
    <d v="1981-12-31T00:00:00"/>
    <n v="1981"/>
    <n v="101.63953945107281"/>
    <n v="-46.518360903507585"/>
    <n v="55.121178547565222"/>
    <n v="0.14542885659078217"/>
    <n v="0.14542885659078217"/>
    <n v="0.14542885659078217"/>
    <n v="0.14542885659078217"/>
    <n v="0.14542885659078217"/>
    <n v="0.14542885659078217"/>
    <n v="101.63953945107281"/>
    <n v="-47.390934043052276"/>
    <n v="54.248605408020531"/>
  </r>
  <r>
    <s v="Lines"/>
    <s v="076003"/>
    <x v="3"/>
    <s v="355720076003"/>
    <s v="1983"/>
    <s v="CROSSARM, CROSS BRACES"/>
    <x v="1"/>
    <x v="1"/>
    <s v="1983"/>
    <d v="1983-12-31T00:00:00"/>
    <n v="1983"/>
    <n v="402.76880119374692"/>
    <n v="-174.61607224815933"/>
    <n v="228.1527289455876"/>
    <n v="0.57629350294570247"/>
    <n v="0.57629350294570247"/>
    <n v="0.57629350294570247"/>
    <n v="0.57629350294570247"/>
    <n v="0.57629350294570247"/>
    <n v="0.57629350294570247"/>
    <n v="402.76880119374692"/>
    <n v="-178.07383326583354"/>
    <n v="224.69496792791338"/>
  </r>
  <r>
    <s v="Lines"/>
    <s v="076003"/>
    <x v="3"/>
    <s v="355720076003"/>
    <s v="1984"/>
    <s v="CROSSARM, CROSS BRACES"/>
    <x v="1"/>
    <x v="1"/>
    <s v="1984"/>
    <d v="1984-12-31T00:00:00"/>
    <n v="1984"/>
    <n v="135.75767812808868"/>
    <n v="-57.211020171163483"/>
    <n v="78.546657956925202"/>
    <n v="0.19424609763301112"/>
    <n v="0.19424609763301112"/>
    <n v="0.19424609763301112"/>
    <n v="0.19424609763301112"/>
    <n v="0.19424609763301112"/>
    <n v="0.19424609763301112"/>
    <n v="135.75767812808868"/>
    <n v="-58.376496756961551"/>
    <n v="77.381181371127127"/>
  </r>
  <r>
    <s v="Lines"/>
    <s v="076003"/>
    <x v="3"/>
    <s v="355720076003"/>
    <s v="1985"/>
    <s v="CROSSARM, CROSS BRACES"/>
    <x v="1"/>
    <x v="1"/>
    <s v="1985"/>
    <d v="1985-12-31T00:00:00"/>
    <n v="1985"/>
    <n v="153.95832132541773"/>
    <n v="-62.983582777767126"/>
    <n v="90.974738547650603"/>
    <n v="0.22028811576591031"/>
    <n v="0.22028811576591031"/>
    <n v="0.22028811576591031"/>
    <n v="0.22028811576591031"/>
    <n v="0.22028811576591031"/>
    <n v="0.22028811576591031"/>
    <n v="153.95832132541773"/>
    <n v="-64.30531147236259"/>
    <n v="89.653009853055138"/>
  </r>
  <r>
    <s v="Lines"/>
    <s v="076003"/>
    <x v="3"/>
    <s v="355720076003"/>
    <s v="1986"/>
    <s v="CROSSARM, CROSS BRACES"/>
    <x v="1"/>
    <x v="1"/>
    <s v="1986"/>
    <d v="1986-12-31T00:00:00"/>
    <n v="1986"/>
    <n v="462.27504104038724"/>
    <n v="-183.32010861559951"/>
    <n v="278.95493242478773"/>
    <n v="0.66143678938374828"/>
    <n v="0.66143678938374828"/>
    <n v="0.66143678938374828"/>
    <n v="0.66143678938374828"/>
    <n v="0.66143678938374828"/>
    <n v="0.66143678938374828"/>
    <n v="462.27504104038724"/>
    <n v="-187.28872935190199"/>
    <n v="274.98631168848522"/>
  </r>
  <r>
    <s v="Lines"/>
    <s v="076003"/>
    <x v="3"/>
    <s v="355720076003"/>
    <s v="1987"/>
    <s v="CROSSARM, CROSS BRACES"/>
    <x v="1"/>
    <x v="1"/>
    <s v="1987"/>
    <d v="1987-12-31T00:00:00"/>
    <n v="1987"/>
    <n v="141.95740231960909"/>
    <n v="-54.523461866062107"/>
    <n v="87.433940453546981"/>
    <n v="0.20311684621393167"/>
    <n v="0.20311684621393167"/>
    <n v="0.20311684621393167"/>
    <n v="0.20311684621393167"/>
    <n v="0.20311684621393167"/>
    <n v="0.20311684621393167"/>
    <n v="141.95740231960909"/>
    <n v="-55.742162943345697"/>
    <n v="86.215239376263384"/>
  </r>
  <r>
    <s v="Lines"/>
    <s v="076003"/>
    <x v="3"/>
    <s v="355720076003"/>
    <s v="1988"/>
    <s v="CROSSARM, CROSS BRACES"/>
    <x v="1"/>
    <x v="1"/>
    <s v="1988"/>
    <d v="1988-12-31T00:00:00"/>
    <n v="1988"/>
    <n v="198.87683827845984"/>
    <n v="-73.865214616141628"/>
    <n v="125.01162366231821"/>
    <n v="0.2845588572068351"/>
    <n v="0.2845588572068351"/>
    <n v="0.2845588572068351"/>
    <n v="0.2845588572068351"/>
    <n v="0.2845588572068351"/>
    <n v="0.2845588572068351"/>
    <n v="198.87683827845984"/>
    <n v="-75.572567759382636"/>
    <n v="123.30427051907721"/>
  </r>
  <r>
    <s v="Lines"/>
    <s v="076003"/>
    <x v="3"/>
    <s v="355729076003"/>
    <s v="1989"/>
    <s v="CROSSARM, CROSS BRACES"/>
    <x v="1"/>
    <x v="1"/>
    <s v="1989"/>
    <d v="1989-12-31T00:00:00"/>
    <n v="1989"/>
    <n v="662.82492885977103"/>
    <n v="-237.64902623809621"/>
    <n v="425.17590262167482"/>
    <n v="0.94838949531392824"/>
    <n v="0.94838949531392824"/>
    <n v="0.94838949531392824"/>
    <n v="0.94838949531392824"/>
    <n v="0.94838949531392824"/>
    <n v="0.94838949531392824"/>
    <n v="662.82492885977103"/>
    <n v="-243.33936320997978"/>
    <n v="419.48556564979128"/>
  </r>
  <r>
    <s v="Lines"/>
    <s v="076003"/>
    <x v="3"/>
    <s v="355729076003"/>
    <s v="1990"/>
    <s v="CROSSARM, CROSS BRACES"/>
    <x v="1"/>
    <x v="1"/>
    <s v="1990"/>
    <d v="1990-12-31T00:00:00"/>
    <n v="1990"/>
    <n v="1417.0844140457389"/>
    <n v="-489.91657433913758"/>
    <n v="927.16783970660128"/>
    <n v="2.0276062557966963"/>
    <n v="2.0276062557966963"/>
    <n v="2.0276062557966963"/>
    <n v="2.0276062557966963"/>
    <n v="2.0276062557966963"/>
    <n v="2.0276062557966963"/>
    <n v="1417.0844140457389"/>
    <n v="-502.08221187391774"/>
    <n v="915.00220217182118"/>
  </r>
  <r>
    <s v="Lines"/>
    <s v="076003"/>
    <x v="3"/>
    <s v="355729076003"/>
    <s v="1991"/>
    <s v="CROSSARM, CROSS BRACES"/>
    <x v="1"/>
    <x v="1"/>
    <s v="1991"/>
    <d v="1991-12-31T00:00:00"/>
    <n v="1991"/>
    <n v="1067.2725060359789"/>
    <n v="-355.10128276559919"/>
    <n v="712.17122327037976"/>
    <n v="1.5270850405447485"/>
    <n v="1.5270850405447485"/>
    <n v="1.5270850405447485"/>
    <n v="1.5270850405447485"/>
    <n v="1.5270850405447485"/>
    <n v="1.5270850405447485"/>
    <n v="1067.2725060359789"/>
    <n v="-364.26379300886771"/>
    <n v="703.0087130271113"/>
  </r>
  <r>
    <s v="Lines"/>
    <s v="076003"/>
    <x v="3"/>
    <s v="355729076003"/>
    <s v="1993"/>
    <s v="CROSSARM, CROSS BRACES"/>
    <x v="1"/>
    <x v="1"/>
    <s v="1993"/>
    <d v="1993-12-31T00:00:00"/>
    <n v="1993"/>
    <n v="905.04133391398273"/>
    <n v="-277.28900224361223"/>
    <n v="627.75233167037049"/>
    <n v="1.2949598853885553"/>
    <n v="1.2949598853885553"/>
    <n v="1.2949598853885553"/>
    <n v="1.2949598853885553"/>
    <n v="1.2949598853885553"/>
    <n v="1.2949598853885553"/>
    <n v="905.04133391398273"/>
    <n v="-285.05876155594359"/>
    <n v="619.98257235803908"/>
  </r>
  <r>
    <s v="Lines"/>
    <s v="076003"/>
    <x v="3"/>
    <s v="355729076003"/>
    <s v="1994"/>
    <s v="CROSSARM, CROSS BRACES"/>
    <x v="1"/>
    <x v="1"/>
    <s v="1994"/>
    <d v="1994-12-31T00:00:00"/>
    <n v="1994"/>
    <n v="313.02602141998671"/>
    <n v="-91.736664809442345"/>
    <n v="221.28935661054436"/>
    <n v="0.4478868816616805"/>
    <n v="0.4478868816616805"/>
    <n v="0.4478868816616805"/>
    <n v="0.4478868816616805"/>
    <n v="0.4478868816616805"/>
    <n v="0.4478868816616805"/>
    <n v="313.02602141998671"/>
    <n v="-94.423986099412431"/>
    <n v="218.60203532057426"/>
  </r>
  <r>
    <s v="Lines"/>
    <s v="076003"/>
    <x v="3"/>
    <s v="355729076003"/>
    <s v="1995"/>
    <s v="CROSSARM, CROSS BRACES"/>
    <x v="1"/>
    <x v="1"/>
    <s v="1995"/>
    <d v="1995-12-31T00:00:00"/>
    <n v="1995"/>
    <n v="161.69783921561091"/>
    <n v="-45.204993798578684"/>
    <n v="116.49284541703223"/>
    <n v="0.23136204667324697"/>
    <n v="0.23136204667324697"/>
    <n v="0.23136204667324697"/>
    <n v="0.23136204667324697"/>
    <n v="0.23136204667324697"/>
    <n v="0.23136204667324697"/>
    <n v="161.69783921561091"/>
    <n v="-46.593166078618168"/>
    <n v="115.10467313699274"/>
  </r>
  <r>
    <s v="Lines"/>
    <s v="076003"/>
    <x v="3"/>
    <s v="355729076003"/>
    <s v="1996"/>
    <s v="CROSSARM, CROSS BRACES"/>
    <x v="1"/>
    <x v="1"/>
    <s v="1996"/>
    <d v="1996-12-31T00:00:00"/>
    <n v="1996"/>
    <n v="422.96363896413845"/>
    <n v="-112.55506563259837"/>
    <n v="310.40857333154008"/>
    <n v="0.6051888736040687"/>
    <n v="0.6051888736040687"/>
    <n v="0.6051888736040687"/>
    <n v="0.6051888736040687"/>
    <n v="0.6051888736040687"/>
    <n v="0.6051888736040687"/>
    <n v="422.96363896413845"/>
    <n v="-116.18619887422278"/>
    <n v="306.77744008991567"/>
  </r>
  <r>
    <s v="Lines"/>
    <s v="076003"/>
    <x v="3"/>
    <s v="355729076003"/>
    <s v="1997"/>
    <s v="CROSSARM, CROSS BRACES"/>
    <x v="1"/>
    <x v="1"/>
    <s v="1997"/>
    <d v="1997-12-31T00:00:00"/>
    <n v="1997"/>
    <n v="525.26202872933834"/>
    <n v="-132.62485030131865"/>
    <n v="392.63717842801969"/>
    <n v="0.75156043269395167"/>
    <n v="0.75156043269395167"/>
    <n v="0.75156043269395167"/>
    <n v="0.75156043269395167"/>
    <n v="0.75156043269395167"/>
    <n v="0.75156043269395167"/>
    <n v="525.26202872933834"/>
    <n v="-137.13421289748234"/>
    <n v="388.12781583185597"/>
  </r>
  <r>
    <s v="Lines"/>
    <s v="076003"/>
    <x v="3"/>
    <s v="355729076003"/>
    <s v="1998"/>
    <s v="CROSSARM"/>
    <x v="1"/>
    <x v="1"/>
    <s v="1998"/>
    <d v="1998-12-31T00:00:00"/>
    <n v="1998"/>
    <n v="1644.1850254354338"/>
    <n v="-392.47730237105634"/>
    <n v="1251.7077230643774"/>
    <n v="2.3525485216101831"/>
    <n v="2.3525485216101831"/>
    <n v="2.3525485216101831"/>
    <n v="2.3525485216101831"/>
    <n v="2.3525485216101831"/>
    <n v="2.3525485216101831"/>
    <n v="1644.1850254354338"/>
    <n v="-406.59259350071744"/>
    <n v="1237.5924319347164"/>
  </r>
  <r>
    <s v="Lines"/>
    <s v="076003"/>
    <x v="3"/>
    <s v="355729076003"/>
    <s v="2008"/>
    <s v="CROSSARM"/>
    <x v="1"/>
    <x v="1"/>
    <s v="2008"/>
    <d v="2008-07-15T00:00:00"/>
    <n v="2009"/>
    <n v="68.618091712723697"/>
    <n v="-6.630909762382025"/>
    <n v="61.987181950341672"/>
    <n v="9.8180793351848497E-2"/>
    <n v="9.8180793351848497E-2"/>
    <n v="9.8180793351848497E-2"/>
    <n v="9.8180793351848497E-2"/>
    <n v="9.8180793351848497E-2"/>
    <n v="9.8180793351848497E-2"/>
    <n v="68.618091712723697"/>
    <n v="-7.2199945224931161"/>
    <n v="61.39809719023058"/>
  </r>
  <r>
    <s v="Lines"/>
    <s v="076003"/>
    <x v="3"/>
    <s v="355729076003"/>
    <s v="2009"/>
    <s v="CROSSARM"/>
    <x v="1"/>
    <x v="1"/>
    <s v="2009"/>
    <d v="2009-03-17T00:00:00"/>
    <n v="2010"/>
    <n v="476.15686393804128"/>
    <n v="-39.027556298445234"/>
    <n v="437.12930763959605"/>
    <n v="0.68129931180666203"/>
    <n v="0.68129931180666203"/>
    <n v="0.68129931180666203"/>
    <n v="0.68129931180666203"/>
    <n v="0.68129931180666203"/>
    <n v="0.68129931180666203"/>
    <n v="476.15686393804128"/>
    <n v="-43.115352169285202"/>
    <n v="433.0415117687561"/>
  </r>
  <r>
    <s v="Lines"/>
    <s v="076003"/>
    <x v="3"/>
    <s v="355729076003"/>
    <s v="2010"/>
    <s v="CROSSARM"/>
    <x v="1"/>
    <x v="1"/>
    <s v="2010"/>
    <d v="2010-08-26T00:00:00"/>
    <n v="2011"/>
    <n v="264.15811703074667"/>
    <n v="-17.740515881402331"/>
    <n v="246.41760114934434"/>
    <n v="0.37796523996892262"/>
    <n v="0.37796523996892262"/>
    <n v="0.37796523996892262"/>
    <n v="0.37796523996892262"/>
    <n v="0.37796523996892262"/>
    <n v="0.37796523996892262"/>
    <n v="264.15811703074667"/>
    <n v="-20.008307321215867"/>
    <n v="244.14980970953081"/>
  </r>
  <r>
    <s v="Lines"/>
    <s v="076003"/>
    <x v="3"/>
    <s v="355729076003"/>
    <s v="2013"/>
    <s v="CROSSARM"/>
    <x v="1"/>
    <x v="1"/>
    <s v="2013"/>
    <d v="2013-12-17T00:00:00"/>
    <n v="2014"/>
    <n v="1789.565292107224"/>
    <n v="-40.200393432684223"/>
    <n v="1749.3648986745397"/>
    <n v="2.5605629032880834"/>
    <n v="2.5605629032880834"/>
    <n v="2.5605629032880834"/>
    <n v="2.5605629032880834"/>
    <n v="2.5605629032880834"/>
    <n v="2.5605629032880834"/>
    <n v="1789.565292107224"/>
    <n v="-55.563770852412723"/>
    <n v="1734.0015212548112"/>
  </r>
  <r>
    <s v="Lines"/>
    <s v="076003"/>
    <x v="3"/>
    <s v="355729076003"/>
    <s v="2014"/>
    <s v="CROSSARM"/>
    <x v="1"/>
    <x v="1"/>
    <s v="2014"/>
    <d v="2014-02-15T00:00:00"/>
    <n v="2015"/>
    <n v="75.034646839196398"/>
    <n v="-0.56041742716797671"/>
    <n v="74.474229412028421"/>
    <n v="0.10736179004205731"/>
    <n v="0.10736179004205731"/>
    <n v="0.10736179004205731"/>
    <n v="0.10736179004205731"/>
    <n v="0.10736179004205731"/>
    <n v="0.10736179004205731"/>
    <n v="75.034646839196398"/>
    <n v="-1.2045881674203207"/>
    <n v="73.830058671776072"/>
  </r>
  <r>
    <s v="Lines"/>
    <s v="076003"/>
    <x v="3"/>
    <s v="356060076003"/>
    <s v="1953"/>
    <s v="WIRE, &lt;=499 MCM"/>
    <x v="2"/>
    <x v="1"/>
    <s v="1953"/>
    <d v="1953-12-31T00:00:00"/>
    <n v="1953"/>
    <n v="4132.3159800273679"/>
    <n v="-3247.9508145102595"/>
    <n v="884.36516551710838"/>
    <n v="5.9126398180551227"/>
    <n v="5.9126398180551227"/>
    <n v="5.9126398180551227"/>
    <n v="5.9126398180551227"/>
    <n v="5.9126398180551227"/>
    <n v="5.9126398180551227"/>
    <n v="4132.3159800273679"/>
    <n v="-3283.4266534185904"/>
    <n v="848.88932660877754"/>
  </r>
  <r>
    <s v="Lines"/>
    <s v="076003"/>
    <x v="3"/>
    <s v="356069076003"/>
    <s v="1998"/>
    <s v="WIRE, &lt;=499 MCM"/>
    <x v="2"/>
    <x v="1"/>
    <s v="1998"/>
    <d v="1998-12-31T00:00:00"/>
    <n v="1998"/>
    <n v="467.14886186307353"/>
    <n v="-117.62652607265386"/>
    <n v="349.52233579041967"/>
    <n v="0.6684103962428467"/>
    <n v="0.6684103962428467"/>
    <n v="0.6684103962428467"/>
    <n v="0.6684103962428467"/>
    <n v="0.6684103962428467"/>
    <n v="0.6684103962428467"/>
    <n v="467.14886186307353"/>
    <n v="-121.63698845011093"/>
    <n v="345.51187341296259"/>
  </r>
  <r>
    <s v="Lines"/>
    <s v="076003"/>
    <x v="3"/>
    <s v="356800076003"/>
    <s v="1953"/>
    <s v="DISC INSULATOR"/>
    <x v="2"/>
    <x v="1"/>
    <s v="1953"/>
    <d v="1953-12-31T00:00:00"/>
    <n v="1953"/>
    <n v="458.63921497050853"/>
    <n v="-360.48491165376214"/>
    <n v="98.154303316746407"/>
    <n v="0.65623454200087861"/>
    <n v="0.65623454200087861"/>
    <n v="0.65623454200087861"/>
    <n v="0.65623454200087861"/>
    <n v="0.65623454200087861"/>
    <n v="0.65623454200087861"/>
    <n v="458.63921497050853"/>
    <n v="-364.42231890576738"/>
    <n v="94.21689606474115"/>
  </r>
  <r>
    <s v="Lines"/>
    <s v="076003"/>
    <x v="3"/>
    <s v="356800076003"/>
    <s v="1966"/>
    <s v="DISC INSULATOR"/>
    <x v="2"/>
    <x v="1"/>
    <s v="1966"/>
    <d v="1966-12-31T00:00:00"/>
    <n v="1966"/>
    <n v="4.9673011115594061"/>
    <n v="-3.3052401476386564"/>
    <n v="1.6620609639207498"/>
    <n v="7.1073612188487824E-3"/>
    <n v="7.1073612188487824E-3"/>
    <n v="7.1073612188487824E-3"/>
    <n v="7.1073612188487824E-3"/>
    <n v="7.1073612188487824E-3"/>
    <n v="7.1073612188487824E-3"/>
    <n v="4.9673011115594061"/>
    <n v="-3.3478843149517492"/>
    <n v="1.6194167966076569"/>
  </r>
  <r>
    <s v="Lines"/>
    <s v="076003"/>
    <x v="3"/>
    <s v="356800076003"/>
    <s v="1975"/>
    <s v="DISC INSULATOR"/>
    <x v="2"/>
    <x v="1"/>
    <s v="1975"/>
    <d v="1975-12-31T00:00:00"/>
    <n v="1975"/>
    <n v="3.0860876823335279"/>
    <n v="-1.7371237786615605"/>
    <n v="1.3489639036719674"/>
    <n v="4.4156654526824974E-3"/>
    <n v="4.4156654526824974E-3"/>
    <n v="4.4156654526824974E-3"/>
    <n v="4.4156654526824974E-3"/>
    <n v="4.4156654526824974E-3"/>
    <n v="4.4156654526824974E-3"/>
    <n v="3.0860876823335279"/>
    <n v="-1.7636177713776555"/>
    <n v="1.3224699109558724"/>
  </r>
  <r>
    <s v="Lines"/>
    <s v="076003"/>
    <x v="3"/>
    <s v="356800076003"/>
    <s v="1978"/>
    <s v="DISC INSULATOR"/>
    <x v="2"/>
    <x v="1"/>
    <s v="1978"/>
    <d v="1978-12-31T00:00:00"/>
    <n v="1978"/>
    <n v="7.0500233754090695"/>
    <n v="-3.708257816886225"/>
    <n v="3.3417655585228445"/>
    <n v="1.0087381780370766E-2"/>
    <n v="1.0087381780370766E-2"/>
    <n v="1.0087381780370766E-2"/>
    <n v="1.0087381780370766E-2"/>
    <n v="1.0087381780370766E-2"/>
    <n v="1.0087381780370766E-2"/>
    <n v="7.0500233754090695"/>
    <n v="-3.7687821075684496"/>
    <n v="3.28124126784062"/>
  </r>
  <r>
    <s v="Lines"/>
    <s v="076003"/>
    <x v="3"/>
    <s v="356800076003"/>
    <s v="1981"/>
    <s v="DISC INSULATOR"/>
    <x v="2"/>
    <x v="1"/>
    <s v="1981"/>
    <d v="1981-12-31T00:00:00"/>
    <n v="1981"/>
    <n v="46.42395200249338"/>
    <n v="-22.649314428070983"/>
    <n v="23.774637574422396"/>
    <n v="6.6424762396704293E-2"/>
    <n v="6.6424762396704293E-2"/>
    <n v="6.6424762396704293E-2"/>
    <n v="6.6424762396704293E-2"/>
    <n v="6.6424762396704293E-2"/>
    <n v="6.6424762396704293E-2"/>
    <n v="46.42395200249338"/>
    <n v="-23.047863002451209"/>
    <n v="23.376089000042171"/>
  </r>
  <r>
    <s v="Lines"/>
    <s v="076003"/>
    <x v="3"/>
    <s v="356800076003"/>
    <s v="1983"/>
    <s v="DISC INSULATOR"/>
    <x v="2"/>
    <x v="1"/>
    <s v="1983"/>
    <d v="1983-12-31T00:00:00"/>
    <n v="1983"/>
    <n v="421.09697379179022"/>
    <n v="-194.55120815641669"/>
    <n v="226.54576563537353"/>
    <n v="0.6025179939137576"/>
    <n v="0.6025179939137576"/>
    <n v="0.6025179939137576"/>
    <n v="0.6025179939137576"/>
    <n v="0.6025179939137576"/>
    <n v="0.6025179939137576"/>
    <n v="421.09697379179022"/>
    <n v="-198.16631611989925"/>
    <n v="222.93065767189097"/>
  </r>
  <r>
    <s v="Lines"/>
    <s v="076003"/>
    <x v="3"/>
    <s v="356800076003"/>
    <s v="1984"/>
    <s v="DISC INSULATOR"/>
    <x v="2"/>
    <x v="1"/>
    <s v="1984"/>
    <d v="1984-12-31T00:00:00"/>
    <n v="1984"/>
    <n v="20.597700670948953"/>
    <n v="-9.2401551102486739"/>
    <n v="11.357545560700279"/>
    <n v="2.9471798801462154E-2"/>
    <n v="2.9471798801462154E-2"/>
    <n v="2.9471798801462154E-2"/>
    <n v="2.9471798801462154E-2"/>
    <n v="2.9471798801462154E-2"/>
    <n v="2.9471798801462154E-2"/>
    <n v="20.597700670948953"/>
    <n v="-9.4169859030574461"/>
    <n v="11.180714767891507"/>
  </r>
  <r>
    <s v="Lines"/>
    <s v="076003"/>
    <x v="3"/>
    <s v="356809076003"/>
    <s v="1990"/>
    <s v="DISC INSULATOR"/>
    <x v="2"/>
    <x v="1"/>
    <s v="1990"/>
    <d v="1990-12-31T00:00:00"/>
    <n v="1990"/>
    <n v="9.580336691280225"/>
    <n v="-3.5141778793914282"/>
    <n v="6.0661588118887968"/>
    <n v="1.370782884586255E-2"/>
    <n v="1.370782884586255E-2"/>
    <n v="1.370782884586255E-2"/>
    <n v="1.370782884586255E-2"/>
    <n v="1.370782884586255E-2"/>
    <n v="1.370782884586255E-2"/>
    <n v="9.580336691280225"/>
    <n v="-3.5964248524666034"/>
    <n v="5.9839118388136221"/>
  </r>
  <r>
    <s v="Lines"/>
    <s v="076003"/>
    <x v="3"/>
    <s v="356809076003"/>
    <s v="1991"/>
    <s v="DISC INSULATOR"/>
    <x v="2"/>
    <x v="1"/>
    <s v="1991"/>
    <d v="1991-12-31T00:00:00"/>
    <n v="1991"/>
    <n v="299.41937725348549"/>
    <n v="-105.61229695948902"/>
    <n v="193.80708029399648"/>
    <n v="0.42841809309909101"/>
    <n v="0.42841809309909101"/>
    <n v="0.42841809309909101"/>
    <n v="0.42841809309909101"/>
    <n v="0.42841809309909101"/>
    <n v="0.42841809309909101"/>
    <n v="299.41937725348549"/>
    <n v="-108.18280551808355"/>
    <n v="191.23657173540192"/>
  </r>
  <r>
    <s v="Lines"/>
    <s v="076003"/>
    <x v="3"/>
    <s v="356809076003"/>
    <s v="1993"/>
    <s v="DISC INSULATOR"/>
    <x v="2"/>
    <x v="1"/>
    <s v="1993"/>
    <d v="1993-12-31T00:00:00"/>
    <n v="1993"/>
    <n v="411.0904041277343"/>
    <n v="-133.3689781637388"/>
    <n v="277.7214259639955"/>
    <n v="0.58820029833486154"/>
    <n v="0.58820029833486154"/>
    <n v="0.58820029833486154"/>
    <n v="0.58820029833486154"/>
    <n v="0.58820029833486154"/>
    <n v="0.58820029833486154"/>
    <n v="411.0904041277343"/>
    <n v="-136.89817995374798"/>
    <n v="274.19222417398635"/>
  </r>
  <r>
    <s v="Lines"/>
    <s v="076003"/>
    <x v="3"/>
    <s v="356809076003"/>
    <s v="1994"/>
    <s v="DISC INSULATOR"/>
    <x v="2"/>
    <x v="1"/>
    <s v="1994"/>
    <d v="1994-12-31T00:00:00"/>
    <n v="1994"/>
    <n v="312.94786323144217"/>
    <n v="-97.021241735885638"/>
    <n v="215.92662149555653"/>
    <n v="0.44777505061586287"/>
    <n v="0.44777505061586287"/>
    <n v="0.44777505061586287"/>
    <n v="0.44777505061586287"/>
    <n v="0.44777505061586287"/>
    <n v="0.44777505061586287"/>
    <n v="312.94786323144217"/>
    <n v="-99.707892039580813"/>
    <n v="213.23997119186134"/>
  </r>
  <r>
    <s v="Lines"/>
    <s v="076003"/>
    <x v="3"/>
    <s v="356809076003"/>
    <s v="1995"/>
    <s v="DISC INSULATOR"/>
    <x v="2"/>
    <x v="1"/>
    <s v="1995"/>
    <d v="1995-12-31T00:00:00"/>
    <n v="1995"/>
    <n v="129.10216014396693"/>
    <n v="-38.168744836596289"/>
    <n v="90.933415307370637"/>
    <n v="0.1847231858245004"/>
    <n v="0.1847231858245004"/>
    <n v="0.1847231858245004"/>
    <n v="0.1847231858245004"/>
    <n v="0.1847231858245004"/>
    <n v="0.1847231858245004"/>
    <n v="129.10216014396693"/>
    <n v="-39.27708395154329"/>
    <n v="89.825076192423637"/>
  </r>
  <r>
    <s v="Lines"/>
    <s v="076003"/>
    <x v="3"/>
    <s v="356809076003"/>
    <s v="1996"/>
    <s v="DISC INSULATOR"/>
    <x v="2"/>
    <x v="1"/>
    <s v="1996"/>
    <d v="1996-12-31T00:00:00"/>
    <n v="1996"/>
    <n v="309.82354768263241"/>
    <n v="-87.107997592012651"/>
    <n v="222.71555009061976"/>
    <n v="0.44330468760215669"/>
    <n v="0.44330468760215669"/>
    <n v="0.44330468760215669"/>
    <n v="0.44330468760215669"/>
    <n v="0.44330468760215669"/>
    <n v="0.44330468760215669"/>
    <n v="309.82354768263241"/>
    <n v="-89.767825717625598"/>
    <n v="220.0557219650068"/>
  </r>
  <r>
    <s v="Lines"/>
    <s v="076003"/>
    <x v="3"/>
    <s v="356809076003"/>
    <s v="1997"/>
    <s v="DISC INSULATOR"/>
    <x v="2"/>
    <x v="1"/>
    <s v="1997"/>
    <d v="1997-12-31T00:00:00"/>
    <n v="1997"/>
    <n v="472.49906071415609"/>
    <n v="-125.90417469862803"/>
    <n v="346.59488601552806"/>
    <n v="0.67606561886239425"/>
    <n v="0.67606561886239425"/>
    <n v="0.67606561886239425"/>
    <n v="0.67606561886239425"/>
    <n v="0.67606561886239425"/>
    <n v="0.67606561886239425"/>
    <n v="472.49906071415609"/>
    <n v="-129.9605684118024"/>
    <n v="342.53849230235369"/>
  </r>
  <r>
    <s v="Lines"/>
    <s v="076003"/>
    <x v="3"/>
    <s v="356809076003"/>
    <s v="1998"/>
    <s v="DISC INSULATOR"/>
    <x v="2"/>
    <x v="1"/>
    <s v="1998"/>
    <d v="1998-12-31T00:00:00"/>
    <n v="1998"/>
    <n v="2966.128482562372"/>
    <n v="-746.86169656370839"/>
    <n v="2219.2667859986636"/>
    <n v="4.2440242847425109"/>
    <n v="4.2440242847425109"/>
    <n v="4.2440242847425109"/>
    <n v="4.2440242847425109"/>
    <n v="4.2440242847425109"/>
    <n v="4.2440242847425109"/>
    <n v="2966.128482562372"/>
    <n v="-772.32584227216341"/>
    <n v="2193.8026402902087"/>
  </r>
  <r>
    <s v="Lines"/>
    <s v="076003"/>
    <x v="3"/>
    <s v="356809076003"/>
    <s v="2002"/>
    <s v="DISC INSULATOR"/>
    <x v="2"/>
    <x v="1"/>
    <s v="2001"/>
    <d v="2002-01-30T00:00:00"/>
    <n v="2002"/>
    <n v="2440.3314184710562"/>
    <n v="-505.66583625259113"/>
    <n v="1934.665582218465"/>
    <n v="3.4916983076418426"/>
    <n v="3.4916983076418426"/>
    <n v="3.4916983076418426"/>
    <n v="3.4916983076418426"/>
    <n v="3.4916983076418426"/>
    <n v="3.4916983076418426"/>
    <n v="2440.3314184710562"/>
    <n v="-526.61602609844215"/>
    <n v="1913.7153923726141"/>
  </r>
  <r>
    <s v="Lines"/>
    <s v="076003"/>
    <x v="3"/>
    <s v="356809076003"/>
    <s v="2004"/>
    <s v="DISC INSULATOR"/>
    <x v="2"/>
    <x v="1"/>
    <s v="2003"/>
    <d v="2003-03-14T00:00:00"/>
    <n v="2003"/>
    <n v="237.6688366304401"/>
    <n v="-42.097393268309133"/>
    <n v="195.57144336213096"/>
    <n v="0.3400635947889617"/>
    <n v="0.3400635947889617"/>
    <n v="0.3400635947889617"/>
    <n v="0.3400635947889617"/>
    <n v="0.3400635947889617"/>
    <n v="0.3400635947889617"/>
    <n v="237.6688366304401"/>
    <n v="-44.137774837042905"/>
    <n v="193.53106179339719"/>
  </r>
  <r>
    <s v="Lines"/>
    <s v="076003"/>
    <x v="3"/>
    <s v="356809076003"/>
    <s v="2005"/>
    <s v="DISC INSULATOR"/>
    <x v="2"/>
    <x v="1"/>
    <s v="2004"/>
    <d v="2004-03-16T00:00:00"/>
    <n v="2004"/>
    <n v="896.47968474151492"/>
    <n v="-145.21636662888181"/>
    <n v="751.2633181126331"/>
    <n v="1.2827096247477858"/>
    <n v="1.2827096247477858"/>
    <n v="1.2827096247477858"/>
    <n v="1.2827096247477858"/>
    <n v="1.2827096247477858"/>
    <n v="1.2827096247477858"/>
    <n v="896.47968474151492"/>
    <n v="-152.91262437736853"/>
    <n v="743.56706036414641"/>
  </r>
  <r>
    <s v="Lines"/>
    <s v="076003"/>
    <x v="3"/>
    <s v="356809076003"/>
    <s v="2007"/>
    <s v="DISC INSULATOR"/>
    <x v="2"/>
    <x v="1"/>
    <s v="2006"/>
    <d v="2006-08-23T00:00:00"/>
    <n v="2007"/>
    <n v="335.40820508879455"/>
    <n v="-44.117898518703498"/>
    <n v="291.29030657009105"/>
    <n v="0.4799119714696336"/>
    <n v="0.4799119714696336"/>
    <n v="0.4799119714696336"/>
    <n v="0.4799119714696336"/>
    <n v="0.4799119714696336"/>
    <n v="0.4799119714696336"/>
    <n v="335.40820508879455"/>
    <n v="-46.997370347521297"/>
    <n v="288.41083474127322"/>
  </r>
  <r>
    <s v="Lines"/>
    <s v="076003"/>
    <x v="3"/>
    <s v="356809076003"/>
    <s v="2008"/>
    <s v="DISC INSULATOR"/>
    <x v="2"/>
    <x v="1"/>
    <s v="2008"/>
    <d v="2008-05-13T00:00:00"/>
    <n v="2009"/>
    <n v="211.1755322441887"/>
    <n v="-21.307160346767233"/>
    <n v="189.86837189742147"/>
    <n v="0.30215619197099836"/>
    <n v="0.30215619197099836"/>
    <n v="0.30215619197099836"/>
    <n v="0.30215619197099836"/>
    <n v="0.30215619197099836"/>
    <n v="0.30215619197099836"/>
    <n v="211.1755322441887"/>
    <n v="-23.120097498593225"/>
    <n v="188.05543474559548"/>
  </r>
  <r>
    <s v="Lines"/>
    <s v="076003"/>
    <x v="3"/>
    <s v="356809076003"/>
    <s v="2009"/>
    <s v="DISC INSULATOR"/>
    <x v="2"/>
    <x v="1"/>
    <s v="2009"/>
    <d v="2009-03-17T00:00:00"/>
    <n v="2010"/>
    <n v="183.42333933195431"/>
    <n v="-15.673889561332146"/>
    <n v="167.74944977062216"/>
    <n v="0.26244753424871609"/>
    <n v="0.26244753424871609"/>
    <n v="0.26244753424871609"/>
    <n v="0.26244753424871609"/>
    <n v="0.26244753424871609"/>
    <n v="0.26244753424871609"/>
    <n v="183.42333933195431"/>
    <n v="-17.248574766824444"/>
    <n v="166.17476456512986"/>
  </r>
  <r>
    <s v="Lines"/>
    <s v="076003"/>
    <x v="3"/>
    <s v="356809076003"/>
    <s v="2010"/>
    <s v="DISC INSULATOR"/>
    <x v="2"/>
    <x v="1"/>
    <s v="2010"/>
    <d v="2010-02-20T00:00:00"/>
    <n v="2011"/>
    <n v="1406.1973653032078"/>
    <n v="-98.402861833186989"/>
    <n v="1307.7945034700208"/>
    <n v="2.0120287447333314"/>
    <n v="2.0120287447333314"/>
    <n v="2.0120287447333314"/>
    <n v="2.0120287447333314"/>
    <n v="2.0120287447333314"/>
    <n v="2.0120287447333314"/>
    <n v="1406.1973653032078"/>
    <n v="-110.47503430158697"/>
    <n v="1295.7223310016209"/>
  </r>
  <r>
    <s v="Lines"/>
    <s v="076003"/>
    <x v="3"/>
    <s v="356809076003"/>
    <s v="2011"/>
    <s v="DISC INSULATOR"/>
    <x v="2"/>
    <x v="1"/>
    <s v="2011"/>
    <d v="2011-04-16T00:00:00"/>
    <n v="2012"/>
    <n v="1933.2704972451172"/>
    <n v="-105.38339406670184"/>
    <n v="1827.8871031784154"/>
    <n v="2.7661805574236364"/>
    <n v="2.7661805574236364"/>
    <n v="2.7661805574236364"/>
    <n v="2.7661805574236364"/>
    <n v="2.7661805574236364"/>
    <n v="2.7661805574236364"/>
    <n v="1933.2704972451172"/>
    <n v="-121.98047741124365"/>
    <n v="1811.2900198338737"/>
  </r>
  <r>
    <s v="Lines"/>
    <s v="076003"/>
    <x v="3"/>
    <s v="356809076003"/>
    <s v="2012"/>
    <s v="DISC INSULATOR"/>
    <x v="2"/>
    <x v="1"/>
    <s v="2012"/>
    <d v="2012-07-21T00:00:00"/>
    <n v="2013"/>
    <n v="199.58273827440382"/>
    <n v="-7.7763528384577967"/>
    <n v="191.80638543594603"/>
    <n v="0.28556887978104201"/>
    <n v="0.28556887978104201"/>
    <n v="0.28556887978104201"/>
    <n v="0.28556887978104201"/>
    <n v="0.28556887978104201"/>
    <n v="0.28556887978104201"/>
    <n v="199.58273827440382"/>
    <n v="-9.4897661171440486"/>
    <n v="190.09297215725977"/>
  </r>
  <r>
    <s v="Lines"/>
    <s v="076003"/>
    <x v="3"/>
    <s v="356809076003"/>
    <s v="2013"/>
    <s v="DISC INSULATOR"/>
    <x v="2"/>
    <x v="1"/>
    <s v="2013"/>
    <d v="2013-01-08T00:00:00"/>
    <n v="2014"/>
    <n v="1727.3922329599673"/>
    <n v="-40.374043903074153"/>
    <n v="1687.0181890568931"/>
    <n v="2.4716038529876916"/>
    <n v="2.4716038529876916"/>
    <n v="2.4716038529876916"/>
    <n v="2.4716038529876916"/>
    <n v="2.4716038529876916"/>
    <n v="2.4716038529876916"/>
    <n v="1727.3922329599673"/>
    <n v="-55.2036670210003"/>
    <n v="1672.188565938967"/>
  </r>
  <r>
    <s v="Lines"/>
    <s v="076003"/>
    <x v="3"/>
    <s v="356809076003"/>
    <s v="2014"/>
    <s v="DISC INSULATOR"/>
    <x v="2"/>
    <x v="1"/>
    <s v="2014"/>
    <d v="2014-01-07T00:00:00"/>
    <n v="2015"/>
    <n v="792.17595705755912"/>
    <n v="-6.1689252221731294"/>
    <n v="786.00703183538599"/>
    <n v="1.1334687689041214"/>
    <n v="1.1334687689041214"/>
    <n v="1.1334687689041214"/>
    <n v="1.1334687689041214"/>
    <n v="1.1334687689041214"/>
    <n v="1.1334687689041214"/>
    <n v="792.17595705755912"/>
    <n v="-12.969737835597858"/>
    <n v="779.20621922196131"/>
  </r>
  <r>
    <s v="Lines"/>
    <s v="076003"/>
    <x v="3"/>
    <s v="356810076003"/>
    <s v="1953"/>
    <s v="POST INSULATOR"/>
    <x v="2"/>
    <x v="1"/>
    <s v="1953"/>
    <d v="1953-12-31T00:00:00"/>
    <n v="1953"/>
    <n v="6.6188378045474252"/>
    <n v="-5.2023947519538218"/>
    <n v="1.4164430525936038"/>
    <n v="9.4704287236419098E-3"/>
    <n v="9.4704287236419098E-3"/>
    <n v="9.4704287236419098E-3"/>
    <n v="9.4704287236419098E-3"/>
    <n v="9.4704287236419098E-3"/>
    <n v="9.4704287236419098E-3"/>
    <n v="6.6188378045474252"/>
    <n v="-5.2592173242956735"/>
    <n v="1.3596204802517518"/>
  </r>
  <r>
    <s v="Lines"/>
    <s v="076003"/>
    <x v="3"/>
    <s v="356810076003"/>
    <s v="1981"/>
    <s v="POST INSULATOR"/>
    <x v="2"/>
    <x v="1"/>
    <s v="1981"/>
    <d v="1981-12-31T00:00:00"/>
    <n v="1981"/>
    <n v="22.540976344939921"/>
    <n v="-10.99724404994439"/>
    <n v="11.543732294995531"/>
    <n v="3.2252295061436155E-2"/>
    <n v="3.2252295061436155E-2"/>
    <n v="3.2252295061436155E-2"/>
    <n v="3.2252295061436155E-2"/>
    <n v="3.2252295061436155E-2"/>
    <n v="3.2252295061436155E-2"/>
    <n v="22.540976344939921"/>
    <n v="-11.190757820313006"/>
    <n v="11.350218524626914"/>
  </r>
  <r>
    <s v="Lines"/>
    <s v="076003"/>
    <x v="3"/>
    <s v="356819076003"/>
    <s v="1997"/>
    <s v="POST INSULATOR"/>
    <x v="2"/>
    <x v="1"/>
    <s v="1997"/>
    <d v="1997-12-31T00:00:00"/>
    <n v="1997"/>
    <n v="35.845202490815282"/>
    <n v="-9.5513949462152112"/>
    <n v="26.293807544600071"/>
    <n v="5.1288374983376621E-2"/>
    <n v="5.1288374983376621E-2"/>
    <n v="5.1288374983376621E-2"/>
    <n v="5.1288374983376621E-2"/>
    <n v="5.1288374983376621E-2"/>
    <n v="5.1288374983376621E-2"/>
    <n v="35.845202490815282"/>
    <n v="-9.8591251961154711"/>
    <n v="25.986077294699811"/>
  </r>
  <r>
    <s v="Lines"/>
    <s v="076003"/>
    <x v="3"/>
    <s v="356819076003"/>
    <s v="2002"/>
    <s v="POST INSULATOR"/>
    <x v="2"/>
    <x v="1"/>
    <s v="2001"/>
    <d v="2002-01-30T00:00:00"/>
    <n v="2002"/>
    <n v="76.476626725670897"/>
    <n v="-15.846920956961483"/>
    <n v="60.629705768709414"/>
    <n v="0.10942501747548976"/>
    <n v="0.10942501747548976"/>
    <n v="0.10942501747548976"/>
    <n v="0.10942501747548976"/>
    <n v="0.10942501747548976"/>
    <n v="0.10942501747548976"/>
    <n v="76.476626725670897"/>
    <n v="-16.503471061814423"/>
    <n v="59.973155663856474"/>
  </r>
  <r>
    <s v="Lines"/>
    <s v="076003"/>
    <x v="3"/>
    <s v="356819076003"/>
    <s v="2013"/>
    <s v="POST INSULATOR"/>
    <x v="2"/>
    <x v="1"/>
    <s v="2013"/>
    <d v="2013-12-17T00:00:00"/>
    <n v="2014"/>
    <n v="1710.9437261042481"/>
    <n v="-39.989598476649235"/>
    <n v="1670.9541276275988"/>
    <n v="2.4480688433096485"/>
    <n v="2.4480688433096485"/>
    <n v="2.4480688433096485"/>
    <n v="2.4480688433096485"/>
    <n v="2.4480688433096485"/>
    <n v="2.4480688433096485"/>
    <n v="1710.9437261042481"/>
    <n v="-54.678011536507128"/>
    <n v="1656.265714567741"/>
  </r>
  <r>
    <s v="Lines"/>
    <s v="076003"/>
    <x v="3"/>
    <s v="40003671"/>
    <s v="0"/>
    <s v="MISC CAPITAL MINOR ITEMS"/>
    <x v="3"/>
    <x v="1"/>
    <s v="1953"/>
    <d v="1953-12-31T00:00:00"/>
    <n v="1953"/>
    <n v="88.638814706654628"/>
    <n v="-58.8760217401978"/>
    <n v="29.762792966456825"/>
    <n v="0.12682703544279911"/>
    <n v="0.12682703544279911"/>
    <n v="0.12682703544279911"/>
    <n v="0.12682703544279911"/>
    <n v="0.12682703544279911"/>
    <n v="0.12682703544279911"/>
    <n v="88.638814706654628"/>
    <n v="-59.636983952854592"/>
    <n v="29.001830753800036"/>
  </r>
  <r>
    <s v="Lines"/>
    <s v="076005"/>
    <x v="4"/>
    <s v="355010076005"/>
    <s v="1953"/>
    <s v="WOOD POLES, &lt;=60 FT"/>
    <x v="1"/>
    <x v="1"/>
    <s v="1953"/>
    <d v="1953-12-31T00:00:00"/>
    <n v="1953"/>
    <n v="52.64769230769231"/>
    <n v="-38.667692307692313"/>
    <n v="13.979999999999997"/>
    <n v="7.5329873942774891E-2"/>
    <n v="7.5329873942774891E-2"/>
    <n v="7.5329873942774891E-2"/>
    <n v="7.5329873942774891E-2"/>
    <n v="7.5329873942774891E-2"/>
    <n v="7.5329873942774891E-2"/>
    <n v="52.64769230769231"/>
    <n v="-39.119671551348965"/>
    <n v="13.528020756343345"/>
  </r>
  <r>
    <s v="Lines"/>
    <s v="076005"/>
    <x v="4"/>
    <s v="355010076005"/>
    <s v="1982"/>
    <s v="WOOD POLES, &lt;=60 FT"/>
    <x v="1"/>
    <x v="1"/>
    <s v="1982"/>
    <d v="1982-12-31T00:00:00"/>
    <n v="1982"/>
    <n v="-35.595000000000006"/>
    <n v="15.86538461538462"/>
    <n v="-19.729615384615386"/>
    <n v="-5.0930377865798702E-2"/>
    <n v="-5.0930377865798702E-2"/>
    <n v="-5.0930377865798702E-2"/>
    <n v="-5.0930377865798702E-2"/>
    <n v="-5.0930377865798702E-2"/>
    <n v="-5.0930377865798702E-2"/>
    <n v="-35.595000000000006"/>
    <n v="16.170966882579414"/>
    <n v="-19.424033117420592"/>
  </r>
  <r>
    <s v="Lines"/>
    <s v="076005"/>
    <x v="4"/>
    <s v="355150076005"/>
    <s v="1953"/>
    <s v="WOOD POLES, &gt;=65 FT"/>
    <x v="1"/>
    <x v="1"/>
    <s v="1953"/>
    <d v="1953-12-31T00:00:00"/>
    <n v="1953"/>
    <n v="174.46269230769232"/>
    <n v="-128.1369230769231"/>
    <n v="46.325769230769232"/>
    <n v="0.24962637569083693"/>
    <n v="0.24962637569083693"/>
    <n v="0.24962637569083693"/>
    <n v="0.24962637569083693"/>
    <n v="0.24962637569083693"/>
    <n v="0.24962637569083693"/>
    <n v="174.46269230769232"/>
    <n v="-129.63468133106812"/>
    <n v="44.828010976624199"/>
  </r>
  <r>
    <s v="Lines"/>
    <s v="076005"/>
    <x v="4"/>
    <s v="355150076005"/>
    <s v="1982"/>
    <s v="WOOD POLES, &gt;=65 FT"/>
    <x v="1"/>
    <x v="1"/>
    <s v="1982"/>
    <d v="1982-12-31T00:00:00"/>
    <n v="1982"/>
    <n v="-536.80846153846153"/>
    <n v="239.26615384615377"/>
    <n v="-297.54230769230776"/>
    <n v="-0.76808140996521723"/>
    <n v="-0.76808140996521723"/>
    <n v="-0.76808140996521723"/>
    <n v="-0.76808140996521723"/>
    <n v="-0.76808140996521723"/>
    <n v="-0.76808140996521723"/>
    <n v="-536.80846153846153"/>
    <n v="243.87464230594509"/>
    <n v="-292.93381923251644"/>
  </r>
  <r>
    <s v="Lines"/>
    <s v="076005"/>
    <x v="4"/>
    <s v="355710076005"/>
    <s v="1953"/>
    <s v="ANCHOR"/>
    <x v="1"/>
    <x v="1"/>
    <s v="1953"/>
    <d v="1953-12-31T00:00:00"/>
    <n v="1953"/>
    <n v="54.86538461538462"/>
    <n v="-40.296923076923079"/>
    <n v="14.568461538461538"/>
    <n v="7.8503013631518945E-2"/>
    <n v="7.8503013631518945E-2"/>
    <n v="7.8503013631518945E-2"/>
    <n v="7.8503013631518945E-2"/>
    <n v="7.8503013631518945E-2"/>
    <n v="7.8503013631518945E-2"/>
    <n v="54.86538461538462"/>
    <n v="-40.76794115871219"/>
    <n v="14.09744345667243"/>
  </r>
  <r>
    <s v="Lines"/>
    <s v="076005"/>
    <x v="4"/>
    <s v="355710076005"/>
    <s v="1982"/>
    <s v="ANCHOR"/>
    <x v="1"/>
    <x v="1"/>
    <s v="1982"/>
    <d v="1982-12-31T00:00:00"/>
    <n v="1982"/>
    <n v="-89.22461538461539"/>
    <n v="39.769615384615392"/>
    <n v="-49.454999999999998"/>
    <n v="-0.12766521636378753"/>
    <n v="-0.12766521636378753"/>
    <n v="-0.12766521636378753"/>
    <n v="-0.12766521636378753"/>
    <n v="-0.12766521636378753"/>
    <n v="-0.12766521636378753"/>
    <n v="-89.22461538461539"/>
    <n v="40.535606682798118"/>
    <n v="-48.689008701817272"/>
  </r>
  <r>
    <s v="Lines"/>
    <s v="076005"/>
    <x v="4"/>
    <s v="355720076005"/>
    <s v="1953"/>
    <s v="CROSSARM, CROSS BRACES"/>
    <x v="1"/>
    <x v="1"/>
    <s v="1953"/>
    <d v="1953-12-31T00:00:00"/>
    <n v="1953"/>
    <n v="49.62576923076923"/>
    <n v="-36.448846153846155"/>
    <n v="13.176923076923076"/>
    <n v="7.1006017103638228E-2"/>
    <n v="7.1006017103638228E-2"/>
    <n v="7.1006017103638228E-2"/>
    <n v="7.1006017103638228E-2"/>
    <n v="7.1006017103638228E-2"/>
    <n v="7.1006017103638228E-2"/>
    <n v="49.62576923076923"/>
    <n v="-36.874882256467984"/>
    <n v="12.750886974301245"/>
  </r>
  <r>
    <s v="Lines"/>
    <s v="076005"/>
    <x v="4"/>
    <s v="355720076005"/>
    <s v="1982"/>
    <s v="CROSSARM, CROSS BRACES"/>
    <x v="1"/>
    <x v="1"/>
    <s v="1982"/>
    <d v="1982-12-31T00:00:00"/>
    <n v="1982"/>
    <n v="-181.3996153846154"/>
    <n v="80.853461538461545"/>
    <n v="-100.54615384615386"/>
    <n v="-0.25955193022191353"/>
    <n v="-0.25955193022191353"/>
    <n v="-0.25955193022191353"/>
    <n v="-0.25955193022191353"/>
    <n v="-0.25955193022191353"/>
    <n v="-0.25955193022191353"/>
    <n v="-181.3996153846154"/>
    <n v="82.410773119793021"/>
    <n v="-98.988842264822381"/>
  </r>
  <r>
    <s v="Lines"/>
    <s v="076005"/>
    <x v="4"/>
    <s v="355729076005"/>
    <s v="2013"/>
    <s v="CROSSARM"/>
    <x v="1"/>
    <x v="1"/>
    <s v="2013"/>
    <d v="2013-07-13T00:00:00"/>
    <n v="2014"/>
    <n v="692.92615384615385"/>
    <n v="-15.565384615384573"/>
    <n v="677.36076923076928"/>
    <n v="0.99145921754401378"/>
    <n v="0.99145921754401378"/>
    <n v="0.99145921754401378"/>
    <n v="0.99145921754401378"/>
    <n v="0.99145921754401378"/>
    <n v="0.99145921754401378"/>
    <n v="692.92615384615385"/>
    <n v="-21.514139920648656"/>
    <n v="671.41201392550522"/>
  </r>
  <r>
    <s v="Lines"/>
    <s v="076005"/>
    <x v="4"/>
    <s v="356060076005"/>
    <s v="1953"/>
    <s v="WIRE, &lt;=499 MCM"/>
    <x v="2"/>
    <x v="1"/>
    <s v="1953"/>
    <d v="1953-12-31T00:00:00"/>
    <n v="1953"/>
    <n v="207.95884615384617"/>
    <n v="-163.4526923076923"/>
    <n v="44.50615384615385"/>
    <n v="0.29755366245683051"/>
    <n v="0.29755366245683051"/>
    <n v="0.29755366245683051"/>
    <n v="0.29755366245683051"/>
    <n v="0.29755366245683051"/>
    <n v="0.29755366245683051"/>
    <n v="207.95884615384617"/>
    <n v="-165.23801428243328"/>
    <n v="42.720831871412884"/>
  </r>
  <r>
    <s v="Lines"/>
    <s v="076005"/>
    <x v="4"/>
    <s v="356060076005"/>
    <s v="1970"/>
    <s v="WIRE, &lt;=499 MCM"/>
    <x v="2"/>
    <x v="1"/>
    <s v="1970"/>
    <d v="1970-12-31T00:00:00"/>
    <n v="1970"/>
    <n v="523.09961538461539"/>
    <n v="-325.17807692307696"/>
    <n v="197.92153846153843"/>
    <n v="0.74846638777896957"/>
    <n v="0.74846638777896957"/>
    <n v="0.74846638777896957"/>
    <n v="0.74846638777896957"/>
    <n v="0.74846638777896957"/>
    <n v="0.74846638777896957"/>
    <n v="523.09961538461539"/>
    <n v="-329.66887524975078"/>
    <n v="193.43074013486461"/>
  </r>
  <r>
    <s v="Lines"/>
    <s v="076005"/>
    <x v="4"/>
    <s v="356060076005"/>
    <s v="1982"/>
    <s v="WIRE, &lt;=499 MCM"/>
    <x v="2"/>
    <x v="1"/>
    <s v="1982"/>
    <d v="1982-12-31T00:00:00"/>
    <n v="1982"/>
    <n v="-187.21846153846155"/>
    <n v="88.913076923076943"/>
    <n v="-98.305384615384611"/>
    <n v="-0.26787770725122478"/>
    <n v="-0.26787770725122478"/>
    <n v="-0.26787770725122478"/>
    <n v="-0.26787770725122478"/>
    <n v="-0.26787770725122478"/>
    <n v="-0.26787770725122478"/>
    <n v="-187.21846153846155"/>
    <n v="90.520343166584297"/>
    <n v="-96.698118371877257"/>
  </r>
  <r>
    <s v="Lines"/>
    <s v="076005"/>
    <x v="4"/>
    <s v="356800076005"/>
    <s v="1953"/>
    <s v="DISC INSULATOR"/>
    <x v="2"/>
    <x v="1"/>
    <s v="1953"/>
    <d v="1953-12-31T00:00:00"/>
    <n v="1953"/>
    <n v="94.249615384615396"/>
    <n v="-74.079230769230776"/>
    <n v="20.170384615384624"/>
    <n v="0.13485513485727366"/>
    <n v="0.13485513485727366"/>
    <n v="0.13485513485727366"/>
    <n v="0.13485513485727366"/>
    <n v="0.13485513485727366"/>
    <n v="0.13485513485727366"/>
    <n v="94.249615384615396"/>
    <n v="-74.888361578374415"/>
    <n v="19.361253806240981"/>
  </r>
  <r>
    <s v="Lines"/>
    <s v="076005"/>
    <x v="4"/>
    <s v="356800076005"/>
    <s v="1982"/>
    <s v="DISC INSULATOR"/>
    <x v="2"/>
    <x v="1"/>
    <s v="1982"/>
    <d v="1982-12-31T00:00:00"/>
    <n v="1982"/>
    <n v="-123.73038461538461"/>
    <n v="58.761923076923068"/>
    <n v="-64.96846153846154"/>
    <n v="-0.17703709065717496"/>
    <n v="-0.17703709065717496"/>
    <n v="-0.17703709065717496"/>
    <n v="-0.17703709065717496"/>
    <n v="-0.17703709065717496"/>
    <n v="-0.17703709065717496"/>
    <n v="-123.73038461538461"/>
    <n v="59.824145620866119"/>
    <n v="-63.906238994518489"/>
  </r>
  <r>
    <s v="Lines"/>
    <s v="076005"/>
    <x v="4"/>
    <s v="356809076005"/>
    <s v="2013"/>
    <s v="DISC INSULATOR"/>
    <x v="2"/>
    <x v="1"/>
    <s v="2013"/>
    <d v="2013-07-13T00:00:00"/>
    <n v="2014"/>
    <n v="210.02653846153848"/>
    <n v="-4.9084615384615518"/>
    <n v="205.11807692307693"/>
    <n v="0.3005121777129332"/>
    <n v="0.3005121777129332"/>
    <n v="0.3005121777129332"/>
    <n v="0.3005121777129332"/>
    <n v="0.3005121777129332"/>
    <n v="0.3005121777129332"/>
    <n v="210.02653846153848"/>
    <n v="-6.7115346047391506"/>
    <n v="203.31500385679934"/>
  </r>
  <r>
    <s v="Lines"/>
    <s v="076005"/>
    <x v="4"/>
    <s v="356809076005"/>
    <s v="2014"/>
    <s v="DISC INSULATOR"/>
    <x v="2"/>
    <x v="1"/>
    <s v="2014"/>
    <d v="2014-05-21T00:00:00"/>
    <n v="2015"/>
    <n v="10214.868461538463"/>
    <n v="-79.547307692308095"/>
    <n v="10135.321153846155"/>
    <n v="14.6157356537599"/>
    <n v="14.6157356537599"/>
    <n v="14.6157356537599"/>
    <n v="14.6157356537599"/>
    <n v="14.6157356537599"/>
    <n v="14.6157356537599"/>
    <n v="10214.868461538463"/>
    <n v="-167.24172161486752"/>
    <n v="10047.626739923595"/>
  </r>
  <r>
    <s v="Lines"/>
    <s v="084000"/>
    <x v="5"/>
    <s v="354640084000"/>
    <s v="1974"/>
    <s v="LATTICE TANGENT STRUCTURE"/>
    <x v="0"/>
    <x v="1"/>
    <s v="1974"/>
    <d v="1974-12-31T00:00:00"/>
    <n v="1974"/>
    <n v="171271.2442468619"/>
    <n v="-98031.814853556469"/>
    <n v="73239.429393305429"/>
    <n v="245.05995749510259"/>
    <n v="245.05995749510259"/>
    <n v="245.05995749510259"/>
    <n v="245.05995749510259"/>
    <n v="245.05995749510259"/>
    <n v="245.05995749510259"/>
    <n v="171271.2442468619"/>
    <n v="-99502.174598527083"/>
    <n v="71769.069648334815"/>
  </r>
  <r>
    <s v="Lines"/>
    <s v="084000"/>
    <x v="5"/>
    <s v="354650084000"/>
    <s v="1974"/>
    <s v="LATTICE ANGLE STRUCTURE"/>
    <x v="0"/>
    <x v="1"/>
    <s v="1974"/>
    <d v="1974-12-31T00:00:00"/>
    <n v="1974"/>
    <n v="9405.1077405857741"/>
    <n v="-5383.2727510460245"/>
    <n v="4021.8349895397491"/>
    <n v="13.457106085028279"/>
    <n v="13.457106085028279"/>
    <n v="13.457106085028279"/>
    <n v="13.457106085028279"/>
    <n v="13.457106085028279"/>
    <n v="13.457106085028279"/>
    <n v="9405.1077405857741"/>
    <n v="-5464.0153875561946"/>
    <n v="3941.0923530295795"/>
  </r>
  <r>
    <s v="Lines"/>
    <s v="084000"/>
    <x v="5"/>
    <s v="354660084000"/>
    <s v="1974"/>
    <s v="LATTICE DEAD END STRUCTURE"/>
    <x v="0"/>
    <x v="1"/>
    <s v="1974"/>
    <d v="1974-12-31T00:00:00"/>
    <n v="1974"/>
    <n v="50157.18933054393"/>
    <n v="-28708.848849372382"/>
    <n v="21448.340481171548"/>
    <n v="71.766388686360685"/>
    <n v="71.766388686360685"/>
    <n v="71.766388686360685"/>
    <n v="71.766388686360685"/>
    <n v="71.766388686360685"/>
    <n v="71.766388686360685"/>
    <n v="50157.18933054393"/>
    <n v="-29139.447181490545"/>
    <n v="21017.742149053385"/>
  </r>
  <r>
    <s v="Lines"/>
    <s v="084000"/>
    <x v="5"/>
    <s v="354710084000"/>
    <s v="1974"/>
    <s v="ANCHOR"/>
    <x v="0"/>
    <x v="1"/>
    <s v="1974"/>
    <d v="1974-12-31T00:00:00"/>
    <n v="1974"/>
    <n v="2093.4063807531379"/>
    <n v="-1198.2191422594142"/>
    <n v="895.18723849372373"/>
    <n v="2.9953077117132003"/>
    <n v="2.9953077117132003"/>
    <n v="2.9953077117132003"/>
    <n v="2.9953077117132003"/>
    <n v="2.9953077117132003"/>
    <n v="2.9953077117132003"/>
    <n v="2093.4063807531379"/>
    <n v="-1216.1909885296934"/>
    <n v="877.2153922234445"/>
  </r>
  <r>
    <s v="Lines"/>
    <s v="084000"/>
    <x v="5"/>
    <s v="356060084000"/>
    <s v="1974"/>
    <s v="WIRE, &lt;=499 MCM"/>
    <x v="2"/>
    <x v="1"/>
    <s v="1974"/>
    <d v="1974-12-31T00:00:00"/>
    <n v="1974"/>
    <n v="18678.36689330544"/>
    <n v="-10741.276673640168"/>
    <n v="7937.0902196652723"/>
    <n v="26.725559314287693"/>
    <n v="26.725559314287693"/>
    <n v="26.725559314287693"/>
    <n v="26.725559314287693"/>
    <n v="26.725559314287693"/>
    <n v="26.725559314287693"/>
    <n v="18678.36689330544"/>
    <n v="-10901.630029525895"/>
    <n v="7776.7368637795444"/>
  </r>
  <r>
    <s v="Lines"/>
    <s v="084000"/>
    <x v="5"/>
    <s v="356070084000"/>
    <s v="1974"/>
    <s v="WIRE, &gt;=500 THRU &lt;=999 MCM"/>
    <x v="2"/>
    <x v="1"/>
    <s v="1974"/>
    <d v="1974-12-31T00:00:00"/>
    <n v="1974"/>
    <n v="181626.10041841003"/>
    <n v="-104446.82609832636"/>
    <n v="77179.27432008367"/>
    <n v="259.87599170111309"/>
    <n v="259.87599170111309"/>
    <n v="259.87599170111309"/>
    <n v="259.87599170111309"/>
    <n v="259.87599170111309"/>
    <n v="259.87599170111309"/>
    <n v="181626.10041841003"/>
    <n v="-106006.08204853303"/>
    <n v="75620.018369876998"/>
  </r>
  <r>
    <s v="Lines"/>
    <s v="084000"/>
    <x v="5"/>
    <s v="356800084000"/>
    <s v="1974"/>
    <s v="DISC INSULATOR"/>
    <x v="2"/>
    <x v="1"/>
    <s v="1974"/>
    <d v="1974-12-31T00:00:00"/>
    <n v="1974"/>
    <n v="35212.266213389121"/>
    <n v="-20249.345188284522"/>
    <n v="14962.921025104599"/>
    <n v="50.38275105377172"/>
    <n v="50.38275105377172"/>
    <n v="50.38275105377172"/>
    <n v="50.38275105377172"/>
    <n v="50.38275105377172"/>
    <n v="50.38275105377172"/>
    <n v="35212.266213389121"/>
    <n v="-20551.641694607151"/>
    <n v="14660.62451878197"/>
  </r>
  <r>
    <s v="Lines"/>
    <s v="084000"/>
    <x v="5"/>
    <s v="356808084000"/>
    <s v="2007"/>
    <s v="DISC INSULATOR"/>
    <x v="2"/>
    <x v="1"/>
    <s v="2007"/>
    <d v="2008-01-31T00:00:00"/>
    <n v="2009"/>
    <n v="2011.326621338912"/>
    <n v="-233.74032426778217"/>
    <n v="1777.5862970711298"/>
    <n v="2.8778655664090742"/>
    <n v="2.8778655664090742"/>
    <n v="2.8778655664090742"/>
    <n v="2.8778655664090742"/>
    <n v="2.8778655664090742"/>
    <n v="2.8778655664090742"/>
    <n v="2011.326621338912"/>
    <n v="-251.00751766623662"/>
    <n v="1760.3191036726753"/>
  </r>
  <r>
    <s v="Lines"/>
    <s v="084000"/>
    <x v="5"/>
    <s v="356809084000"/>
    <s v="2005"/>
    <s v="DISC INSULATOR"/>
    <x v="2"/>
    <x v="1"/>
    <s v="2004"/>
    <d v="2004-11-30T00:00:00"/>
    <n v="2005"/>
    <n v="1147.4178870292887"/>
    <n v="-185.86427824267798"/>
    <n v="961.55360878661077"/>
    <n v="1.6417594200415222"/>
    <n v="1.6417594200415222"/>
    <n v="1.6417594200415222"/>
    <n v="1.6417594200415222"/>
    <n v="1.6417594200415222"/>
    <n v="1.6417594200415222"/>
    <n v="1147.4178870292887"/>
    <n v="-195.71483476292713"/>
    <n v="951.70305226636162"/>
  </r>
  <r>
    <s v="Lines"/>
    <s v="084000"/>
    <x v="5"/>
    <s v="356809084000"/>
    <s v="2014"/>
    <s v="DISC INSULATOR"/>
    <x v="2"/>
    <x v="1"/>
    <s v="2014"/>
    <d v="2014-04-18T00:00:00"/>
    <n v="2015"/>
    <n v="43121.396705020918"/>
    <n v="-335.80230125522939"/>
    <n v="42785.594403765688"/>
    <n v="61.699368683458964"/>
    <n v="61.699368683458964"/>
    <n v="61.699368683458964"/>
    <n v="61.699368683458964"/>
    <n v="61.699368683458964"/>
    <n v="61.699368683458964"/>
    <n v="43121.396705020918"/>
    <n v="-705.99851335598316"/>
    <n v="42415.398191664935"/>
  </r>
  <r>
    <s v="Lines"/>
    <s v="084002"/>
    <x v="6"/>
    <s v="354679084002"/>
    <s v="2010"/>
    <s v="TUBULAR STEEL TANGENT STRUCTURE"/>
    <x v="0"/>
    <x v="1"/>
    <s v="2010"/>
    <d v="2010-10-06T00:00:00"/>
    <n v="2011"/>
    <n v="25434.257894736897"/>
    <n v="-1680.6726315789529"/>
    <n v="23753.585263157944"/>
    <n v="36.392087802082415"/>
    <n v="36.392087802082415"/>
    <n v="36.392087802082415"/>
    <n v="36.392087802082415"/>
    <n v="36.392087802082415"/>
    <n v="36.392087802082415"/>
    <n v="25434.257894736897"/>
    <n v="-1899.0251583914473"/>
    <n v="23535.23273634545"/>
  </r>
  <r>
    <s v="Lines"/>
    <s v="084002"/>
    <x v="6"/>
    <s v="354699084002"/>
    <s v="2010"/>
    <s v="TUBULAR STEEL DEAD END STRUCTURE"/>
    <x v="0"/>
    <x v="1"/>
    <s v="2010"/>
    <d v="2010-10-06T00:00:00"/>
    <n v="2011"/>
    <n v="114670.54210526339"/>
    <n v="-7577.3273684210726"/>
    <n v="107093.21473684232"/>
    <n v="164.07400026680835"/>
    <n v="164.07400026680835"/>
    <n v="164.07400026680835"/>
    <n v="164.07400026680835"/>
    <n v="164.07400026680835"/>
    <n v="164.07400026680835"/>
    <n v="114670.54210526339"/>
    <n v="-8561.7713700219228"/>
    <n v="106108.77073524147"/>
  </r>
  <r>
    <s v="Lines"/>
    <s v="084002"/>
    <x v="6"/>
    <s v="354700084002"/>
    <s v="1975"/>
    <s v="TOWERS NOT CLASSIFIED BY FUNCTION"/>
    <x v="0"/>
    <x v="1"/>
    <s v="1975"/>
    <d v="1975-12-31T00:00:00"/>
    <n v="1975"/>
    <n v="522605.27666666667"/>
    <n v="-292434.5229166667"/>
    <n v="230170.75374999997"/>
    <n v="747.75907333315354"/>
    <n v="747.75907333315354"/>
    <n v="747.75907333315354"/>
    <n v="747.75907333315354"/>
    <n v="747.75907333315354"/>
    <n v="747.75907333315354"/>
    <n v="522605.27666666667"/>
    <n v="-296921.07735666563"/>
    <n v="225684.19931000104"/>
  </r>
  <r>
    <s v="Lines"/>
    <s v="084002"/>
    <x v="6"/>
    <s v="354710084002"/>
    <s v="1975"/>
    <s v="ANCHOR"/>
    <x v="0"/>
    <x v="1"/>
    <s v="1975"/>
    <d v="1975-12-31T00:00:00"/>
    <n v="1975"/>
    <n v="297690.9425"/>
    <n v="-166579.08458333334"/>
    <n v="131111.85791666666"/>
    <n v="425.94499757692796"/>
    <n v="425.94499757692796"/>
    <n v="425.94499757692796"/>
    <n v="425.94499757692796"/>
    <n v="425.94499757692796"/>
    <n v="425.94499757692796"/>
    <n v="297690.9425"/>
    <n v="-169134.75456879492"/>
    <n v="128556.18793120509"/>
  </r>
  <r>
    <s v="Lines"/>
    <s v="084002"/>
    <x v="6"/>
    <s v="354710084002"/>
    <s v="1987"/>
    <s v="ANCHOR"/>
    <x v="0"/>
    <x v="1"/>
    <s v="1987"/>
    <d v="1987-12-31T00:00:00"/>
    <n v="1987"/>
    <n v="20814.526249999999"/>
    <n v="-8299.5179166666676"/>
    <n v="12515.008333333331"/>
    <n v="29.782039247368612"/>
    <n v="29.782039247368612"/>
    <n v="29.782039247368612"/>
    <n v="29.782039247368612"/>
    <n v="29.782039247368612"/>
    <n v="29.782039247368612"/>
    <n v="20814.526249999999"/>
    <n v="-8478.2101521508794"/>
    <n v="12336.31609784912"/>
  </r>
  <r>
    <s v="Lines"/>
    <s v="084002"/>
    <x v="6"/>
    <s v="355719084002"/>
    <s v="2011"/>
    <s v="ANCHOR"/>
    <x v="1"/>
    <x v="1"/>
    <s v="2011"/>
    <d v="2011-12-30T00:00:00"/>
    <n v="2012"/>
    <n v="39108.47791666667"/>
    <n v="-2048.4741666666669"/>
    <n v="37060.003750000003"/>
    <n v="55.957565895549294"/>
    <n v="55.957565895549294"/>
    <n v="55.957565895549294"/>
    <n v="55.957565895549294"/>
    <n v="55.957565895549294"/>
    <n v="55.957565895549294"/>
    <n v="39108.47791666667"/>
    <n v="-2384.2195620399625"/>
    <n v="36724.258354626705"/>
  </r>
  <r>
    <s v="Lines"/>
    <s v="084002"/>
    <x v="6"/>
    <s v="356080084002"/>
    <s v="1975"/>
    <s v="WIRE, &gt;= 1000 MCM"/>
    <x v="2"/>
    <x v="1"/>
    <s v="1975"/>
    <d v="1975-12-31T00:00:00"/>
    <n v="1975"/>
    <n v="417562.32875000004"/>
    <n v="-235047.89583333337"/>
    <n v="182514.43291666667"/>
    <n v="597.46051933587182"/>
    <n v="597.46051933587182"/>
    <n v="597.46051933587182"/>
    <n v="597.46051933587182"/>
    <n v="597.46051933587182"/>
    <n v="597.46051933587182"/>
    <n v="417562.32875000004"/>
    <n v="-238632.65894934861"/>
    <n v="178929.66980065143"/>
  </r>
  <r>
    <s v="Lines"/>
    <s v="084002"/>
    <x v="6"/>
    <s v="356089084002"/>
    <s v="2010"/>
    <s v="WIRE, &gt;=1000 MCM"/>
    <x v="2"/>
    <x v="1"/>
    <s v="2010"/>
    <d v="2010-10-06T00:00:00"/>
    <n v="2011"/>
    <n v="8221.660000000018"/>
    <n v="-575.33578947368642"/>
    <n v="7646.3242105263316"/>
    <n v="11.763794085802033"/>
    <n v="11.763794085802033"/>
    <n v="11.763794085802033"/>
    <n v="11.763794085802033"/>
    <n v="11.763794085802033"/>
    <n v="11.763794085802033"/>
    <n v="8221.660000000018"/>
    <n v="-645.91855398849862"/>
    <n v="7575.7414460115197"/>
  </r>
  <r>
    <s v="Lines"/>
    <s v="084002"/>
    <x v="6"/>
    <s v="356800084002"/>
    <s v="1975"/>
    <s v="DISC INSULATOR"/>
    <x v="2"/>
    <x v="1"/>
    <s v="1975"/>
    <d v="1975-12-31T00:00:00"/>
    <n v="1975"/>
    <n v="95586.487500000003"/>
    <n v="-53806.106666666674"/>
    <n v="41780.380833333329"/>
    <n v="136.76797098579698"/>
    <n v="136.76797098579698"/>
    <n v="136.76797098579698"/>
    <n v="136.76797098579698"/>
    <n v="136.76797098579698"/>
    <n v="136.76797098579698"/>
    <n v="95586.487500000003"/>
    <n v="-54626.714492581457"/>
    <n v="40959.773007418546"/>
  </r>
  <r>
    <s v="Lines"/>
    <s v="084002"/>
    <x v="6"/>
    <s v="356809084002"/>
    <s v="1993"/>
    <s v="DISC INSULATOR"/>
    <x v="2"/>
    <x v="1"/>
    <s v="1993"/>
    <d v="1993-12-31T00:00:00"/>
    <n v="1993"/>
    <n v="172463.36333333334"/>
    <n v="-55951.848750000034"/>
    <n v="116511.51458333331"/>
    <n v="246.76567671226852"/>
    <n v="246.76567671226852"/>
    <n v="246.76567671226852"/>
    <n v="246.76567671226852"/>
    <n v="246.76567671226852"/>
    <n v="246.76567671226852"/>
    <n v="172463.36333333334"/>
    <n v="-57432.442810273642"/>
    <n v="115030.9205230597"/>
  </r>
  <r>
    <s v="Lines"/>
    <s v="084002"/>
    <x v="6"/>
    <s v="356809084002"/>
    <s v="1996"/>
    <s v="DISC INSULATOR"/>
    <x v="2"/>
    <x v="1"/>
    <s v="1996"/>
    <d v="1996-12-31T00:00:00"/>
    <n v="1996"/>
    <n v="54233.561666666676"/>
    <n v="-15247.96875"/>
    <n v="38985.592916666676"/>
    <n v="77.598982685529677"/>
    <n v="77.598982685529677"/>
    <n v="77.598982685529677"/>
    <n v="77.598982685529677"/>
    <n v="77.598982685529677"/>
    <n v="77.598982685529677"/>
    <n v="54233.561666666676"/>
    <n v="-15713.562646113178"/>
    <n v="38519.9990205535"/>
  </r>
  <r>
    <s v="Lines"/>
    <s v="084002"/>
    <x v="6"/>
    <s v="356809084002"/>
    <s v="2013"/>
    <s v="DISC INSULATOR"/>
    <x v="2"/>
    <x v="1"/>
    <s v="2013"/>
    <d v="2013-12-19T00:00:00"/>
    <n v="2014"/>
    <n v="752.94041666666681"/>
    <n v="-17.599166666666861"/>
    <n v="735.34124999999995"/>
    <n v="1.0773293982656342"/>
    <n v="1.0773293982656342"/>
    <n v="1.0773293982656342"/>
    <n v="1.0773293982656342"/>
    <n v="1.0773293982656342"/>
    <n v="1.0773293982656342"/>
    <n v="752.94041666666681"/>
    <n v="-24.063143056260667"/>
    <n v="728.87727361040618"/>
  </r>
  <r>
    <s v="Lines"/>
    <s v="084002"/>
    <x v="6"/>
    <s v="356809084002"/>
    <s v="2014"/>
    <s v="DISC INSULATOR"/>
    <x v="2"/>
    <x v="1"/>
    <s v="2014"/>
    <d v="2014-05-15T00:00:00"/>
    <n v="2015"/>
    <n v="942.57625000000007"/>
    <n v="-7.3412500000001728"/>
    <n v="935.2349999999999"/>
    <n v="1.3486659525165763"/>
    <n v="1.3486659525165763"/>
    <n v="1.3486659525165763"/>
    <n v="1.3486659525165763"/>
    <n v="1.3486659525165763"/>
    <n v="1.3486659525165763"/>
    <n v="942.57625000000007"/>
    <n v="-15.433245715099631"/>
    <n v="927.14300428490048"/>
  </r>
  <r>
    <s v="Lines"/>
    <s v="084002"/>
    <x v="6"/>
    <s v="356819084002"/>
    <s v="2010"/>
    <s v="POST INSULATORS"/>
    <x v="2"/>
    <x v="1"/>
    <s v="2010"/>
    <d v="2010-10-06T00:00:00"/>
    <n v="2011"/>
    <n v="15433.647368421083"/>
    <n v="-1080.0157894736858"/>
    <n v="14353.631578947397"/>
    <n v="22.082918733563009"/>
    <n v="22.082918733563009"/>
    <n v="22.082918733563009"/>
    <n v="22.082918733563009"/>
    <n v="22.082918733563009"/>
    <n v="22.082918733563009"/>
    <n v="15433.647368421083"/>
    <n v="-1212.5133018750639"/>
    <n v="14221.134066546019"/>
  </r>
  <r>
    <s v="Lines"/>
    <s v="084003"/>
    <x v="7"/>
    <s v="354679084003"/>
    <s v="2010"/>
    <s v="TUBULAR STEEL TANGENT STRUCTURE"/>
    <x v="0"/>
    <x v="1"/>
    <s v="2010"/>
    <d v="2010-10-25T00:00:00"/>
    <n v="2011"/>
    <n v="26061.317894736894"/>
    <n v="-1722.1084210526351"/>
    <n v="24339.209473684259"/>
    <n v="37.289303780296429"/>
    <n v="37.289303780296429"/>
    <n v="37.289303780296429"/>
    <n v="37.289303780296429"/>
    <n v="37.289303780296429"/>
    <n v="37.289303780296429"/>
    <n v="26061.317894736894"/>
    <n v="-1945.8442437344136"/>
    <n v="24115.473651002481"/>
  </r>
  <r>
    <s v="Lines"/>
    <s v="084003"/>
    <x v="7"/>
    <s v="354699084003"/>
    <s v="2010"/>
    <s v="TUBULAR STEEL DEAD END STRUCTURE"/>
    <x v="0"/>
    <x v="1"/>
    <s v="2010"/>
    <d v="2010-10-25T00:00:00"/>
    <n v="2011"/>
    <n v="117472.62526315813"/>
    <n v="-7762.486315789487"/>
    <n v="109710.13894736864"/>
    <n v="168.08330365332247"/>
    <n v="168.08330365332247"/>
    <n v="168.08330365332247"/>
    <n v="168.08330365332247"/>
    <n v="168.08330365332247"/>
    <n v="168.08330365332247"/>
    <n v="117472.62526315813"/>
    <n v="-8770.9861377094221"/>
    <n v="108701.63912544871"/>
  </r>
  <r>
    <s v="Lines"/>
    <s v="084003"/>
    <x v="7"/>
    <s v="354700084003"/>
    <s v="1975"/>
    <s v="TOWERS NOT CLASSIFIED BY FUNCTION"/>
    <x v="0"/>
    <x v="1"/>
    <s v="1975"/>
    <d v="1975-12-31T00:00:00"/>
    <n v="1975"/>
    <n v="575051.30958333332"/>
    <n v="-321781.77791666664"/>
    <n v="253269.53166666668"/>
    <n v="822.80040706002376"/>
    <n v="822.80040706002376"/>
    <n v="822.80040706002376"/>
    <n v="822.80040706002376"/>
    <n v="822.80040706002376"/>
    <n v="822.80040706002376"/>
    <n v="575051.30958333332"/>
    <n v="-326718.58035902679"/>
    <n v="248332.72922430653"/>
  </r>
  <r>
    <s v="Lines"/>
    <s v="084003"/>
    <x v="7"/>
    <s v="354710084003"/>
    <s v="1975"/>
    <s v="ANCHOR"/>
    <x v="0"/>
    <x v="1"/>
    <s v="1975"/>
    <d v="1975-12-31T00:00:00"/>
    <n v="1975"/>
    <n v="123564.25375"/>
    <n v="-69142.917083333334"/>
    <n v="54421.33666666667"/>
    <n v="176.79938570565901"/>
    <n v="176.79938570565901"/>
    <n v="176.79938570565901"/>
    <n v="176.79938570565901"/>
    <n v="176.79938570565901"/>
    <n v="176.79938570565901"/>
    <n v="123564.25375"/>
    <n v="-70203.713397567291"/>
    <n v="53360.540352432712"/>
  </r>
  <r>
    <s v="Lines"/>
    <s v="084003"/>
    <x v="7"/>
    <s v="354710084003"/>
    <s v="1977"/>
    <s v="ANCHOR"/>
    <x v="0"/>
    <x v="1"/>
    <s v="1977"/>
    <d v="1977-12-31T00:00:00"/>
    <n v="1977"/>
    <n v="1828.7412500000003"/>
    <n v="-976.72750000000019"/>
    <n v="852.01375000000007"/>
    <n v="2.616617021527547"/>
    <n v="2.616617021527547"/>
    <n v="2.616617021527547"/>
    <n v="2.616617021527547"/>
    <n v="2.616617021527547"/>
    <n v="2.616617021527547"/>
    <n v="1828.7412500000003"/>
    <n v="-992.42720212916549"/>
    <n v="836.31404787083477"/>
  </r>
  <r>
    <s v="Lines"/>
    <s v="084003"/>
    <x v="7"/>
    <s v="354710084003"/>
    <s v="1987"/>
    <s v="ANCHOR"/>
    <x v="0"/>
    <x v="1"/>
    <s v="1987"/>
    <d v="1987-12-31T00:00:00"/>
    <n v="1987"/>
    <n v="46827.914583333339"/>
    <n v="-18672.010000000006"/>
    <n v="28155.904583333333"/>
    <n v="67.002763994845125"/>
    <n v="67.002763994845125"/>
    <n v="67.002763994845125"/>
    <n v="67.002763994845125"/>
    <n v="67.002763994845125"/>
    <n v="67.002763994845125"/>
    <n v="46827.914583333339"/>
    <n v="-19074.026583969076"/>
    <n v="27753.887999364262"/>
  </r>
  <r>
    <s v="Lines"/>
    <s v="084003"/>
    <x v="7"/>
    <s v="355719084003"/>
    <s v="2011"/>
    <s v="ANCHOR"/>
    <x v="1"/>
    <x v="1"/>
    <s v="2011"/>
    <d v="2011-12-30T00:00:00"/>
    <n v="2012"/>
    <n v="23808.204583333336"/>
    <n v="-1247.0587500000001"/>
    <n v="22561.145833333336"/>
    <n v="34.065482672718275"/>
    <n v="34.065482672718275"/>
    <n v="34.065482672718275"/>
    <n v="34.065482672718275"/>
    <n v="34.065482672718275"/>
    <n v="34.065482672718275"/>
    <n v="23808.204583333336"/>
    <n v="-1451.4516460363097"/>
    <n v="22356.752937297028"/>
  </r>
  <r>
    <s v="Lines"/>
    <s v="084003"/>
    <x v="7"/>
    <s v="356080084003"/>
    <s v="1975"/>
    <s v="WIRE, &gt;=1000 MCM"/>
    <x v="2"/>
    <x v="1"/>
    <s v="1975"/>
    <d v="1975-12-31T00:00:00"/>
    <n v="1975"/>
    <n v="472164.51333333337"/>
    <n v="-265783.73499999999"/>
    <n v="206380.77833333335"/>
    <n v="675.58693858372283"/>
    <n v="675.58693858372283"/>
    <n v="675.58693858372283"/>
    <n v="675.58693858372283"/>
    <n v="675.58693858372283"/>
    <n v="675.58693858372283"/>
    <n v="472164.51333333337"/>
    <n v="-269837.2566315023"/>
    <n v="202327.25670183107"/>
  </r>
  <r>
    <s v="Lines"/>
    <s v="084003"/>
    <x v="7"/>
    <s v="356089084003"/>
    <s v="2010"/>
    <s v="WIRE, &gt;=1000 MCM"/>
    <x v="2"/>
    <x v="1"/>
    <s v="2010"/>
    <d v="2010-10-25T00:00:00"/>
    <n v="2011"/>
    <n v="9047.7031578947553"/>
    <n v="-633.14000000000124"/>
    <n v="8414.5631578947541"/>
    <n v="12.945721046471695"/>
    <n v="12.945721046471695"/>
    <n v="12.945721046471695"/>
    <n v="12.945721046471695"/>
    <n v="12.945721046471695"/>
    <n v="12.945721046471695"/>
    <n v="9047.7031578947553"/>
    <n v="-710.81432627883146"/>
    <n v="8336.8888316159246"/>
  </r>
  <r>
    <s v="Lines"/>
    <s v="084003"/>
    <x v="7"/>
    <s v="356800084003"/>
    <s v="1975"/>
    <s v="DISC INSULATOR"/>
    <x v="2"/>
    <x v="1"/>
    <s v="1975"/>
    <d v="1975-12-31T00:00:00"/>
    <n v="1975"/>
    <n v="125190.93125000001"/>
    <n v="-70470.592499999999"/>
    <n v="54720.338750000003"/>
    <n v="179.12688394251234"/>
    <n v="179.12688394251234"/>
    <n v="179.12688394251234"/>
    <n v="179.12688394251234"/>
    <n v="179.12688394251234"/>
    <n v="179.12688394251234"/>
    <n v="125190.93125000001"/>
    <n v="-71545.353803655074"/>
    <n v="53645.577446344934"/>
  </r>
  <r>
    <s v="Lines"/>
    <s v="084003"/>
    <x v="7"/>
    <s v="356800084003"/>
    <s v="1986"/>
    <s v="DISC INSULATOR"/>
    <x v="2"/>
    <x v="1"/>
    <s v="1986"/>
    <d v="1986-12-31T00:00:00"/>
    <n v="1986"/>
    <n v="18382.349999999999"/>
    <n v="-7755.9533333333311"/>
    <n v="10626.396666666667"/>
    <n v="26.30200959576807"/>
    <n v="26.30200959576807"/>
    <n v="26.30200959576807"/>
    <n v="26.30200959576807"/>
    <n v="26.30200959576807"/>
    <n v="26.30200959576807"/>
    <n v="18382.349999999999"/>
    <n v="-7913.7653909079399"/>
    <n v="10468.584609092059"/>
  </r>
  <r>
    <s v="Lines"/>
    <s v="084003"/>
    <x v="7"/>
    <s v="356808084003"/>
    <s v="2007"/>
    <s v="DISC INSULATOR"/>
    <x v="2"/>
    <x v="1"/>
    <s v="2007"/>
    <d v="2007-06-30T00:00:00"/>
    <n v="2008"/>
    <n v="3965.2637500000005"/>
    <n v="-460.8100000000004"/>
    <n v="3504.4537500000001"/>
    <n v="5.6736165507811194"/>
    <n v="5.6736165507811194"/>
    <n v="5.6736165507811194"/>
    <n v="5.6736165507811194"/>
    <n v="5.6736165507811194"/>
    <n v="5.6736165507811194"/>
    <n v="3965.2637500000005"/>
    <n v="-494.85169930468714"/>
    <n v="3470.4120506953132"/>
  </r>
  <r>
    <s v="Lines"/>
    <s v="084003"/>
    <x v="7"/>
    <s v="356809084003"/>
    <s v="1997"/>
    <s v="DISC INSULATOR"/>
    <x v="2"/>
    <x v="1"/>
    <s v="1997"/>
    <d v="1997-12-31T00:00:00"/>
    <n v="1997"/>
    <n v="2113.1833333333334"/>
    <n v="-563.08875000000012"/>
    <n v="1550.0945833333333"/>
    <n v="3.0236051598925329"/>
    <n v="3.0236051598925329"/>
    <n v="3.0236051598925329"/>
    <n v="3.0236051598925329"/>
    <n v="3.0236051598925329"/>
    <n v="3.0236051598925329"/>
    <n v="2113.1833333333334"/>
    <n v="-581.23038095935533"/>
    <n v="1531.952952373978"/>
  </r>
  <r>
    <s v="Lines"/>
    <s v="084003"/>
    <x v="7"/>
    <s v="356809084003"/>
    <s v="2005"/>
    <s v="DISC INSULATOR"/>
    <x v="2"/>
    <x v="1"/>
    <s v="2004"/>
    <d v="2004-08-10T00:00:00"/>
    <n v="2005"/>
    <n v="2764.7754166666668"/>
    <n v="-447.85125000000016"/>
    <n v="2316.9241666666667"/>
    <n v="3.9559223678860618"/>
    <n v="3.9559223678860618"/>
    <n v="3.9559223678860618"/>
    <n v="3.9559223678860618"/>
    <n v="3.9559223678860618"/>
    <n v="3.9559223678860618"/>
    <n v="2764.7754166666668"/>
    <n v="-471.58678420731655"/>
    <n v="2293.1886324593502"/>
  </r>
  <r>
    <s v="Lines"/>
    <s v="084003"/>
    <x v="7"/>
    <s v="356809084003"/>
    <s v="2014"/>
    <s v="DISC INSULATOR"/>
    <x v="2"/>
    <x v="1"/>
    <s v="2014"/>
    <d v="2014-02-07T00:00:00"/>
    <n v="2015"/>
    <n v="1361.4766666666667"/>
    <n v="-10.602083333333439"/>
    <n v="1350.8745833333332"/>
    <n v="1.9480410475853738"/>
    <n v="1.9480410475853738"/>
    <n v="1.9480410475853738"/>
    <n v="1.9480410475853738"/>
    <n v="1.9480410475853738"/>
    <n v="1.9480410475853738"/>
    <n v="1361.4766666666667"/>
    <n v="-22.290329618845682"/>
    <n v="1339.1863370478211"/>
  </r>
  <r>
    <s v="Lines"/>
    <s v="084003"/>
    <x v="7"/>
    <s v="356819084003"/>
    <s v="2010"/>
    <s v="POST INSULATOR"/>
    <x v="2"/>
    <x v="1"/>
    <s v="2010"/>
    <d v="2010-10-25T00:00:00"/>
    <n v="2011"/>
    <n v="15784.3115789474"/>
    <n v="-1104.5547368421066"/>
    <n v="14679.756842105293"/>
    <n v="22.584659448441986"/>
    <n v="22.584659448441986"/>
    <n v="22.584659448441986"/>
    <n v="22.584659448441986"/>
    <n v="22.584659448441986"/>
    <n v="22.584659448441986"/>
    <n v="15784.3115789474"/>
    <n v="-1240.0626935327587"/>
    <n v="14544.248885414641"/>
  </r>
  <r>
    <s v="Lines"/>
    <s v="238076"/>
    <x v="8"/>
    <s v="355010238076"/>
    <s v="1968"/>
    <s v="WOOD POLES, &lt;=60 FT"/>
    <x v="1"/>
    <x v="0"/>
    <s v="1968"/>
    <d v="1968-12-31T00:00:00"/>
    <n v="1968"/>
    <n v="604.6918969849246"/>
    <n v="-363.3916457286432"/>
    <n v="241.30025125628143"/>
    <n v="0.90653791075989865"/>
    <n v="0.90653791075989865"/>
    <n v="0.90653791075989865"/>
    <n v="0.90653791075989865"/>
    <n v="0.90653791075989865"/>
    <n v="0.90653791075989865"/>
    <n v="604.6918969849246"/>
    <n v="-368.83087319320259"/>
    <n v="235.861023791722"/>
  </r>
  <r>
    <s v="Lines"/>
    <s v="238076"/>
    <x v="8"/>
    <s v="355019238076"/>
    <s v="2005"/>
    <s v="WOOD POLES, &lt;=60 FT"/>
    <x v="1"/>
    <x v="0"/>
    <s v="2004"/>
    <d v="2004-12-21T00:00:00"/>
    <n v="2005"/>
    <n v="13756.257851758795"/>
    <n v="-2124.912060301509"/>
    <n v="11631.345791457286"/>
    <n v="20.623013661978622"/>
    <n v="20.623013661978622"/>
    <n v="20.623013661978622"/>
    <n v="20.623013661978622"/>
    <n v="20.623013661978622"/>
    <n v="20.623013661978622"/>
    <n v="13756.257851758795"/>
    <n v="-2248.6501422733809"/>
    <n v="11507.607709485415"/>
  </r>
  <r>
    <s v="Lines"/>
    <s v="238076"/>
    <x v="8"/>
    <s v="355150238076"/>
    <s v="1968"/>
    <s v="WOOD POLES, &gt;=65 FT"/>
    <x v="1"/>
    <x v="0"/>
    <s v="1968"/>
    <d v="1968-12-31T00:00:00"/>
    <n v="1968"/>
    <n v="10830.224874371861"/>
    <n v="-6508.4557160804025"/>
    <n v="4321.7691582914586"/>
    <n v="16.23638332120353"/>
    <n v="16.23638332120353"/>
    <n v="16.23638332120353"/>
    <n v="16.23638332120353"/>
    <n v="16.23638332120353"/>
    <n v="16.23638332120353"/>
    <n v="10830.224874371861"/>
    <n v="-6605.874016007624"/>
    <n v="4224.350858364237"/>
  </r>
  <r>
    <s v="Lines"/>
    <s v="238076"/>
    <x v="8"/>
    <s v="355150238076"/>
    <s v="1977"/>
    <s v="WOOD POLES, &gt;=65 FT"/>
    <x v="1"/>
    <x v="0"/>
    <s v="1977"/>
    <d v="1977-12-31T00:00:00"/>
    <n v="1977"/>
    <n v="2120.9802135678397"/>
    <n v="-1069.3316582914574"/>
    <n v="1051.6485552763822"/>
    <n v="3.1797167799964883"/>
    <n v="3.1797167799964883"/>
    <n v="3.1797167799964883"/>
    <n v="3.1797167799964883"/>
    <n v="3.1797167799964883"/>
    <n v="3.1797167799964883"/>
    <n v="2120.9802135678397"/>
    <n v="-1088.4099589714363"/>
    <n v="1032.5702545964034"/>
  </r>
  <r>
    <s v="Lines"/>
    <s v="238076"/>
    <x v="8"/>
    <s v="355159238076"/>
    <s v="2008"/>
    <s v="WOOD POLES, &gt;=65 FT"/>
    <x v="1"/>
    <x v="0"/>
    <s v="2008"/>
    <d v="2008-12-23T00:00:00"/>
    <n v="2009"/>
    <n v="26037.240263819098"/>
    <n v="-2516.104271356784"/>
    <n v="23521.135992462314"/>
    <n v="39.034333862265285"/>
    <n v="39.034333862265285"/>
    <n v="39.034333862265285"/>
    <n v="39.034333862265285"/>
    <n v="39.034333862265285"/>
    <n v="39.034333862265285"/>
    <n v="26037.240263819098"/>
    <n v="-2750.3102745303759"/>
    <n v="23286.929989288721"/>
  </r>
  <r>
    <s v="Lines"/>
    <s v="238076"/>
    <x v="8"/>
    <s v="355710238076"/>
    <s v="1968"/>
    <s v="ANCHOR"/>
    <x v="1"/>
    <x v="0"/>
    <s v="1968"/>
    <d v="1968-12-31T00:00:00"/>
    <n v="1968"/>
    <n v="16557.688442211056"/>
    <n v="-9950.3894472361826"/>
    <n v="6607.2989949748744"/>
    <n v="24.82284343854792"/>
    <n v="24.82284343854792"/>
    <n v="24.82284343854792"/>
    <n v="24.82284343854792"/>
    <n v="24.82284343854792"/>
    <n v="24.82284343854792"/>
    <n v="16557.688442211056"/>
    <n v="-10099.32650786747"/>
    <n v="6458.3619343435857"/>
  </r>
  <r>
    <s v="Lines"/>
    <s v="238076"/>
    <x v="8"/>
    <s v="355710238076"/>
    <s v="1977"/>
    <s v="ANCHOR"/>
    <x v="1"/>
    <x v="0"/>
    <s v="1977"/>
    <d v="1977-12-31T00:00:00"/>
    <n v="1977"/>
    <n v="1504.272298994975"/>
    <n v="-758.40546482412071"/>
    <n v="745.8668341708543"/>
    <n v="2.2551647772103212"/>
    <n v="2.2551647772103212"/>
    <n v="2.2551647772103212"/>
    <n v="2.2551647772103212"/>
    <n v="2.2551647772103212"/>
    <n v="2.2551647772103212"/>
    <n v="1504.272298994975"/>
    <n v="-771.93645348738266"/>
    <n v="732.33584550759235"/>
  </r>
  <r>
    <s v="Lines"/>
    <s v="238076"/>
    <x v="8"/>
    <s v="355710238076"/>
    <s v="1988"/>
    <s v="ANCHOR"/>
    <x v="1"/>
    <x v="0"/>
    <s v="1988"/>
    <d v="1988-12-31T00:00:00"/>
    <n v="1988"/>
    <n v="356.266959798995"/>
    <n v="-132.3231783919598"/>
    <n v="223.9437814070352"/>
    <n v="0.53410589263611974"/>
    <n v="0.53410589263611974"/>
    <n v="0.53410589263611974"/>
    <n v="0.53410589263611974"/>
    <n v="0.53410589263611974"/>
    <n v="0.53410589263611974"/>
    <n v="356.266959798995"/>
    <n v="-135.52781374777652"/>
    <n v="220.73914605121848"/>
  </r>
  <r>
    <s v="Lines"/>
    <s v="238076"/>
    <x v="8"/>
    <s v="355719238076"/>
    <s v="2005"/>
    <s v="ANCHOR"/>
    <x v="1"/>
    <x v="0"/>
    <s v="2004"/>
    <d v="2005-05-24T00:00:00"/>
    <n v="2006"/>
    <n v="3255.4833542713573"/>
    <n v="-502.87217336683443"/>
    <n v="2752.6111809045228"/>
    <n v="4.8805335299016894"/>
    <n v="4.8805335299016894"/>
    <n v="4.8805335299016894"/>
    <n v="4.8805335299016894"/>
    <n v="4.8805335299016894"/>
    <n v="4.8805335299016894"/>
    <n v="3255.4833542713573"/>
    <n v="-532.15537454624462"/>
    <n v="2723.3279797251125"/>
  </r>
  <r>
    <s v="Lines"/>
    <s v="238076"/>
    <x v="8"/>
    <s v="355720238076"/>
    <s v="1968"/>
    <s v="CROSSARM, CROSS BRACES"/>
    <x v="1"/>
    <x v="0"/>
    <s v="1968"/>
    <d v="1968-12-31T00:00:00"/>
    <n v="1968"/>
    <n v="10150.942211055277"/>
    <n v="-6100.2377512562816"/>
    <n v="4050.7044597989952"/>
    <n v="15.21802092956429"/>
    <n v="15.21802092956429"/>
    <n v="15.21802092956429"/>
    <n v="15.21802092956429"/>
    <n v="15.21802092956429"/>
    <n v="15.21802092956429"/>
    <n v="10150.942211055277"/>
    <n v="-6191.5458768336675"/>
    <n v="3959.3963342216093"/>
  </r>
  <r>
    <s v="Lines"/>
    <s v="238076"/>
    <x v="8"/>
    <s v="355720238076"/>
    <s v="1977"/>
    <s v="CROSSARM, CROSS BRACES"/>
    <x v="1"/>
    <x v="0"/>
    <s v="1977"/>
    <d v="1977-12-31T00:00:00"/>
    <n v="1977"/>
    <n v="111.14510050251258"/>
    <n v="-56.03391959798995"/>
    <n v="55.111180904522627"/>
    <n v="0.16662576049577635"/>
    <n v="0.16662576049577635"/>
    <n v="0.16662576049577635"/>
    <n v="0.16662576049577635"/>
    <n v="0.16662576049577635"/>
    <n v="0.16662576049577635"/>
    <n v="111.14510050251258"/>
    <n v="-57.033674160964608"/>
    <n v="54.111426341547968"/>
  </r>
  <r>
    <s v="Lines"/>
    <s v="238076"/>
    <x v="8"/>
    <s v="355749238076"/>
    <s v="2009"/>
    <s v="NON-WOOD TANGENT STRUCTURE"/>
    <x v="1"/>
    <x v="0"/>
    <s v="2009"/>
    <d v="2009-12-31T00:00:00"/>
    <n v="2010"/>
    <n v="19735.588253768845"/>
    <n v="-1617.5976758793986"/>
    <n v="18117.990577889446"/>
    <n v="29.587065797303449"/>
    <n v="29.587065797303449"/>
    <n v="29.587065797303449"/>
    <n v="29.587065797303449"/>
    <n v="29.587065797303449"/>
    <n v="29.587065797303449"/>
    <n v="19735.588253768845"/>
    <n v="-1795.1200706632194"/>
    <n v="17940.468183105626"/>
  </r>
  <r>
    <s v="Lines"/>
    <s v="238076"/>
    <x v="8"/>
    <s v="355770238076"/>
    <s v="1968"/>
    <s v="NON-WOOD POLE NOT CLASSIFIED BY FUNCTION"/>
    <x v="1"/>
    <x v="0"/>
    <s v="1968"/>
    <d v="1968-12-31T00:00:00"/>
    <n v="1968"/>
    <n v="96255.964510050253"/>
    <n v="-57845.30056532663"/>
    <n v="38410.663944723623"/>
    <n v="144.30436624040846"/>
    <n v="144.30436624040846"/>
    <n v="144.30436624040846"/>
    <n v="144.30436624040846"/>
    <n v="144.30436624040846"/>
    <n v="144.30436624040846"/>
    <n v="96255.964510050253"/>
    <n v="-58711.126762769083"/>
    <n v="37544.83774728117"/>
  </r>
  <r>
    <s v="Lines"/>
    <s v="238076"/>
    <x v="8"/>
    <s v="356060238076"/>
    <s v="1968"/>
    <s v="WIRE, &lt;=499 MCM"/>
    <x v="2"/>
    <x v="0"/>
    <s v="1968"/>
    <d v="1968-12-31T00:00:00"/>
    <n v="1968"/>
    <n v="412.33354271356785"/>
    <n v="-265.48743718592971"/>
    <n v="146.84610552763817"/>
    <n v="0.61815941343282821"/>
    <n v="0.61815941343282821"/>
    <n v="0.61815941343282821"/>
    <n v="0.61815941343282821"/>
    <n v="0.61815941343282821"/>
    <n v="0.61815941343282821"/>
    <n v="412.33354271356785"/>
    <n v="-269.19639366652666"/>
    <n v="143.13714904704119"/>
  </r>
  <r>
    <s v="Lines"/>
    <s v="238076"/>
    <x v="8"/>
    <s v="356060238076"/>
    <s v="1977"/>
    <s v="WIRE, &lt;=499 MCM"/>
    <x v="2"/>
    <x v="0"/>
    <s v="1977"/>
    <d v="1977-12-31T00:00:00"/>
    <n v="1977"/>
    <n v="51.346733668341713"/>
    <n v="-27.653580402010054"/>
    <n v="23.69315326633166"/>
    <n v="7.6977649107151686E-2"/>
    <n v="7.6977649107151686E-2"/>
    <n v="7.6977649107151686E-2"/>
    <n v="7.6977649107151686E-2"/>
    <n v="7.6977649107151686E-2"/>
    <n v="7.6977649107151686E-2"/>
    <n v="51.346733668341713"/>
    <n v="-28.115446296652962"/>
    <n v="23.231287371688751"/>
  </r>
  <r>
    <s v="Lines"/>
    <s v="238076"/>
    <x v="8"/>
    <s v="356080238076"/>
    <s v="1968"/>
    <s v="WIRE, &gt;=1000 MCM"/>
    <x v="2"/>
    <x v="0"/>
    <s v="1968"/>
    <d v="1968-12-31T00:00:00"/>
    <n v="1968"/>
    <n v="61904.428077889454"/>
    <n v="-39858.387876884422"/>
    <n v="22046.040201005031"/>
    <n v="92.805462048246014"/>
    <n v="92.805462048246014"/>
    <n v="92.805462048246014"/>
    <n v="92.805462048246014"/>
    <n v="92.805462048246014"/>
    <n v="92.805462048246014"/>
    <n v="61904.428077889454"/>
    <n v="-40415.220649173898"/>
    <n v="21489.207428715556"/>
  </r>
  <r>
    <s v="Lines"/>
    <s v="238076"/>
    <x v="8"/>
    <s v="356080238076"/>
    <s v="1977"/>
    <s v="WIRE, &gt;=1000 MCM"/>
    <x v="2"/>
    <x v="0"/>
    <s v="1977"/>
    <d v="1977-12-31T00:00:00"/>
    <n v="1977"/>
    <n v="1805.979271356784"/>
    <n v="-972.70948492462298"/>
    <n v="833.26978643216103"/>
    <n v="2.7074757966738212"/>
    <n v="2.7074757966738212"/>
    <n v="2.7074757966738212"/>
    <n v="2.7074757966738212"/>
    <n v="2.7074757966738212"/>
    <n v="2.7074757966738212"/>
    <n v="1805.979271356784"/>
    <n v="-988.95433970466593"/>
    <n v="817.02493165211808"/>
  </r>
  <r>
    <s v="Lines"/>
    <s v="238076"/>
    <x v="8"/>
    <s v="356800238076"/>
    <s v="1968"/>
    <s v="DISC INSULATOR"/>
    <x v="2"/>
    <x v="0"/>
    <s v="1968"/>
    <d v="1968-12-31T00:00:00"/>
    <n v="1968"/>
    <n v="13696.859610552763"/>
    <n v="-8818.9934045226146"/>
    <n v="4877.8662060301494"/>
    <n v="20.533965408224574"/>
    <n v="20.533965408224574"/>
    <n v="20.533965408224574"/>
    <n v="20.533965408224574"/>
    <n v="20.533965408224574"/>
    <n v="20.533965408224574"/>
    <n v="13696.859610552763"/>
    <n v="-8942.1971969719616"/>
    <n v="4754.6624135808015"/>
  </r>
  <r>
    <s v="Lines"/>
    <s v="238076"/>
    <x v="8"/>
    <s v="356800238076"/>
    <s v="1977"/>
    <s v="DISC INSULATOR"/>
    <x v="2"/>
    <x v="0"/>
    <s v="1977"/>
    <d v="1977-12-31T00:00:00"/>
    <n v="1977"/>
    <n v="738.6278266331658"/>
    <n v="-397.8269472361809"/>
    <n v="340.8008793969849"/>
    <n v="1.1073310724417531"/>
    <n v="1.1073310724417531"/>
    <n v="1.1073310724417531"/>
    <n v="1.1073310724417531"/>
    <n v="1.1073310724417531"/>
    <n v="1.1073310724417531"/>
    <n v="738.6278266331658"/>
    <n v="-404.47093367083141"/>
    <n v="334.15689296233438"/>
  </r>
  <r>
    <s v="Lines"/>
    <s v="238076"/>
    <x v="8"/>
    <s v="356800238076"/>
    <s v="1988"/>
    <s v="DISC INSULATOR"/>
    <x v="2"/>
    <x v="0"/>
    <s v="1988"/>
    <d v="1988-12-31T00:00:00"/>
    <n v="1988"/>
    <n v="42.388819095477388"/>
    <n v="-16.723618090452263"/>
    <n v="25.665201005025125"/>
    <n v="6.3548183288044582E-2"/>
    <n v="6.3548183288044582E-2"/>
    <n v="6.3548183288044582E-2"/>
    <n v="6.3548183288044582E-2"/>
    <n v="6.3548183288044582E-2"/>
    <n v="6.3548183288044582E-2"/>
    <n v="42.388819095477388"/>
    <n v="-17.10490719018053"/>
    <n v="25.283911905296858"/>
  </r>
  <r>
    <s v="Lines"/>
    <s v="238076"/>
    <x v="8"/>
    <s v="356810238076"/>
    <s v="1968"/>
    <s v="POST INSULATOR"/>
    <x v="2"/>
    <x v="0"/>
    <s v="1968"/>
    <d v="1968-12-31T00:00:00"/>
    <n v="1968"/>
    <n v="964.31092964824131"/>
    <n v="-620.8888190954774"/>
    <n v="343.42211055276391"/>
    <n v="1.4456691413347089"/>
    <n v="1.4456691413347089"/>
    <n v="1.4456691413347089"/>
    <n v="1.4456691413347089"/>
    <n v="1.4456691413347089"/>
    <n v="1.4456691413347089"/>
    <n v="964.31092964824131"/>
    <n v="-629.56283394348566"/>
    <n v="334.74809570475566"/>
  </r>
  <r>
    <s v="Lines"/>
    <s v="238076"/>
    <x v="8"/>
    <s v="356810238076"/>
    <s v="1977"/>
    <s v="POST INSULATOR"/>
    <x v="2"/>
    <x v="0"/>
    <s v="1977"/>
    <d v="1977-12-31T00:00:00"/>
    <n v="1977"/>
    <n v="244.08888190954778"/>
    <n v="-131.4657663316583"/>
    <n v="112.62311557788946"/>
    <n v="0.36593152008371893"/>
    <n v="0.36593152008371893"/>
    <n v="0.36593152008371893"/>
    <n v="0.36593152008371893"/>
    <n v="0.36593152008371893"/>
    <n v="0.36593152008371893"/>
    <n v="244.08888190954778"/>
    <n v="-133.66135545216062"/>
    <n v="110.42752645738716"/>
  </r>
  <r>
    <s v="Lines"/>
    <s v="238076"/>
    <x v="8"/>
    <s v="356819238076"/>
    <s v="2008"/>
    <s v="POST INSULATOR"/>
    <x v="2"/>
    <x v="0"/>
    <s v="2008"/>
    <d v="2008-12-23T00:00:00"/>
    <n v="2009"/>
    <n v="15462.981469849248"/>
    <n v="-1560.1796482412046"/>
    <n v="13902.801821608044"/>
    <n v="23.181688039298525"/>
    <n v="23.181688039298525"/>
    <n v="23.181688039298525"/>
    <n v="23.181688039298525"/>
    <n v="23.181688039298525"/>
    <n v="23.181688039298525"/>
    <n v="15462.981469849248"/>
    <n v="-1699.2697764769957"/>
    <n v="13763.711693372252"/>
  </r>
  <r>
    <s v="Lines"/>
    <s v="335033"/>
    <x v="9"/>
    <s v="354679335033"/>
    <s v="2010"/>
    <s v="TUBULAR STEEL TANGENT STRUCTURE"/>
    <x v="0"/>
    <x v="2"/>
    <s v="2010"/>
    <d v="2010-10-06T00:00:00"/>
    <n v="2011"/>
    <n v="152653.65894736873"/>
    <n v="-10087.217894736881"/>
    <n v="142566.44105263185"/>
    <n v="215.27493819785238"/>
    <n v="215.27493819785238"/>
    <n v="215.27493819785238"/>
    <n v="215.27493819785238"/>
    <n v="215.27493819785238"/>
    <n v="215.27493819785238"/>
    <n v="152653.65894736873"/>
    <n v="-11378.867523923995"/>
    <n v="141274.79142344475"/>
  </r>
  <r>
    <s v="Lines"/>
    <s v="335033"/>
    <x v="9"/>
    <s v="354699335033"/>
    <s v="2010"/>
    <s v="TUBULAR STEEL DEAD END STRUCTURE"/>
    <x v="0"/>
    <x v="2"/>
    <s v="2010"/>
    <d v="2010-10-06T00:00:00"/>
    <n v="2011"/>
    <n v="114670.54210526339"/>
    <n v="-7577.3273684210726"/>
    <n v="107093.21473684232"/>
    <n v="161.71046298559949"/>
    <n v="161.71046298559949"/>
    <n v="161.71046298559949"/>
    <n v="161.71046298559949"/>
    <n v="161.71046298559949"/>
    <n v="161.71046298559949"/>
    <n v="114670.54210526339"/>
    <n v="-8547.590146334669"/>
    <n v="106122.95195892872"/>
  </r>
  <r>
    <s v="Lines"/>
    <s v="335033"/>
    <x v="9"/>
    <s v="354700335033"/>
    <s v="1975"/>
    <s v="TOWERS NOT CLASSIFIED BY FUNCTION"/>
    <x v="0"/>
    <x v="2"/>
    <s v="1975"/>
    <d v="1975-12-31T00:00:00"/>
    <n v="1975"/>
    <n v="837136.23"/>
    <n v="-468436.77999999997"/>
    <n v="368699.45"/>
    <n v="1180.544583202992"/>
    <n v="1180.544583202992"/>
    <n v="1180.544583202992"/>
    <n v="1180.544583202992"/>
    <n v="1180.544583202992"/>
    <n v="1180.544583202992"/>
    <n v="837136.23"/>
    <n v="-475520.04749921791"/>
    <n v="361616.18250078207"/>
  </r>
  <r>
    <s v="Lines"/>
    <s v="335033"/>
    <x v="9"/>
    <s v="354700335033"/>
    <s v="1982"/>
    <s v="TOWERS NOT CLASSIFIED BY FUNCTION"/>
    <x v="0"/>
    <x v="2"/>
    <s v="1982"/>
    <d v="1982-12-31T00:00:00"/>
    <n v="1982"/>
    <n v="11859.811249999999"/>
    <n v="-5544.9362499999988"/>
    <n v="6314.875"/>
    <n v="16.724919346756028"/>
    <n v="16.724919346756028"/>
    <n v="16.724919346756028"/>
    <n v="16.724919346756028"/>
    <n v="16.724919346756028"/>
    <n v="16.724919346756028"/>
    <n v="11859.811249999999"/>
    <n v="-5645.2857660805348"/>
    <n v="6214.525483919464"/>
  </r>
  <r>
    <s v="Lines"/>
    <s v="335033"/>
    <x v="9"/>
    <s v="354710335033"/>
    <s v="1975"/>
    <s v="ANCHOR"/>
    <x v="0"/>
    <x v="2"/>
    <s v="1975"/>
    <d v="1975-12-31T00:00:00"/>
    <n v="1975"/>
    <n v="501804.60458333336"/>
    <n v="-280795.08041666669"/>
    <n v="221009.52416666667"/>
    <n v="707.65388778738372"/>
    <n v="707.65388778738372"/>
    <n v="707.65388778738372"/>
    <n v="707.65388778738372"/>
    <n v="707.65388778738372"/>
    <n v="707.65388778738372"/>
    <n v="501804.60458333336"/>
    <n v="-285041.00374339102"/>
    <n v="216763.60083994234"/>
  </r>
  <r>
    <s v="Lines"/>
    <s v="335033"/>
    <x v="9"/>
    <s v="354710335033"/>
    <s v="1977"/>
    <s v="ANCHOR"/>
    <x v="0"/>
    <x v="2"/>
    <s v="1977"/>
    <d v="1977-12-31T00:00:00"/>
    <n v="1977"/>
    <n v="783.74624999999992"/>
    <n v="-418.59708333333322"/>
    <n v="365.1491666666667"/>
    <n v="1.1052530721829563"/>
    <n v="1.1052530721829563"/>
    <n v="1.1052530721829563"/>
    <n v="1.1052530721829563"/>
    <n v="1.1052530721829563"/>
    <n v="1.1052530721829563"/>
    <n v="783.74624999999992"/>
    <n v="-425.22860176643093"/>
    <n v="358.51764823356899"/>
  </r>
  <r>
    <s v="Lines"/>
    <s v="335033"/>
    <x v="9"/>
    <s v="354710335033"/>
    <s v="1987"/>
    <s v="ANCHOR"/>
    <x v="0"/>
    <x v="2"/>
    <s v="1987"/>
    <d v="1987-12-31T00:00:00"/>
    <n v="1987"/>
    <n v="23416.341666666671"/>
    <n v="-9336.9558333333371"/>
    <n v="14079.385833333334"/>
    <n v="33.022146602129332"/>
    <n v="33.022146602129332"/>
    <n v="33.022146602129332"/>
    <n v="33.022146602129332"/>
    <n v="33.022146602129332"/>
    <n v="33.022146602129332"/>
    <n v="23416.341666666671"/>
    <n v="-9535.0887129461134"/>
    <n v="13881.252953720557"/>
  </r>
  <r>
    <s v="Lines"/>
    <s v="335033"/>
    <x v="9"/>
    <s v="356080335033"/>
    <s v="1975"/>
    <s v="WIRE, &gt;=1000 MCM"/>
    <x v="2"/>
    <x v="2"/>
    <s v="1975"/>
    <d v="1975-12-31T00:00:00"/>
    <n v="1975"/>
    <n v="686279.47500000009"/>
    <n v="-386310.10250000004"/>
    <n v="299969.37250000006"/>
    <n v="967.80367130286947"/>
    <n v="967.80367130286947"/>
    <n v="967.80367130286947"/>
    <n v="967.80367130286947"/>
    <n v="967.80367130286947"/>
    <n v="967.80367130286947"/>
    <n v="686279.47500000009"/>
    <n v="-392116.92452781723"/>
    <n v="294162.55047218286"/>
  </r>
  <r>
    <s v="Lines"/>
    <s v="335033"/>
    <x v="9"/>
    <s v="356089335033"/>
    <s v="2010"/>
    <s v="WIRE, &gt;=1000 MCM"/>
    <x v="2"/>
    <x v="2"/>
    <s v="2010"/>
    <d v="2010-10-06T00:00:00"/>
    <n v="2011"/>
    <n v="23607.225263157943"/>
    <n v="-1651.9873684210543"/>
    <n v="21955.237894736889"/>
    <n v="33.291334086536828"/>
    <n v="33.291334086536828"/>
    <n v="33.291334086536828"/>
    <n v="33.291334086536828"/>
    <n v="33.291334086536828"/>
    <n v="33.291334086536828"/>
    <n v="23607.225263157943"/>
    <n v="-1851.7353729402753"/>
    <n v="21755.489890217668"/>
  </r>
  <r>
    <s v="Lines"/>
    <s v="335033"/>
    <x v="9"/>
    <s v="356800335033"/>
    <s v="1975"/>
    <s v="DISC INSULATOR"/>
    <x v="2"/>
    <x v="2"/>
    <s v="1975"/>
    <d v="1975-12-31T00:00:00"/>
    <n v="1975"/>
    <n v="157814.86583333334"/>
    <n v="-88834.765833333338"/>
    <n v="68980.100000000006"/>
    <n v="222.55336506992251"/>
    <n v="222.55336506992251"/>
    <n v="222.55336506992251"/>
    <n v="222.55336506992251"/>
    <n v="222.55336506992251"/>
    <n v="222.55336506992251"/>
    <n v="157814.86583333334"/>
    <n v="-90170.086023752869"/>
    <n v="67644.779809580476"/>
  </r>
  <r>
    <s v="Lines"/>
    <s v="335033"/>
    <x v="9"/>
    <s v="356800335033"/>
    <s v="1984"/>
    <s v="DISC INSULATOR"/>
    <x v="2"/>
    <x v="2"/>
    <s v="1984"/>
    <d v="1984-12-31T00:00:00"/>
    <n v="1984"/>
    <n v="113.22791666666666"/>
    <n v="-50.793750000000003"/>
    <n v="62.434166666666655"/>
    <n v="0.15967604661930962"/>
    <n v="0.15967604661930962"/>
    <n v="0.15967604661930962"/>
    <n v="0.15967604661930962"/>
    <n v="0.15967604661930962"/>
    <n v="0.15967604661930962"/>
    <n v="113.22791666666666"/>
    <n v="-51.751806279715858"/>
    <n v="61.476110386950801"/>
  </r>
  <r>
    <s v="Lines"/>
    <s v="335033"/>
    <x v="9"/>
    <s v="356800335033"/>
    <s v="1986"/>
    <s v="DISC INSULATOR"/>
    <x v="2"/>
    <x v="2"/>
    <s v="1986"/>
    <d v="1986-12-31T00:00:00"/>
    <n v="1986"/>
    <n v="1629.2295833333333"/>
    <n v="-687.41166666666663"/>
    <n v="941.81791666666663"/>
    <n v="2.2975688907864309"/>
    <n v="2.2975688907864309"/>
    <n v="2.2975688907864309"/>
    <n v="2.2975688907864309"/>
    <n v="2.2975688907864309"/>
    <n v="2.2975688907864309"/>
    <n v="1629.2295833333333"/>
    <n v="-701.1970800113852"/>
    <n v="928.03250332194807"/>
  </r>
  <r>
    <s v="Lines"/>
    <s v="335033"/>
    <x v="9"/>
    <s v="356800335033"/>
    <s v="1988"/>
    <s v="DISC INSULATOR"/>
    <x v="2"/>
    <x v="2"/>
    <s v="1988"/>
    <d v="1988-12-31T00:00:00"/>
    <n v="1988"/>
    <n v="49053.395416666674"/>
    <n v="-19350.846666666672"/>
    <n v="29702.548750000002"/>
    <n v="69.175981365494508"/>
    <n v="69.175981365494508"/>
    <n v="69.175981365494508"/>
    <n v="69.175981365494508"/>
    <n v="69.175981365494508"/>
    <n v="69.175981365494508"/>
    <n v="49053.395416666674"/>
    <n v="-19765.90255485964"/>
    <n v="29287.492861807033"/>
  </r>
  <r>
    <s v="Lines"/>
    <s v="335033"/>
    <x v="9"/>
    <s v="356808335033"/>
    <s v="2007"/>
    <s v="DISC INSULATOR"/>
    <x v="2"/>
    <x v="2"/>
    <s v="2007"/>
    <d v="2007-10-24T00:00:00"/>
    <n v="2008"/>
    <n v="4356.8904166666671"/>
    <n v="-506.32166666666672"/>
    <n v="3850.5687500000004"/>
    <n v="6.1441653062905432"/>
    <n v="6.1441653062905432"/>
    <n v="6.1441653062905432"/>
    <n v="6.1441653062905432"/>
    <n v="6.1441653062905432"/>
    <n v="6.1441653062905432"/>
    <n v="4356.8904166666671"/>
    <n v="-543.18665850440993"/>
    <n v="3813.7037581622571"/>
  </r>
  <r>
    <s v="Lines"/>
    <s v="335033"/>
    <x v="9"/>
    <s v="356809335033"/>
    <s v="1991"/>
    <s v="DISC INSULATOR"/>
    <x v="2"/>
    <x v="2"/>
    <s v="1991"/>
    <d v="1991-12-31T00:00:00"/>
    <n v="1991"/>
    <n v="148758.51666666669"/>
    <n v="-52470.661250000005"/>
    <n v="96287.855416666687"/>
    <n v="209.78193842613328"/>
    <n v="209.78193842613328"/>
    <n v="209.78193842613328"/>
    <n v="209.78193842613328"/>
    <n v="209.78193842613328"/>
    <n v="209.78193842613328"/>
    <n v="148758.51666666669"/>
    <n v="-53729.352880556806"/>
    <n v="95029.163786109886"/>
  </r>
  <r>
    <s v="Lines"/>
    <s v="335033"/>
    <x v="9"/>
    <s v="356809335033"/>
    <s v="2013"/>
    <s v="DISC INSULATOR"/>
    <x v="2"/>
    <x v="2"/>
    <s v="2013"/>
    <d v="2013-10-03T00:00:00"/>
    <n v="2014"/>
    <n v="2080.0179166666667"/>
    <n v="-48.615000000000236"/>
    <n v="2031.4029166666664"/>
    <n v="2.9332787143688734"/>
    <n v="2.9332787143688734"/>
    <n v="2.9332787143688734"/>
    <n v="2.9332787143688734"/>
    <n v="2.9332787143688734"/>
    <n v="2.9332787143688734"/>
    <n v="2080.0179166666667"/>
    <n v="-66.214672286213471"/>
    <n v="2013.8032443804532"/>
  </r>
  <r>
    <s v="Lines"/>
    <s v="335033"/>
    <x v="9"/>
    <s v="356819335033"/>
    <s v="2010"/>
    <s v="POST INSULATORS"/>
    <x v="2"/>
    <x v="2"/>
    <s v="2010"/>
    <d v="2010-10-06T00:00:00"/>
    <n v="2011"/>
    <n v="26107.386315789528"/>
    <n v="-1826.9431578947406"/>
    <n v="24280.443157894788"/>
    <n v="36.817106215428339"/>
    <n v="36.817106215428339"/>
    <n v="36.817106215428339"/>
    <n v="36.817106215428339"/>
    <n v="36.817106215428339"/>
    <n v="36.817106215428339"/>
    <n v="26107.386315789528"/>
    <n v="-2047.8457951873106"/>
    <n v="24059.540520602219"/>
  </r>
  <r>
    <s v="Lines"/>
    <s v="335034"/>
    <x v="10"/>
    <s v="354679335034"/>
    <s v="2010"/>
    <s v="TUBULAR STEEL TANGENT STRUCTURE"/>
    <x v="0"/>
    <x v="2"/>
    <s v="2010"/>
    <d v="2010-10-25T00:00:00"/>
    <n v="2011"/>
    <n v="156318.74421052664"/>
    <n v="-10329.403157894762"/>
    <n v="145989.34105263188"/>
    <n v="220.44350742152361"/>
    <n v="220.44350742152361"/>
    <n v="220.44350742152361"/>
    <n v="220.44350742152361"/>
    <n v="220.44350742152361"/>
    <n v="220.44350742152361"/>
    <n v="156318.74421052664"/>
    <n v="-11652.064202423902"/>
    <n v="144666.68000810273"/>
  </r>
  <r>
    <s v="Lines"/>
    <s v="335034"/>
    <x v="10"/>
    <s v="354699335034"/>
    <s v="2010"/>
    <s v="TUBULAR STEEL DEAD END STRUCTURE"/>
    <x v="0"/>
    <x v="2"/>
    <s v="2010"/>
    <d v="2010-10-25T00:00:00"/>
    <n v="2011"/>
    <n v="117472.62526315813"/>
    <n v="-7762.486315789487"/>
    <n v="109710.13894736864"/>
    <n v="165.66201110308688"/>
    <n v="165.66201110308688"/>
    <n v="165.66201110308688"/>
    <n v="165.66201110308688"/>
    <n v="165.66201110308688"/>
    <n v="165.66201110308688"/>
    <n v="117472.62526315813"/>
    <n v="-8756.4583824080091"/>
    <n v="108716.16688075013"/>
  </r>
  <r>
    <s v="Lines"/>
    <s v="335034"/>
    <x v="10"/>
    <s v="354700335034"/>
    <s v="1975"/>
    <s v="TOWERS NOT CLASSIFIED BY FUNCTION"/>
    <x v="0"/>
    <x v="2"/>
    <s v="1975"/>
    <d v="1975-12-31T00:00:00"/>
    <n v="1975"/>
    <n v="852830.32916666672"/>
    <n v="-477218.73791666667"/>
    <n v="375611.59125000006"/>
    <n v="1202.6766844016929"/>
    <n v="1202.6766844016929"/>
    <n v="1202.6766844016929"/>
    <n v="1202.6766844016929"/>
    <n v="1202.6766844016929"/>
    <n v="1202.6766844016929"/>
    <n v="852830.32916666672"/>
    <n v="-484434.79802307684"/>
    <n v="368395.53114358988"/>
  </r>
  <r>
    <s v="Lines"/>
    <s v="335034"/>
    <x v="10"/>
    <s v="354710335034"/>
    <s v="1975"/>
    <s v="ANCHOR"/>
    <x v="0"/>
    <x v="2"/>
    <s v="1975"/>
    <d v="1975-12-31T00:00:00"/>
    <n v="1975"/>
    <n v="402943.35083333339"/>
    <n v="-225475.23250000001"/>
    <n v="177468.11833333338"/>
    <n v="568.23796786809066"/>
    <n v="568.23796786809066"/>
    <n v="568.23796786809066"/>
    <n v="568.23796786809066"/>
    <n v="568.23796786809066"/>
    <n v="568.23796786809066"/>
    <n v="402943.35083333339"/>
    <n v="-228884.66030720857"/>
    <n v="174058.69052612482"/>
  </r>
  <r>
    <s v="Lines"/>
    <s v="335034"/>
    <x v="10"/>
    <s v="354710335034"/>
    <s v="1977"/>
    <s v="ANCHOR"/>
    <x v="0"/>
    <x v="2"/>
    <s v="1977"/>
    <d v="1977-12-31T00:00:00"/>
    <n v="1977"/>
    <n v="2002.9070833333333"/>
    <n v="-1069.74875"/>
    <n v="933.1583333333333"/>
    <n v="2.8245356289119994"/>
    <n v="2.8245356289119994"/>
    <n v="2.8245356289119994"/>
    <n v="2.8245356289119994"/>
    <n v="2.8245356289119994"/>
    <n v="2.8245356289119994"/>
    <n v="2002.9070833333333"/>
    <n v="-1086.6959637734719"/>
    <n v="916.21111955986134"/>
  </r>
  <r>
    <s v="Lines"/>
    <s v="335034"/>
    <x v="10"/>
    <s v="354710335034"/>
    <s v="1987"/>
    <s v="ANCHOR"/>
    <x v="0"/>
    <x v="2"/>
    <s v="1987"/>
    <d v="1987-12-31T00:00:00"/>
    <n v="1987"/>
    <n v="21462.793333333335"/>
    <n v="-8558.0045833333334"/>
    <n v="12904.788750000002"/>
    <n v="30.267217571113793"/>
    <n v="30.267217571113793"/>
    <n v="30.267217571113793"/>
    <n v="30.267217571113793"/>
    <n v="30.267217571113793"/>
    <n v="30.267217571113793"/>
    <n v="21462.793333333335"/>
    <n v="-8739.6078887600161"/>
    <n v="12723.185444573319"/>
  </r>
  <r>
    <s v="Lines"/>
    <s v="335034"/>
    <x v="10"/>
    <s v="355719335034"/>
    <s v="2011"/>
    <s v="ANCHOR"/>
    <x v="1"/>
    <x v="2"/>
    <s v="2011"/>
    <d v="2011-12-31T00:00:00"/>
    <n v="2012"/>
    <n v="1150.24875"/>
    <n v="-60.249583333333248"/>
    <n v="1089.9991666666667"/>
    <n v="1.6221014961310569"/>
    <n v="1.6221014961310569"/>
    <n v="1.6221014961310569"/>
    <n v="1.6221014961310569"/>
    <n v="1.6221014961310569"/>
    <n v="1.6221014961310569"/>
    <n v="1150.24875"/>
    <n v="-69.982192310119586"/>
    <n v="1080.2665576898803"/>
  </r>
  <r>
    <s v="Lines"/>
    <s v="335034"/>
    <x v="10"/>
    <s v="356080335034"/>
    <s v="1975"/>
    <s v="WIRE, &gt;=1000 MCM"/>
    <x v="2"/>
    <x v="2"/>
    <s v="1975"/>
    <d v="1975-12-31T00:00:00"/>
    <n v="1975"/>
    <n v="676018.63583333348"/>
    <n v="-380534.22458333342"/>
    <n v="295484.41125000006"/>
    <n v="953.33365117564915"/>
    <n v="953.33365117564915"/>
    <n v="953.33365117564915"/>
    <n v="953.33365117564915"/>
    <n v="953.33365117564915"/>
    <n v="953.33365117564915"/>
    <n v="676018.63583333348"/>
    <n v="-386254.22649038729"/>
    <n v="289764.40934294619"/>
  </r>
  <r>
    <s v="Lines"/>
    <s v="335034"/>
    <x v="10"/>
    <s v="356089335034"/>
    <s v="2010"/>
    <s v="WIRE, &gt;=1000 MCM"/>
    <x v="2"/>
    <x v="2"/>
    <s v="2010"/>
    <d v="2010-10-25T00:00:00"/>
    <n v="2011"/>
    <n v="22815.948421052679"/>
    <n v="-1596.614736842108"/>
    <n v="21219.333684210571"/>
    <n v="32.175461237787545"/>
    <n v="32.175461237787545"/>
    <n v="32.175461237787545"/>
    <n v="32.175461237787545"/>
    <n v="32.175461237787545"/>
    <n v="32.175461237787545"/>
    <n v="22815.948421052679"/>
    <n v="-1789.6675042688332"/>
    <n v="21026.280916783846"/>
  </r>
  <r>
    <s v="Lines"/>
    <s v="335034"/>
    <x v="10"/>
    <s v="356800335034"/>
    <s v="1975"/>
    <s v="DISC INSULATOR"/>
    <x v="2"/>
    <x v="2"/>
    <s v="1975"/>
    <d v="1975-12-31T00:00:00"/>
    <n v="1975"/>
    <n v="197258.01083333336"/>
    <n v="-111037.50583333334"/>
    <n v="86220.505000000019"/>
    <n v="278.17679827653478"/>
    <n v="278.17679827653478"/>
    <n v="278.17679827653478"/>
    <n v="278.17679827653478"/>
    <n v="278.17679827653478"/>
    <n v="278.17679827653478"/>
    <n v="197258.01083333336"/>
    <n v="-112706.56662299256"/>
    <n v="84551.444210340807"/>
  </r>
  <r>
    <s v="Lines"/>
    <s v="335034"/>
    <x v="10"/>
    <s v="356800335034"/>
    <s v="1984"/>
    <s v="DISC INSULATOR"/>
    <x v="2"/>
    <x v="2"/>
    <s v="1984"/>
    <d v="1984-12-31T00:00:00"/>
    <n v="1984"/>
    <n v="142.88166666666666"/>
    <n v="-64.09666666666665"/>
    <n v="78.785000000000011"/>
    <n v="0.20149429875033462"/>
    <n v="0.20149429875033462"/>
    <n v="0.20149429875033462"/>
    <n v="0.20149429875033462"/>
    <n v="0.20149429875033462"/>
    <n v="0.20149429875033462"/>
    <n v="142.88166666666666"/>
    <n v="-65.305632459168663"/>
    <n v="77.576034207497997"/>
  </r>
  <r>
    <s v="Lines"/>
    <s v="335034"/>
    <x v="10"/>
    <s v="356800335034"/>
    <s v="1986"/>
    <s v="DISC INSULATOR"/>
    <x v="2"/>
    <x v="2"/>
    <s v="1986"/>
    <d v="1986-12-31T00:00:00"/>
    <n v="1986"/>
    <n v="18382.349999999999"/>
    <n v="-7755.9533333333311"/>
    <n v="10626.396666666667"/>
    <n v="25.923120922674102"/>
    <n v="25.923120922674102"/>
    <n v="25.923120922674102"/>
    <n v="25.923120922674102"/>
    <n v="25.923120922674102"/>
    <n v="25.923120922674102"/>
    <n v="18382.349999999999"/>
    <n v="-7911.4920588693758"/>
    <n v="10470.857941130624"/>
  </r>
  <r>
    <s v="Lines"/>
    <s v="335034"/>
    <x v="10"/>
    <s v="356800335034"/>
    <s v="1988"/>
    <s v="DISC INSULATOR"/>
    <x v="2"/>
    <x v="2"/>
    <s v="1988"/>
    <d v="1988-12-31T00:00:00"/>
    <n v="1988"/>
    <n v="1725.9900000000002"/>
    <n v="-680.87833333333333"/>
    <n v="1045.1116666666669"/>
    <n v="2.4340221724276971"/>
    <n v="2.4340221724276971"/>
    <n v="2.4340221724276971"/>
    <n v="2.4340221724276971"/>
    <n v="2.4340221724276971"/>
    <n v="2.4340221724276971"/>
    <n v="1725.9900000000002"/>
    <n v="-695.48246636789952"/>
    <n v="1030.5075336321006"/>
  </r>
  <r>
    <s v="Lines"/>
    <s v="335034"/>
    <x v="10"/>
    <s v="356809335034"/>
    <s v="2010"/>
    <s v="DISC INSULATOR"/>
    <x v="2"/>
    <x v="2"/>
    <s v="2010"/>
    <d v="2010-11-11T00:00:00"/>
    <n v="2011"/>
    <n v="4774.3820833333339"/>
    <n v="-334.10125000000062"/>
    <n v="4440.2808333333332"/>
    <n v="6.7329195710721814"/>
    <n v="6.7329195710721814"/>
    <n v="6.7329195710721814"/>
    <n v="6.7329195710721814"/>
    <n v="6.7329195710721814"/>
    <n v="6.7329195710721814"/>
    <n v="4774.3820833333339"/>
    <n v="-374.49876742643369"/>
    <n v="4399.8833159069"/>
  </r>
  <r>
    <s v="Lines"/>
    <s v="335034"/>
    <x v="10"/>
    <s v="356819335034"/>
    <s v="2010"/>
    <s v="POST INSULATOR"/>
    <x v="2"/>
    <x v="2"/>
    <s v="2010"/>
    <d v="2010-10-25T00:00:00"/>
    <n v="2011"/>
    <n v="26749.736842105318"/>
    <n v="-1871.8936842105286"/>
    <n v="24877.843157894789"/>
    <n v="37.722960492407481"/>
    <n v="37.722960492407481"/>
    <n v="37.722960492407481"/>
    <n v="37.722960492407481"/>
    <n v="37.722960492407481"/>
    <n v="37.722960492407481"/>
    <n v="26749.736842105318"/>
    <n v="-2098.2314471649734"/>
    <n v="24651.505394940345"/>
  </r>
  <r>
    <s v="Lines"/>
    <s v="335035"/>
    <x v="11"/>
    <s v="354679335035"/>
    <s v="2010"/>
    <s v="TUBULAR STEEL TANGENT STRUCTURE"/>
    <x v="0"/>
    <x v="1"/>
    <s v="2010"/>
    <d v="2010-12-31T00:00:00"/>
    <n v="2011"/>
    <n v="49621.431652575746"/>
    <n v="-3278.94001000766"/>
    <n v="46342.491642568086"/>
    <n v="70.999810768579479"/>
    <n v="70.999810768579479"/>
    <n v="70.999810768579479"/>
    <n v="70.999810768579479"/>
    <n v="70.999810768579479"/>
    <n v="70.999810768579479"/>
    <n v="49621.431652575746"/>
    <n v="-3704.9388746191371"/>
    <n v="45916.492777956606"/>
  </r>
  <r>
    <s v="Lines"/>
    <s v="335035"/>
    <x v="11"/>
    <s v="354689335035"/>
    <s v="2010"/>
    <s v="TUBULAR STEEL ANGLE STRUCTURE"/>
    <x v="0"/>
    <x v="1"/>
    <s v="2010"/>
    <d v="2010-12-31T00:00:00"/>
    <n v="2011"/>
    <n v="51674.741034452585"/>
    <n v="-3414.620707973314"/>
    <n v="48260.120326479271"/>
    <n v="73.937746509396348"/>
    <n v="73.937746509396348"/>
    <n v="73.937746509396348"/>
    <n v="73.937746509396348"/>
    <n v="73.937746509396348"/>
    <n v="73.937746509396348"/>
    <n v="51674.741034452585"/>
    <n v="-3858.2471870296922"/>
    <n v="47816.493847422891"/>
  </r>
  <r>
    <s v="Lines"/>
    <s v="335035"/>
    <x v="11"/>
    <s v="354699335035"/>
    <s v="0"/>
    <s v="TUBULAR STEEL DEAD END STRUCTURE"/>
    <x v="0"/>
    <x v="1"/>
    <s v="2013"/>
    <d v="2013-12-12T00:00:00"/>
    <n v="2014"/>
    <n v="160927.78848878923"/>
    <n v="-3544.8074167669402"/>
    <n v="157382.98107202229"/>
    <n v="230.26023533758573"/>
    <n v="230.26023533758573"/>
    <n v="230.26023533758573"/>
    <n v="230.26023533758573"/>
    <n v="230.26023533758573"/>
    <n v="230.26023533758573"/>
    <n v="160927.78848878923"/>
    <n v="-4926.3688287924542"/>
    <n v="156001.41965999678"/>
  </r>
  <r>
    <s v="Lines"/>
    <s v="335035"/>
    <x v="11"/>
    <s v="354699335035"/>
    <s v="2010"/>
    <s v="TUBULAR STEEL DEAD END STRUCTURE"/>
    <x v="0"/>
    <x v="1"/>
    <s v="2010"/>
    <d v="2010-12-31T00:00:00"/>
    <n v="2011"/>
    <n v="284.84046582084653"/>
    <n v="-18.821328940172805"/>
    <n v="266.01913688067373"/>
    <n v="0.4075581558006976"/>
    <n v="0.4075581558006976"/>
    <n v="0.4075581558006976"/>
    <n v="0.4075581558006976"/>
    <n v="0.4075581558006976"/>
    <n v="0.4075581558006976"/>
    <n v="284.84046582084653"/>
    <n v="-21.266677874976992"/>
    <n v="263.57378794586953"/>
  </r>
  <r>
    <s v="Lines"/>
    <s v="335035"/>
    <x v="11"/>
    <s v="354700335035"/>
    <s v="1981"/>
    <s v="TOWERS NOT CLASSIFIED BY FUNCTION"/>
    <x v="0"/>
    <x v="1"/>
    <s v="1981"/>
    <d v="1981-12-31T00:00:00"/>
    <n v="1981"/>
    <n v="7063195.1545154769"/>
    <n v="-3398350.5511774048"/>
    <n v="3664844.6033380721"/>
    <n v="10106.228351154701"/>
    <n v="10106.228351154701"/>
    <n v="10106.228351154701"/>
    <n v="10106.228351154701"/>
    <n v="10106.228351154701"/>
    <n v="10106.228351154701"/>
    <n v="7063195.1545154769"/>
    <n v="-3458987.9212843329"/>
    <n v="3604207.233231144"/>
  </r>
  <r>
    <s v="Lines"/>
    <s v="335035"/>
    <x v="11"/>
    <s v="354700335035"/>
    <s v="1988"/>
    <s v="TOWERS NOT CLASSIFIED BY FUNCTION"/>
    <x v="0"/>
    <x v="1"/>
    <s v="1988"/>
    <d v="1988-12-31T00:00:00"/>
    <n v="1988"/>
    <n v="5221.5022556600679"/>
    <n v="-2008.6056117795033"/>
    <n v="3212.8966438805646"/>
    <n v="7.4710797277114054"/>
    <n v="7.4710797277114054"/>
    <n v="7.4710797277114054"/>
    <n v="7.4710797277114054"/>
    <n v="7.4710797277114054"/>
    <n v="7.4710797277114054"/>
    <n v="5221.5022556600679"/>
    <n v="-2053.4320901457718"/>
    <n v="3168.0701655142961"/>
  </r>
  <r>
    <s v="Lines"/>
    <s v="335035"/>
    <x v="11"/>
    <s v="354709335035"/>
    <s v="1996"/>
    <s v="TOWERS NOT CLASSIFIED BY FUNCTION"/>
    <x v="0"/>
    <x v="1"/>
    <s v="1996"/>
    <d v="1996-12-31T00:00:00"/>
    <n v="1996"/>
    <n v="23118.239922454341"/>
    <n v="-6251.7611031390152"/>
    <n v="16866.478819315325"/>
    <n v="33.078260846826581"/>
    <n v="33.078260846826581"/>
    <n v="33.078260846826581"/>
    <n v="33.078260846826581"/>
    <n v="33.078260846826581"/>
    <n v="33.078260846826581"/>
    <n v="23118.239922454341"/>
    <n v="-6450.2306682199751"/>
    <n v="16668.009254234366"/>
  </r>
  <r>
    <s v="Lines"/>
    <s v="335035"/>
    <x v="11"/>
    <s v="356060335035"/>
    <s v="1981"/>
    <s v="WIRE, &lt;=499 MCM"/>
    <x v="2"/>
    <x v="0"/>
    <s v="1981"/>
    <d v="1981-12-31T00:00:00"/>
    <n v="1981"/>
    <n v="189672.42815744286"/>
    <n v="-92537.331759980298"/>
    <n v="97135.096397462563"/>
    <n v="284.35182877089539"/>
    <n v="284.35182877089539"/>
    <n v="284.35182877089539"/>
    <n v="284.35182877089539"/>
    <n v="284.35182877089539"/>
    <n v="284.35182877089539"/>
    <n v="189672.42815744286"/>
    <n v="-94243.442732605676"/>
    <n v="95428.985424837185"/>
  </r>
  <r>
    <s v="Lines"/>
    <s v="335035"/>
    <x v="11"/>
    <s v="356069335035"/>
    <s v="2009"/>
    <s v="WIRE, &lt;=499 MCM"/>
    <x v="2"/>
    <x v="0"/>
    <s v="2009"/>
    <d v="2010-01-05T00:00:00"/>
    <n v="2011"/>
    <n v="8106.6301325057429"/>
    <n v="-692.72953084326764"/>
    <n v="7413.9006016624753"/>
    <n v="12.153242965992995"/>
    <n v="12.153242965992995"/>
    <n v="12.153242965992995"/>
    <n v="12.153242965992995"/>
    <n v="12.153242965992995"/>
    <n v="12.153242965992995"/>
    <n v="8106.6301325057429"/>
    <n v="-765.64898863922565"/>
    <n v="7340.9811438665174"/>
  </r>
  <r>
    <s v="Lines"/>
    <s v="335035"/>
    <x v="11"/>
    <s v="356080335035"/>
    <s v="1981"/>
    <s v="WIRE, &gt;=1000 MCM"/>
    <x v="2"/>
    <x v="0"/>
    <s v="1981"/>
    <d v="1981-12-31T00:00:00"/>
    <n v="1981"/>
    <n v="3656514.7374336654"/>
    <n v="-1783939.3917025048"/>
    <n v="1872575.3457311606"/>
    <n v="5481.749048174418"/>
    <n v="5481.749048174418"/>
    <n v="5481.749048174418"/>
    <n v="5481.749048174418"/>
    <n v="5481.749048174418"/>
    <n v="5481.749048174418"/>
    <n v="3656514.7374336654"/>
    <n v="-1816829.8859915514"/>
    <n v="1839684.851442114"/>
  </r>
  <r>
    <s v="Lines"/>
    <s v="335035"/>
    <x v="11"/>
    <s v="356089335035"/>
    <s v="2010"/>
    <s v="WIRE, &gt;=1000 MCM"/>
    <x v="2"/>
    <x v="0"/>
    <s v="2010"/>
    <d v="2010-12-31T00:00:00"/>
    <n v="2011"/>
    <n v="22671.863493054796"/>
    <n v="-1586.5331773487887"/>
    <n v="21085.330315706007"/>
    <n v="33.989051063040641"/>
    <n v="33.989051063040641"/>
    <n v="33.989051063040641"/>
    <n v="33.989051063040641"/>
    <n v="33.989051063040641"/>
    <n v="33.989051063040641"/>
    <n v="22671.863493054796"/>
    <n v="-1790.4674837270327"/>
    <n v="20881.396009327764"/>
  </r>
  <r>
    <s v="Lines"/>
    <s v="335035"/>
    <x v="11"/>
    <s v="356800335035"/>
    <s v="1981"/>
    <s v="DISC INSULATOR"/>
    <x v="2"/>
    <x v="0"/>
    <s v="1981"/>
    <d v="1981-12-31T00:00:00"/>
    <n v="1981"/>
    <n v="440457.61853385105"/>
    <n v="-214890.34120469214"/>
    <n v="225567.27732915891"/>
    <n v="660.3222753188511"/>
    <n v="660.3222753188511"/>
    <n v="660.3222753188511"/>
    <n v="660.3222753188511"/>
    <n v="660.3222753188511"/>
    <n v="660.3222753188511"/>
    <n v="440457.61853385105"/>
    <n v="-218852.27485660525"/>
    <n v="221605.34367724581"/>
  </r>
  <r>
    <s v="Lines"/>
    <s v="335035"/>
    <x v="11"/>
    <s v="356800335035"/>
    <s v="1984"/>
    <s v="DISC INSULATOR"/>
    <x v="2"/>
    <x v="0"/>
    <s v="1984"/>
    <d v="1984-12-31T00:00:00"/>
    <n v="1984"/>
    <n v="518.51617592693867"/>
    <n v="-232.60680537022864"/>
    <n v="285.90937055671003"/>
    <n v="0.77734557576143237"/>
    <n v="0.77734557576143237"/>
    <n v="0.77734557576143237"/>
    <n v="0.77734557576143237"/>
    <n v="0.77734557576143237"/>
    <n v="0.77734557576143237"/>
    <n v="518.51617592693867"/>
    <n v="-237.27087882479725"/>
    <n v="281.24529710214142"/>
  </r>
  <r>
    <s v="Lines"/>
    <s v="335035"/>
    <x v="11"/>
    <s v="356809335035"/>
    <s v="1989"/>
    <s v="DISC INSULATOR"/>
    <x v="2"/>
    <x v="0"/>
    <s v="1989"/>
    <d v="1989-12-31T00:00:00"/>
    <n v="1989"/>
    <n v="1129.6171660833425"/>
    <n v="-430.14583566663009"/>
    <n v="699.47133041671236"/>
    <n v="1.6934918275004447"/>
    <n v="1.6934918275004447"/>
    <n v="1.6934918275004447"/>
    <n v="1.6934918275004447"/>
    <n v="1.6934918275004447"/>
    <n v="1.6934918275004447"/>
    <n v="1129.6171660833425"/>
    <n v="-440.30678663163275"/>
    <n v="689.31037945170965"/>
  </r>
  <r>
    <s v="Lines"/>
    <s v="335035"/>
    <x v="11"/>
    <s v="356809335035"/>
    <s v="1991"/>
    <s v="DISC INSULATOR"/>
    <x v="2"/>
    <x v="0"/>
    <s v="1991"/>
    <d v="1991-12-31T00:00:00"/>
    <n v="1991"/>
    <n v="51466.585424915233"/>
    <n v="-18153.487678497208"/>
    <n v="33313.097746418025"/>
    <n v="77.157327653444113"/>
    <n v="77.157327653444113"/>
    <n v="77.157327653444113"/>
    <n v="77.157327653444113"/>
    <n v="77.157327653444113"/>
    <n v="77.157327653444113"/>
    <n v="51466.585424915233"/>
    <n v="-18616.431644417873"/>
    <n v="32850.153780497363"/>
  </r>
  <r>
    <s v="Lines"/>
    <s v="335035"/>
    <x v="11"/>
    <s v="356809335035"/>
    <s v="1997"/>
    <s v="DISC INSULATOR"/>
    <x v="2"/>
    <x v="0"/>
    <s v="1997"/>
    <d v="1997-12-31T00:00:00"/>
    <n v="1997"/>
    <n v="4956.3074436180686"/>
    <n v="-1320.6793583615881"/>
    <n v="3635.6280852564805"/>
    <n v="7.4303634915969008"/>
    <n v="7.4303634915969008"/>
    <n v="7.4303634915969008"/>
    <n v="7.4303634915969008"/>
    <n v="7.4303634915969008"/>
    <n v="7.4303634915969008"/>
    <n v="4956.3074436180686"/>
    <n v="-1365.2615393111696"/>
    <n v="3591.045904306899"/>
  </r>
  <r>
    <s v="Lines"/>
    <s v="335035"/>
    <x v="11"/>
    <s v="356809335035"/>
    <s v="2004"/>
    <s v="DISC INSULATOR"/>
    <x v="2"/>
    <x v="0"/>
    <s v="2003"/>
    <d v="2003-03-14T00:00:00"/>
    <n v="2003"/>
    <n v="55108.407269605166"/>
    <n v="-9761.1542566444259"/>
    <n v="45347.25301296074"/>
    <n v="82.617049509990309"/>
    <n v="82.617049509990309"/>
    <n v="82.617049509990309"/>
    <n v="82.617049509990309"/>
    <n v="82.617049509990309"/>
    <n v="82.617049509990309"/>
    <n v="55108.407269605166"/>
    <n v="-10256.856553704367"/>
    <n v="44851.550715900798"/>
  </r>
  <r>
    <s v="Lines"/>
    <s v="335035"/>
    <x v="11"/>
    <s v="356809335035"/>
    <s v="2008"/>
    <s v="DISC INSULATOR"/>
    <x v="2"/>
    <x v="0"/>
    <s v="2008"/>
    <d v="2009-01-27T00:00:00"/>
    <n v="2010"/>
    <n v="15546.78004517117"/>
    <n v="-1568.6335522804329"/>
    <n v="13978.146492890737"/>
    <n v="23.307316621020508"/>
    <n v="23.307316621020508"/>
    <n v="23.307316621020508"/>
    <n v="23.307316621020508"/>
    <n v="23.307316621020508"/>
    <n v="23.307316621020508"/>
    <n v="15546.78004517117"/>
    <n v="-1708.4774520065559"/>
    <n v="13838.302593164613"/>
  </r>
  <r>
    <s v="Lines"/>
    <s v="335035"/>
    <x v="11"/>
    <s v="356809335035"/>
    <s v="2009"/>
    <s v="DISC INSULATOR"/>
    <x v="2"/>
    <x v="0"/>
    <s v="2009"/>
    <d v="2009-07-22T00:00:00"/>
    <n v="2010"/>
    <n v="12082.172188395494"/>
    <n v="-1032.4487434102612"/>
    <n v="11049.723444985233"/>
    <n v="18.113269233013167"/>
    <n v="18.113269233013167"/>
    <n v="18.113269233013167"/>
    <n v="18.113269233013167"/>
    <n v="18.113269233013167"/>
    <n v="18.113269233013167"/>
    <n v="12082.172188395494"/>
    <n v="-1141.1283588083402"/>
    <n v="10941.043829587154"/>
  </r>
  <r>
    <s v="Lines"/>
    <s v="335035"/>
    <x v="11"/>
    <s v="356809335035"/>
    <s v="2012"/>
    <s v="DISC INSULATOR"/>
    <x v="2"/>
    <x v="0"/>
    <s v="2012"/>
    <d v="2012-10-31T00:00:00"/>
    <n v="2013"/>
    <n v="5300.5083563381822"/>
    <n v="-206.52281226074683"/>
    <n v="5093.9855440774354"/>
    <n v="7.9463802893326916"/>
    <n v="7.9463802893326916"/>
    <n v="7.9463802893326916"/>
    <n v="7.9463802893326916"/>
    <n v="7.9463802893326916"/>
    <n v="7.9463802893326916"/>
    <n v="5300.5083563381822"/>
    <n v="-254.201093996743"/>
    <n v="5046.3072623414391"/>
  </r>
  <r>
    <s v="Lines"/>
    <s v="335035"/>
    <x v="11"/>
    <s v="356810335035"/>
    <s v="1988"/>
    <s v="POST INSULATOR"/>
    <x v="2"/>
    <x v="0"/>
    <s v="1988"/>
    <d v="1988-12-31T00:00:00"/>
    <n v="1988"/>
    <n v="7219.6724584928361"/>
    <n v="-2848.0559053921024"/>
    <n v="4371.6165531007337"/>
    <n v="10.823539755579105"/>
    <n v="10.823539755579105"/>
    <n v="10.823539755579105"/>
    <n v="10.823539755579105"/>
    <n v="10.823539755579105"/>
    <n v="10.823539755579105"/>
    <n v="7219.6724584928361"/>
    <n v="-2912.9971439255769"/>
    <n v="4306.6753145672592"/>
  </r>
  <r>
    <s v="Lines"/>
    <s v="335035"/>
    <x v="11"/>
    <s v="356819335035"/>
    <s v="2008"/>
    <s v="POST INSULATOR"/>
    <x v="2"/>
    <x v="0"/>
    <s v="2008"/>
    <d v="2009-04-17T00:00:00"/>
    <n v="2010"/>
    <n v="6743.1357043639946"/>
    <n v="-680.36692289182974"/>
    <n v="6062.7687814721648"/>
    <n v="10.109128605632716"/>
    <n v="10.109128605632716"/>
    <n v="10.109128605632716"/>
    <n v="10.109128605632716"/>
    <n v="10.109128605632716"/>
    <n v="10.109128605632716"/>
    <n v="6743.1357043639946"/>
    <n v="-741.021694525626"/>
    <n v="6002.1140098383685"/>
  </r>
  <r>
    <s v="Lines"/>
    <s v="335035"/>
    <x v="11"/>
    <s v="356819335035"/>
    <s v="2009"/>
    <s v="POST INSULATOR"/>
    <x v="2"/>
    <x v="0"/>
    <s v="2009"/>
    <d v="2009-05-22T00:00:00"/>
    <n v="2010"/>
    <n v="32365.765071858252"/>
    <n v="-2765.7253298151554"/>
    <n v="29600.039742043096"/>
    <n v="48.521888906871794"/>
    <n v="48.521888906871794"/>
    <n v="48.521888906871794"/>
    <n v="48.521888906871794"/>
    <n v="48.521888906871794"/>
    <n v="48.521888906871794"/>
    <n v="32365.765071858252"/>
    <n v="-3056.8566632563861"/>
    <n v="29308.908408601867"/>
  </r>
  <r>
    <s v="Lines"/>
    <s v="335035"/>
    <x v="11"/>
    <s v="356819335035"/>
    <s v="2011"/>
    <s v="POST INSULATOR"/>
    <x v="2"/>
    <x v="0"/>
    <s v="2011"/>
    <d v="2011-06-24T00:00:00"/>
    <n v="2012"/>
    <n v="2236.3117606912392"/>
    <n v="-121.9026970906707"/>
    <n v="2114.4090636005685"/>
    <n v="3.3526187492394466"/>
    <n v="3.3526187492394466"/>
    <n v="3.3526187492394466"/>
    <n v="3.3526187492394466"/>
    <n v="3.3526187492394466"/>
    <n v="3.3526187492394466"/>
    <n v="2236.3117606912392"/>
    <n v="-142.01840958610737"/>
    <n v="2094.2933511051319"/>
  </r>
  <r>
    <s v="Lines"/>
    <s v="335035"/>
    <x v="11"/>
    <s v="356819335035"/>
    <s v="2012"/>
    <s v="POST INSULATOR"/>
    <x v="2"/>
    <x v="0"/>
    <s v="2012"/>
    <d v="2012-06-07T00:00:00"/>
    <n v="2013"/>
    <n v="5199.6350011484192"/>
    <n v="-202.59141687629926"/>
    <n v="4997.0435842721199"/>
    <n v="7.7951536545439204"/>
    <n v="7.7951536545439204"/>
    <n v="7.7951536545439204"/>
    <n v="7.7951536545439204"/>
    <n v="7.7951536545439204"/>
    <n v="7.7951536545439204"/>
    <n v="5199.6350011484192"/>
    <n v="-249.36233880356281"/>
    <n v="4950.2726623448561"/>
  </r>
  <r>
    <s v="Lines"/>
    <s v="540106"/>
    <x v="12"/>
    <s v="354700540106"/>
    <s v="1975"/>
    <s v="TOWERS NOT CLASSIFIED BY FUNCTION"/>
    <x v="0"/>
    <x v="2"/>
    <s v="1975"/>
    <d v="1975-12-31T00:00:00"/>
    <n v="1975"/>
    <n v="1398446.6591666667"/>
    <n v="-782529.56833333336"/>
    <n v="615917.09083333332"/>
    <n v="1972.114656150444"/>
    <n v="1972.114656150444"/>
    <n v="1972.114656150444"/>
    <n v="1972.114656150444"/>
    <n v="1972.114656150444"/>
    <n v="1972.114656150444"/>
    <n v="1398446.6591666667"/>
    <n v="-794362.25627023599"/>
    <n v="604084.40289643069"/>
  </r>
  <r>
    <s v="Lines"/>
    <s v="540106"/>
    <x v="12"/>
    <s v="354700540106"/>
    <s v="1987"/>
    <s v="TOWERS NOT CLASSIFIED BY FUNCTION"/>
    <x v="0"/>
    <x v="2"/>
    <s v="1987"/>
    <d v="1987-12-31T00:00:00"/>
    <n v="1987"/>
    <n v="4714.1004166666671"/>
    <n v="-1879.6837500000001"/>
    <n v="2834.416666666667"/>
    <n v="6.6479092794380685"/>
    <n v="6.6479092794380685"/>
    <n v="6.6479092794380685"/>
    <n v="6.6479092794380685"/>
    <n v="6.6479092794380685"/>
    <n v="6.6479092794380685"/>
    <n v="4714.1004166666671"/>
    <n v="-1919.5712056766286"/>
    <n v="2794.5292109900383"/>
  </r>
  <r>
    <s v="Lines"/>
    <s v="540106"/>
    <x v="12"/>
    <s v="354709540106"/>
    <s v="1994"/>
    <s v="TOWERS NOT CLASSIFIED BY FUNCTION"/>
    <x v="0"/>
    <x v="2"/>
    <s v="1994"/>
    <d v="1994-12-31T00:00:00"/>
    <n v="1994"/>
    <n v="36336.337916666671"/>
    <n v="-10876.01666666667"/>
    <n v="25460.321250000001"/>
    <n v="51.242157923274128"/>
    <n v="51.242157923274128"/>
    <n v="51.242157923274128"/>
    <n v="51.242157923274128"/>
    <n v="51.242157923274128"/>
    <n v="51.242157923274128"/>
    <n v="36336.337916666671"/>
    <n v="-11183.469614206315"/>
    <n v="25152.868302460356"/>
  </r>
  <r>
    <s v="Lines"/>
    <s v="540106"/>
    <x v="12"/>
    <s v="354710540106"/>
    <s v="1975"/>
    <s v="ANCHOR"/>
    <x v="0"/>
    <x v="2"/>
    <s v="1975"/>
    <d v="1975-12-31T00:00:00"/>
    <n v="1975"/>
    <n v="669484.75416666665"/>
    <n v="-374623.95250000001"/>
    <n v="294860.80166666664"/>
    <n v="944.11945361443156"/>
    <n v="944.11945361443156"/>
    <n v="944.11945361443156"/>
    <n v="944.11945361443156"/>
    <n v="944.11945361443156"/>
    <n v="944.11945361443156"/>
    <n v="669484.75416666665"/>
    <n v="-380288.66922168661"/>
    <n v="289196.08494498004"/>
  </r>
  <r>
    <s v="Lines"/>
    <s v="540106"/>
    <x v="12"/>
    <s v="354710540106"/>
    <s v="1977"/>
    <s v="ANCHOR"/>
    <x v="0"/>
    <x v="2"/>
    <s v="1977"/>
    <d v="1977-12-31T00:00:00"/>
    <n v="1977"/>
    <n v="435.26875000000001"/>
    <n v="-232.47583333333336"/>
    <n v="202.79291666666666"/>
    <n v="0.61382382775386191"/>
    <n v="0.61382382775386191"/>
    <n v="0.61382382775386191"/>
    <n v="0.61382382775386191"/>
    <n v="0.61382382775386191"/>
    <n v="0.61382382775386191"/>
    <n v="435.26875000000001"/>
    <n v="-236.15877629985653"/>
    <n v="199.10997370014348"/>
  </r>
  <r>
    <s v="Lines"/>
    <s v="540106"/>
    <x v="12"/>
    <s v="354710540106"/>
    <s v="1986"/>
    <s v="ANCHOR"/>
    <x v="0"/>
    <x v="2"/>
    <s v="1986"/>
    <d v="1986-12-31T00:00:00"/>
    <n v="1986"/>
    <n v="3321.7245833333336"/>
    <n v="-1370.5533333333333"/>
    <n v="1951.1712500000003"/>
    <n v="4.6843558111758972"/>
    <n v="4.6843558111758972"/>
    <n v="4.6843558111758972"/>
    <n v="4.6843558111758972"/>
    <n v="4.6843558111758972"/>
    <n v="4.6843558111758972"/>
    <n v="3321.7245833333336"/>
    <n v="-1398.6594682003886"/>
    <n v="1923.065115132945"/>
  </r>
  <r>
    <s v="Lines"/>
    <s v="540106"/>
    <x v="12"/>
    <s v="354719540106"/>
    <s v="1989"/>
    <s v="ANCHOR"/>
    <x v="0"/>
    <x v="2"/>
    <s v="1989"/>
    <d v="1989-12-31T00:00:00"/>
    <n v="1989"/>
    <n v="5864.0487500000008"/>
    <n v="-2172.8933333333334"/>
    <n v="3691.1554166666674"/>
    <n v="8.2695871225771427"/>
    <n v="8.2695871225771427"/>
    <n v="8.2695871225771427"/>
    <n v="8.2695871225771427"/>
    <n v="8.2695871225771427"/>
    <n v="8.2695871225771427"/>
    <n v="5864.0487500000008"/>
    <n v="-2222.5108560687963"/>
    <n v="3641.5378939312045"/>
  </r>
  <r>
    <s v="Lines"/>
    <s v="540106"/>
    <x v="12"/>
    <s v="355159540106"/>
    <s v="1998"/>
    <s v="WOOD POLES, &gt;=65 FT"/>
    <x v="1"/>
    <x v="2"/>
    <s v="1998"/>
    <d v="1998-12-31T00:00:00"/>
    <n v="1998"/>
    <n v="4630.7712500000007"/>
    <n v="-1105.3933333333339"/>
    <n v="3525.3779166666668"/>
    <n v="6.5303969883607218"/>
    <n v="6.5303969883607218"/>
    <n v="6.5303969883607218"/>
    <n v="6.5303969883607218"/>
    <n v="6.5303969883607218"/>
    <n v="6.5303969883607218"/>
    <n v="4630.7712500000007"/>
    <n v="-1144.5757152634983"/>
    <n v="3486.1955347365024"/>
  </r>
  <r>
    <s v="Lines"/>
    <s v="540106"/>
    <x v="12"/>
    <s v="355159540106"/>
    <s v="2014"/>
    <s v="WOOD POLES, &gt;=65 FT"/>
    <x v="1"/>
    <x v="2"/>
    <s v="2014"/>
    <d v="2014-04-24T00:00:00"/>
    <n v="2015"/>
    <n v="22012.377916666668"/>
    <n v="-164.3862500000032"/>
    <n v="21847.991666666665"/>
    <n v="31.042251645156963"/>
    <n v="31.042251645156963"/>
    <n v="31.042251645156963"/>
    <n v="31.042251645156963"/>
    <n v="31.042251645156963"/>
    <n v="31.042251645156963"/>
    <n v="22012.377916666668"/>
    <n v="-350.639759870945"/>
    <n v="21661.738156795724"/>
  </r>
  <r>
    <s v="Lines"/>
    <s v="540106"/>
    <x v="12"/>
    <s v="355719540106"/>
    <s v="2011"/>
    <s v="ANCHOR"/>
    <x v="1"/>
    <x v="2"/>
    <s v="2011"/>
    <d v="2011-08-23T00:00:00"/>
    <n v="2012"/>
    <n v="79998.878750000003"/>
    <n v="-4190.2875000000058"/>
    <n v="75808.591249999998"/>
    <n v="112.81585909933136"/>
    <n v="112.81585909933136"/>
    <n v="112.81585909933136"/>
    <n v="112.81585909933136"/>
    <n v="112.81585909933136"/>
    <n v="112.81585909933136"/>
    <n v="79998.878750000003"/>
    <n v="-4867.1826545959939"/>
    <n v="75131.696095404011"/>
  </r>
  <r>
    <s v="Lines"/>
    <s v="540106"/>
    <x v="12"/>
    <s v="355719540106"/>
    <s v="2013"/>
    <s v="ANCHOR"/>
    <x v="1"/>
    <x v="2"/>
    <s v="2013"/>
    <d v="2013-11-14T00:00:00"/>
    <n v="2014"/>
    <n v="1399.3350000000003"/>
    <n v="-31.43291666666687"/>
    <n v="1367.9020833333334"/>
    <n v="1.973367410387147"/>
    <n v="1.973367410387147"/>
    <n v="1.973367410387147"/>
    <n v="1.973367410387147"/>
    <n v="1.973367410387147"/>
    <n v="1.973367410387147"/>
    <n v="1399.3350000000003"/>
    <n v="-43.273121128989757"/>
    <n v="1356.0618788710105"/>
  </r>
  <r>
    <s v="Lines"/>
    <s v="540106"/>
    <x v="12"/>
    <s v="355729540106"/>
    <s v="1998"/>
    <s v="CROSSARM"/>
    <x v="1"/>
    <x v="2"/>
    <s v="1998"/>
    <d v="1998-12-31T00:00:00"/>
    <n v="1998"/>
    <n v="1632.5166666666667"/>
    <n v="-389.69291666666663"/>
    <n v="1242.82375"/>
    <n v="2.3022043948831814"/>
    <n v="2.3022043948831814"/>
    <n v="2.3022043948831814"/>
    <n v="2.3022043948831814"/>
    <n v="2.3022043948831814"/>
    <n v="2.3022043948831814"/>
    <n v="1632.5166666666667"/>
    <n v="-403.50614303596575"/>
    <n v="1229.0105236307008"/>
  </r>
  <r>
    <s v="Lines"/>
    <s v="540106"/>
    <x v="12"/>
    <s v="355729540106"/>
    <s v="2014"/>
    <s v="CROSSARM"/>
    <x v="1"/>
    <x v="2"/>
    <s v="2014"/>
    <d v="2014-04-24T00:00:00"/>
    <n v="2015"/>
    <n v="20139.382083333334"/>
    <n v="-150.40083333333314"/>
    <n v="19988.981250000001"/>
    <n v="28.400919199894805"/>
    <n v="28.400919199894805"/>
    <n v="28.400919199894805"/>
    <n v="28.400919199894805"/>
    <n v="28.400919199894805"/>
    <n v="28.400919199894805"/>
    <n v="20139.382083333334"/>
    <n v="-320.80634853270197"/>
    <n v="19818.575734800634"/>
  </r>
  <r>
    <s v="Lines"/>
    <s v="540106"/>
    <x v="12"/>
    <s v="356060540106"/>
    <s v="1975"/>
    <s v="WIRE, &lt;=499 MCM"/>
    <x v="2"/>
    <x v="2"/>
    <s v="1975"/>
    <d v="1975-12-31T00:00:00"/>
    <n v="1975"/>
    <n v="140958.13083333336"/>
    <n v="-79346.026666666687"/>
    <n v="61612.104166666672"/>
    <n v="198.78169388715901"/>
    <n v="198.78169388715901"/>
    <n v="198.78169388715901"/>
    <n v="198.78169388715901"/>
    <n v="198.78169388715901"/>
    <n v="198.78169388715901"/>
    <n v="140958.13083333336"/>
    <n v="-80538.716829989644"/>
    <n v="60419.414003343714"/>
  </r>
  <r>
    <s v="Lines"/>
    <s v="540106"/>
    <x v="12"/>
    <s v="356080540106"/>
    <s v="1975"/>
    <s v="WIRE, &gt;=1000 MCM"/>
    <x v="2"/>
    <x v="2"/>
    <s v="1975"/>
    <d v="1975-12-31T00:00:00"/>
    <n v="1975"/>
    <n v="1114605.4237500001"/>
    <n v="-627416.89208333334"/>
    <n v="487188.53166666673"/>
    <n v="1571.8366357369794"/>
    <n v="1571.8366357369794"/>
    <n v="1571.8366357369794"/>
    <n v="1571.8366357369794"/>
    <n v="1571.8366357369794"/>
    <n v="1571.8366357369794"/>
    <n v="1114605.4237500001"/>
    <n v="-636847.91189775523"/>
    <n v="477757.51185224485"/>
  </r>
  <r>
    <s v="Lines"/>
    <s v="540106"/>
    <x v="12"/>
    <s v="356090540106"/>
    <s v="1977"/>
    <s v="SWITCHES"/>
    <x v="2"/>
    <x v="2"/>
    <s v="1977"/>
    <d v="1977-12-31T00:00:00"/>
    <n v="1977"/>
    <n v="7985.2500000000009"/>
    <n v="-4300.8962500000007"/>
    <n v="3684.3537500000002"/>
    <n v="11.260943315070348"/>
    <n v="11.260943315070348"/>
    <n v="11.260943315070348"/>
    <n v="11.260943315070348"/>
    <n v="11.260943315070348"/>
    <n v="11.260943315070348"/>
    <n v="7985.2500000000009"/>
    <n v="-4368.4619098904232"/>
    <n v="3616.7880901095778"/>
  </r>
  <r>
    <s v="Lines"/>
    <s v="540106"/>
    <x v="12"/>
    <s v="356800540106"/>
    <s v="1975"/>
    <s v="DISC INSULATOR"/>
    <x v="2"/>
    <x v="2"/>
    <s v="1975"/>
    <d v="1975-12-31T00:00:00"/>
    <n v="1975"/>
    <n v="375646.28208333341"/>
    <n v="-211453.14458333337"/>
    <n v="164193.13750000004"/>
    <n v="529.74315006510039"/>
    <n v="529.74315006510039"/>
    <n v="529.74315006510039"/>
    <n v="529.74315006510039"/>
    <n v="529.74315006510039"/>
    <n v="529.74315006510039"/>
    <n v="375646.28208333341"/>
    <n v="-214631.60348372397"/>
    <n v="161014.67859960944"/>
  </r>
  <r>
    <s v="Lines"/>
    <s v="540106"/>
    <x v="12"/>
    <s v="356800540106"/>
    <s v="1982"/>
    <s v="DISC INSULATOR"/>
    <x v="2"/>
    <x v="2"/>
    <s v="1982"/>
    <d v="1982-12-31T00:00:00"/>
    <n v="1982"/>
    <n v="6811.1720833333338"/>
    <n v="-3234.7408333333337"/>
    <n v="3576.4312500000001"/>
    <n v="9.6052374990897302"/>
    <n v="9.6052374990897302"/>
    <n v="9.6052374990897302"/>
    <n v="9.6052374990897302"/>
    <n v="9.6052374990897302"/>
    <n v="9.6052374990897302"/>
    <n v="6811.1720833333338"/>
    <n v="-3292.3722583278723"/>
    <n v="3518.7998250054616"/>
  </r>
  <r>
    <s v="Lines"/>
    <s v="540106"/>
    <x v="12"/>
    <s v="356800540106"/>
    <s v="1984"/>
    <s v="DISC INSULATOR"/>
    <x v="2"/>
    <x v="2"/>
    <s v="1984"/>
    <d v="1984-12-31T00:00:00"/>
    <n v="1984"/>
    <n v="188.38166666666669"/>
    <n v="-84.507500000000022"/>
    <n v="103.87416666666667"/>
    <n v="0.26565921792452468"/>
    <n v="0.26565921792452468"/>
    <n v="0.26565921792452468"/>
    <n v="0.26565921792452468"/>
    <n v="0.26565921792452468"/>
    <n v="0.26565921792452468"/>
    <n v="188.38166666666669"/>
    <n v="-86.10145530754717"/>
    <n v="102.28021135911952"/>
  </r>
  <r>
    <s v="Lines"/>
    <s v="540106"/>
    <x v="12"/>
    <s v="356800540106"/>
    <s v="1986"/>
    <s v="DISC INSULATOR"/>
    <x v="2"/>
    <x v="2"/>
    <s v="1986"/>
    <d v="1986-12-31T00:00:00"/>
    <n v="1986"/>
    <n v="939.0150000000001"/>
    <n v="-396.19416666666677"/>
    <n v="542.82083333333333"/>
    <n v="1.32421585886488"/>
    <n v="1.32421585886488"/>
    <n v="1.32421585886488"/>
    <n v="1.32421585886488"/>
    <n v="1.32421585886488"/>
    <n v="1.32421585886488"/>
    <n v="939.0150000000001"/>
    <n v="-404.13946181985608"/>
    <n v="534.87553818014408"/>
  </r>
  <r>
    <s v="Lines"/>
    <s v="540106"/>
    <x v="12"/>
    <s v="356800540106"/>
    <s v="1988"/>
    <s v="DISC INSULATOR"/>
    <x v="2"/>
    <x v="2"/>
    <s v="1988"/>
    <d v="1988-12-31T00:00:00"/>
    <n v="1988"/>
    <n v="44368.750416666669"/>
    <n v="-17502.823333333334"/>
    <n v="26865.927083333336"/>
    <n v="62.569610644950025"/>
    <n v="62.569610644950025"/>
    <n v="62.569610644950025"/>
    <n v="62.569610644950025"/>
    <n v="62.569610644950025"/>
    <n v="62.569610644950025"/>
    <n v="44368.750416666669"/>
    <n v="-17878.240997203033"/>
    <n v="26490.509419463637"/>
  </r>
  <r>
    <s v="Lines"/>
    <s v="540106"/>
    <x v="12"/>
    <s v="356809540106"/>
    <s v="1994"/>
    <s v="DISC INSULATOR"/>
    <x v="2"/>
    <x v="2"/>
    <s v="1994"/>
    <d v="1994-12-31T00:00:00"/>
    <n v="1994"/>
    <n v="816.63750000000005"/>
    <n v="-253.17541666666659"/>
    <n v="563.46208333333345"/>
    <n v="1.1516369051013757"/>
    <n v="1.1516369051013757"/>
    <n v="1.1516369051013757"/>
    <n v="1.1516369051013757"/>
    <n v="1.1516369051013757"/>
    <n v="1.1516369051013757"/>
    <n v="816.63750000000005"/>
    <n v="-260.08523809727484"/>
    <n v="556.55226190272515"/>
  </r>
  <r>
    <s v="Lines"/>
    <s v="540106"/>
    <x v="12"/>
    <s v="356809540106"/>
    <s v="2007"/>
    <s v="DISC INSULATOR"/>
    <x v="2"/>
    <x v="2"/>
    <s v="2006"/>
    <d v="2006-07-05T00:00:00"/>
    <n v="2007"/>
    <n v="13908.755000000001"/>
    <n v="-1829.4850000000006"/>
    <n v="12079.27"/>
    <n v="19.614376711837611"/>
    <n v="19.614376711837611"/>
    <n v="19.614376711837611"/>
    <n v="19.614376711837611"/>
    <n v="19.614376711837611"/>
    <n v="19.614376711837611"/>
    <n v="13908.755000000001"/>
    <n v="-1947.1712602710263"/>
    <n v="11961.583739728974"/>
  </r>
  <r>
    <s v="Lines"/>
    <s v="540106"/>
    <x v="12"/>
    <s v="356809540106"/>
    <s v="2010"/>
    <s v="DISC INSULATOR"/>
    <x v="2"/>
    <x v="2"/>
    <s v="2010"/>
    <d v="2010-11-11T00:00:00"/>
    <n v="2011"/>
    <n v="5416.3433333333332"/>
    <n v="-379.02374999999938"/>
    <n v="5037.3195833333339"/>
    <n v="7.6382248835823345"/>
    <n v="7.6382248835823345"/>
    <n v="7.6382248835823345"/>
    <n v="7.6382248835823345"/>
    <n v="7.6382248835823345"/>
    <n v="7.6382248835823345"/>
    <n v="5416.3433333333332"/>
    <n v="-424.85309930149339"/>
    <n v="4991.4902340318395"/>
  </r>
  <r>
    <s v="Lines"/>
    <s v="540106"/>
    <x v="12"/>
    <s v="356809540106"/>
    <s v="2011"/>
    <s v="DISC INSULATOR"/>
    <x v="2"/>
    <x v="2"/>
    <s v="2011"/>
    <d v="2011-08-25T00:00:00"/>
    <n v="2012"/>
    <n v="3998.0908333333336"/>
    <n v="-217.9362500000002"/>
    <n v="3780.1545833333334"/>
    <n v="5.6381796741077652"/>
    <n v="5.6381796741077652"/>
    <n v="5.6381796741077652"/>
    <n v="5.6381796741077652"/>
    <n v="5.6381796741077652"/>
    <n v="5.6381796741077652"/>
    <n v="3998.0908333333336"/>
    <n v="-251.76532804464679"/>
    <n v="3746.3255052886871"/>
  </r>
  <r>
    <s v="Lines"/>
    <s v="540106"/>
    <x v="12"/>
    <s v="356809540106"/>
    <s v="2014"/>
    <s v="DISC INSULATOR"/>
    <x v="2"/>
    <x v="2"/>
    <s v="2014"/>
    <d v="2014-04-24T00:00:00"/>
    <n v="2015"/>
    <n v="5145.994583333334"/>
    <n v="-40.075000000000728"/>
    <n v="5105.9195833333333"/>
    <n v="7.2569742090198455"/>
    <n v="7.2569742090198455"/>
    <n v="7.2569742090198455"/>
    <n v="7.2569742090198455"/>
    <n v="7.2569742090198455"/>
    <n v="7.2569742090198455"/>
    <n v="5145.994583333334"/>
    <n v="-83.616845254119795"/>
    <n v="5062.3777380792144"/>
  </r>
  <r>
    <s v="Lines"/>
    <s v="540107"/>
    <x v="13"/>
    <s v="354649540107"/>
    <s v="2008"/>
    <s v="LATTICE TANGENT STRUCTURE"/>
    <x v="0"/>
    <x v="2"/>
    <s v="2008"/>
    <d v="2008-12-19T00:00:00"/>
    <n v="2009"/>
    <n v="37574.489166666674"/>
    <n v="-3585.7850000000035"/>
    <n v="33988.70416666667"/>
    <n v="52.988221107486709"/>
    <n v="52.988221107486709"/>
    <n v="52.988221107486709"/>
    <n v="52.988221107486709"/>
    <n v="52.988221107486709"/>
    <n v="52.988221107486709"/>
    <n v="37574.489166666674"/>
    <n v="-3903.7143266449239"/>
    <n v="33670.774840021753"/>
  </r>
  <r>
    <s v="Lines"/>
    <s v="540107"/>
    <x v="13"/>
    <s v="354700540107"/>
    <s v="1975"/>
    <s v="TOWERS NOT CLASSIFIED BY FUNCTION"/>
    <x v="0"/>
    <x v="2"/>
    <s v="1975"/>
    <d v="1975-12-31T00:00:00"/>
    <n v="1975"/>
    <n v="1392351.3362499999"/>
    <n v="-779118.80374999996"/>
    <n v="613232.53249999997"/>
    <n v="1963.5189220342133"/>
    <n v="1963.5189220342133"/>
    <n v="1963.5189220342133"/>
    <n v="1963.5189220342133"/>
    <n v="1963.5189220342133"/>
    <n v="1963.5189220342133"/>
    <n v="1392351.3362499999"/>
    <n v="-790899.91728220519"/>
    <n v="601451.41896779474"/>
  </r>
  <r>
    <s v="Lines"/>
    <s v="540107"/>
    <x v="13"/>
    <s v="354700540107"/>
    <s v="1987"/>
    <s v="TOWERS NOT CLASSIFIED BY FUNCTION"/>
    <x v="0"/>
    <x v="2"/>
    <s v="1987"/>
    <d v="1987-12-31T00:00:00"/>
    <n v="1987"/>
    <n v="4900.0962500000005"/>
    <n v="-1953.8487499999997"/>
    <n v="2946.2475000000009"/>
    <n v="6.9102039522417931"/>
    <n v="6.9102039522417931"/>
    <n v="6.9102039522417931"/>
    <n v="6.9102039522417931"/>
    <n v="6.9102039522417931"/>
    <n v="6.9102039522417931"/>
    <n v="4900.0962500000005"/>
    <n v="-1995.3099737134505"/>
    <n v="2904.7862762865498"/>
  </r>
  <r>
    <s v="Lines"/>
    <s v="540107"/>
    <x v="13"/>
    <s v="354710540107"/>
    <s v="1975"/>
    <s v="ANCHOR"/>
    <x v="0"/>
    <x v="2"/>
    <s v="1975"/>
    <d v="1975-12-31T00:00:00"/>
    <n v="1975"/>
    <n v="837842.63208333345"/>
    <n v="-468832.06416666671"/>
    <n v="369010.56791666674"/>
    <n v="1181.5407641388508"/>
    <n v="1181.5407641388508"/>
    <n v="1181.5407641388508"/>
    <n v="1181.5407641388508"/>
    <n v="1181.5407641388508"/>
    <n v="1181.5407641388508"/>
    <n v="837842.63208333345"/>
    <n v="-475921.3087514998"/>
    <n v="361921.32333183364"/>
  </r>
  <r>
    <s v="Lines"/>
    <s v="540107"/>
    <x v="13"/>
    <s v="354710540107"/>
    <s v="1977"/>
    <s v="ANCHOR"/>
    <x v="0"/>
    <x v="2"/>
    <s v="1977"/>
    <d v="1977-12-31T00:00:00"/>
    <n v="1977"/>
    <n v="1567.4925000000001"/>
    <n v="-837.19416666666666"/>
    <n v="730.2983333333334"/>
    <n v="2.2105061443659131"/>
    <n v="2.2105061443659131"/>
    <n v="2.2105061443659131"/>
    <n v="2.2105061443659131"/>
    <n v="2.2105061443659131"/>
    <n v="2.2105061443659131"/>
    <n v="1567.4925000000001"/>
    <n v="-850.4572035328622"/>
    <n v="717.03529646713787"/>
  </r>
  <r>
    <s v="Lines"/>
    <s v="540107"/>
    <x v="13"/>
    <s v="354710540107"/>
    <s v="1984"/>
    <s v="ANCHOR"/>
    <x v="0"/>
    <x v="2"/>
    <s v="1984"/>
    <d v="1984-12-31T00:00:00"/>
    <n v="1984"/>
    <n v="968.72125000000005"/>
    <n v="-426.61500000000001"/>
    <n v="542.10625000000005"/>
    <n v="1.3661081474411059"/>
    <n v="1.3661081474411059"/>
    <n v="1.3661081474411059"/>
    <n v="1.3661081474411059"/>
    <n v="1.3661081474411059"/>
    <n v="1.3661081474411059"/>
    <n v="968.72125000000005"/>
    <n v="-434.81164888464662"/>
    <n v="533.90960111535344"/>
  </r>
  <r>
    <s v="Lines"/>
    <s v="540107"/>
    <x v="13"/>
    <s v="354710540107"/>
    <s v="1986"/>
    <s v="ANCHOR"/>
    <x v="0"/>
    <x v="2"/>
    <s v="1986"/>
    <d v="1986-12-31T00:00:00"/>
    <n v="1986"/>
    <n v="8079.1929166666669"/>
    <n v="-3333.4991666666665"/>
    <n v="4745.6937500000004"/>
    <n v="11.393423307485826"/>
    <n v="11.393423307485826"/>
    <n v="11.393423307485826"/>
    <n v="11.393423307485826"/>
    <n v="11.393423307485826"/>
    <n v="11.393423307485826"/>
    <n v="8079.1929166666669"/>
    <n v="-3401.8597065115814"/>
    <n v="4677.3332101550859"/>
  </r>
  <r>
    <s v="Lines"/>
    <s v="540107"/>
    <x v="13"/>
    <s v="354719540107"/>
    <s v="1989"/>
    <s v="ANCHOR"/>
    <x v="0"/>
    <x v="2"/>
    <s v="1989"/>
    <d v="1989-12-31T00:00:00"/>
    <n v="1989"/>
    <n v="6071.5520833333339"/>
    <n v="-2249.7825000000007"/>
    <n v="3821.7695833333332"/>
    <n v="8.562212059098206"/>
    <n v="8.562212059098206"/>
    <n v="8.562212059098206"/>
    <n v="8.562212059098206"/>
    <n v="8.562212059098206"/>
    <n v="8.562212059098206"/>
    <n v="6071.5520833333339"/>
    <n v="-2301.1557723545898"/>
    <n v="3770.3963109787442"/>
  </r>
  <r>
    <s v="Lines"/>
    <s v="540107"/>
    <x v="13"/>
    <s v="355719540107"/>
    <s v="1993"/>
    <s v="ANCHOR"/>
    <x v="1"/>
    <x v="2"/>
    <s v="1993"/>
    <d v="1993-12-31T00:00:00"/>
    <n v="1993"/>
    <n v="48662.23541666667"/>
    <n v="-14909.270833333328"/>
    <n v="33752.964583333342"/>
    <n v="68.624360491117002"/>
    <n v="68.624360491117002"/>
    <n v="68.624360491117002"/>
    <n v="68.624360491117002"/>
    <n v="68.624360491117002"/>
    <n v="68.624360491117002"/>
    <n v="48662.23541666667"/>
    <n v="-15321.01699628003"/>
    <n v="33341.218420386642"/>
  </r>
  <r>
    <s v="Lines"/>
    <s v="540107"/>
    <x v="13"/>
    <s v="355719540107"/>
    <s v="2010"/>
    <s v="ANCHOR"/>
    <x v="1"/>
    <x v="2"/>
    <s v="2010"/>
    <d v="2010-12-31T00:00:00"/>
    <n v="2011"/>
    <n v="6431.7575000000006"/>
    <n v="-431.94666666666581"/>
    <n v="5999.8108333333348"/>
    <n v="9.0701802227580313"/>
    <n v="9.0701802227580313"/>
    <n v="9.0701802227580313"/>
    <n v="9.0701802227580313"/>
    <n v="9.0701802227580313"/>
    <n v="9.0701802227580313"/>
    <n v="6431.7575000000006"/>
    <n v="-486.36774800321399"/>
    <n v="5945.3897519967868"/>
  </r>
  <r>
    <s v="Lines"/>
    <s v="540107"/>
    <x v="13"/>
    <s v="355719540107"/>
    <s v="2011"/>
    <s v="ANCHOR"/>
    <x v="1"/>
    <x v="2"/>
    <s v="2011"/>
    <d v="2011-08-23T00:00:00"/>
    <n v="2012"/>
    <n v="90767.39"/>
    <n v="-4754.3329166666663"/>
    <n v="86013.057083333333"/>
    <n v="128.0018075385095"/>
    <n v="128.0018075385095"/>
    <n v="128.0018075385095"/>
    <n v="128.0018075385095"/>
    <n v="128.0018075385095"/>
    <n v="128.0018075385095"/>
    <n v="90767.39"/>
    <n v="-5522.3437618977232"/>
    <n v="85245.046238102281"/>
  </r>
  <r>
    <s v="Lines"/>
    <s v="540107"/>
    <x v="13"/>
    <s v="356060540107"/>
    <s v="1975"/>
    <s v="WIRE, &lt;=499 MCM"/>
    <x v="2"/>
    <x v="2"/>
    <s v="1975"/>
    <d v="1975-12-31T00:00:00"/>
    <n v="1975"/>
    <n v="141019.09208333335"/>
    <n v="-79380.341249999998"/>
    <n v="61638.750833333354"/>
    <n v="198.86766253944486"/>
    <n v="198.86766253944486"/>
    <n v="198.86766253944486"/>
    <n v="198.86766253944486"/>
    <n v="198.86766253944486"/>
    <n v="198.86766253944486"/>
    <n v="141019.09208333335"/>
    <n v="-80573.54722523666"/>
    <n v="60445.544858096691"/>
  </r>
  <r>
    <s v="Lines"/>
    <s v="540107"/>
    <x v="13"/>
    <s v="356080540107"/>
    <s v="1975"/>
    <s v="WIRE, &gt;=1000 MCM"/>
    <x v="2"/>
    <x v="2"/>
    <s v="1975"/>
    <d v="1975-12-31T00:00:00"/>
    <n v="1975"/>
    <n v="1115284.9837500001"/>
    <n v="-627799.41875000007"/>
    <n v="487485.56500000006"/>
    <n v="1572.7949634836611"/>
    <n v="1572.7949634836611"/>
    <n v="1572.7949634836611"/>
    <n v="1572.7949634836611"/>
    <n v="1572.7949634836611"/>
    <n v="1572.7949634836611"/>
    <n v="1115284.9837500001"/>
    <n v="-637236.18853090203"/>
    <n v="478048.7952190981"/>
  </r>
  <r>
    <s v="Lines"/>
    <s v="540107"/>
    <x v="13"/>
    <s v="356090540107"/>
    <s v="1977"/>
    <s v="SWITCHES"/>
    <x v="2"/>
    <x v="2"/>
    <s v="1977"/>
    <d v="1977-12-31T00:00:00"/>
    <n v="1977"/>
    <n v="12340.842500000001"/>
    <n v="-6646.8441666666677"/>
    <n v="5693.998333333333"/>
    <n v="17.403278275910086"/>
    <n v="17.403278275910086"/>
    <n v="17.403278275910086"/>
    <n v="17.403278275910086"/>
    <n v="17.403278275910086"/>
    <n v="17.403278275910086"/>
    <n v="12340.842500000001"/>
    <n v="-6751.2638363221286"/>
    <n v="5589.5786636778721"/>
  </r>
  <r>
    <s v="Lines"/>
    <s v="540107"/>
    <x v="13"/>
    <s v="356800540107"/>
    <s v="1975"/>
    <s v="DISC INSULATOR"/>
    <x v="2"/>
    <x v="2"/>
    <s v="1975"/>
    <d v="1975-12-31T00:00:00"/>
    <n v="1975"/>
    <n v="366047.55833333335"/>
    <n v="-206049.97583333336"/>
    <n v="159997.58249999999"/>
    <n v="516.20685701907553"/>
    <n v="516.20685701907553"/>
    <n v="516.20685701907553"/>
    <n v="516.20685701907553"/>
    <n v="516.20685701907553"/>
    <n v="516.20685701907553"/>
    <n v="366047.55833333335"/>
    <n v="-209147.21697544781"/>
    <n v="156900.34135788554"/>
  </r>
  <r>
    <s v="Lines"/>
    <s v="540107"/>
    <x v="13"/>
    <s v="356800540107"/>
    <s v="1984"/>
    <s v="DISC INSULATOR"/>
    <x v="2"/>
    <x v="2"/>
    <s v="1984"/>
    <d v="1984-12-31T00:00:00"/>
    <n v="1984"/>
    <n v="288.33875"/>
    <n v="-129.34833333333333"/>
    <n v="158.99041666666668"/>
    <n v="0.40662049645136217"/>
    <n v="0.40662049645136217"/>
    <n v="0.40662049645136217"/>
    <n v="0.40662049645136217"/>
    <n v="0.40662049645136217"/>
    <n v="0.40662049645136217"/>
    <n v="288.33875"/>
    <n v="-131.7880563120415"/>
    <n v="156.5506936879585"/>
  </r>
  <r>
    <s v="Lines"/>
    <s v="540107"/>
    <x v="13"/>
    <s v="356800540107"/>
    <s v="1986"/>
    <s v="DISC INSULATOR"/>
    <x v="2"/>
    <x v="2"/>
    <s v="1986"/>
    <d v="1986-12-31T00:00:00"/>
    <n v="1986"/>
    <n v="36626.61041666667"/>
    <n v="-15453.643333333337"/>
    <n v="21172.967083333333"/>
    <n v="51.651505428790387"/>
    <n v="51.651505428790387"/>
    <n v="51.651505428790387"/>
    <n v="51.651505428790387"/>
    <n v="51.651505428790387"/>
    <n v="51.651505428790387"/>
    <n v="36626.61041666667"/>
    <n v="-15763.55236590608"/>
    <n v="20863.058050760592"/>
  </r>
  <r>
    <s v="Lines"/>
    <s v="540107"/>
    <x v="13"/>
    <s v="356800540107"/>
    <s v="1987"/>
    <s v="DISC INSULATOR"/>
    <x v="2"/>
    <x v="2"/>
    <s v="1987"/>
    <d v="1987-12-31T00:00:00"/>
    <n v="1987"/>
    <n v="1326.9958333333334"/>
    <n v="-541.7095833333334"/>
    <n v="785.28625"/>
    <n v="1.8713534151718736"/>
    <n v="1.8713534151718736"/>
    <n v="1.8713534151718736"/>
    <n v="1.8713534151718736"/>
    <n v="1.8713534151718736"/>
    <n v="1.8713534151718736"/>
    <n v="1326.9958333333334"/>
    <n v="-552.93770382436469"/>
    <n v="774.0581295089687"/>
  </r>
  <r>
    <s v="Lines"/>
    <s v="540107"/>
    <x v="13"/>
    <s v="356809540107"/>
    <s v="1994"/>
    <s v="DISC INSULATOR"/>
    <x v="2"/>
    <x v="2"/>
    <s v="1994"/>
    <d v="1994-12-31T00:00:00"/>
    <n v="1994"/>
    <n v="2772.9187500000003"/>
    <n v="-859.6700000000003"/>
    <n v="1913.24875"/>
    <n v="3.9104199444032091"/>
    <n v="3.9104199444032091"/>
    <n v="3.9104199444032091"/>
    <n v="3.9104199444032091"/>
    <n v="3.9104199444032091"/>
    <n v="3.9104199444032091"/>
    <n v="2772.9187500000003"/>
    <n v="-883.13251966641951"/>
    <n v="1889.7862303335808"/>
  </r>
  <r>
    <s v="Lines"/>
    <s v="540107"/>
    <x v="13"/>
    <s v="356809540107"/>
    <s v="1997"/>
    <s v="DISC INSULATOR"/>
    <x v="2"/>
    <x v="2"/>
    <s v="1997"/>
    <d v="1997-12-31T00:00:00"/>
    <n v="1997"/>
    <n v="5101.1158333333342"/>
    <n v="-1359.2658333333338"/>
    <n v="3741.8500000000004"/>
    <n v="7.1936853877805342"/>
    <n v="7.1936853877805342"/>
    <n v="7.1936853877805342"/>
    <n v="7.1936853877805342"/>
    <n v="7.1936853877805342"/>
    <n v="7.1936853877805342"/>
    <n v="5101.1158333333342"/>
    <n v="-1402.427945660017"/>
    <n v="3698.6878876733172"/>
  </r>
  <r>
    <s v="Lines"/>
    <s v="540107"/>
    <x v="13"/>
    <s v="356809540107"/>
    <s v="2004"/>
    <s v="DISC INSULATOR"/>
    <x v="2"/>
    <x v="2"/>
    <s v="2003"/>
    <d v="2003-03-14T00:00:00"/>
    <n v="2003"/>
    <n v="2484.6325000000002"/>
    <n v="-440.09291666666695"/>
    <n v="2044.5395833333332"/>
    <n v="3.5038734843970474"/>
    <n v="3.5038734843970474"/>
    <n v="3.5038734843970474"/>
    <n v="3.5038734843970474"/>
    <n v="3.5038734843970474"/>
    <n v="3.5038734843970474"/>
    <n v="2484.6325000000002"/>
    <n v="-461.11615757304924"/>
    <n v="2023.5163424269508"/>
  </r>
  <r>
    <s v="Lines"/>
    <s v="540107"/>
    <x v="13"/>
    <s v="356809540107"/>
    <s v="2007"/>
    <s v="DISC INSULATOR"/>
    <x v="2"/>
    <x v="2"/>
    <s v="2006"/>
    <d v="2006-06-28T00:00:00"/>
    <n v="2007"/>
    <n v="22975.292083333334"/>
    <n v="-3022.0516666666699"/>
    <n v="19953.240416666664"/>
    <n v="32.400170539131672"/>
    <n v="32.400170539131672"/>
    <n v="32.400170539131672"/>
    <n v="32.400170539131672"/>
    <n v="32.400170539131672"/>
    <n v="32.400170539131672"/>
    <n v="22975.292083333334"/>
    <n v="-3216.45268990146"/>
    <n v="19758.839393431874"/>
  </r>
  <r>
    <s v="Lines"/>
    <s v="540107"/>
    <x v="13"/>
    <s v="356809540107"/>
    <s v="2008"/>
    <s v="DISC INSULATOR"/>
    <x v="2"/>
    <x v="2"/>
    <s v="2008"/>
    <d v="2008-12-19T00:00:00"/>
    <n v="2009"/>
    <n v="5669.2533333333331"/>
    <n v="-572.01374999999916"/>
    <n v="5097.2395833333339"/>
    <n v="7.9948831189305629"/>
    <n v="7.9948831189305629"/>
    <n v="7.9948831189305629"/>
    <n v="7.9948831189305629"/>
    <n v="7.9948831189305629"/>
    <n v="7.9948831189305629"/>
    <n v="5669.2533333333331"/>
    <n v="-619.98304871358255"/>
    <n v="5049.2702846197508"/>
  </r>
  <r>
    <s v="Substation"/>
    <s v="013019"/>
    <x v="14"/>
    <s v="30054809"/>
    <s v="0"/>
    <s v="LINE TRAP 345KV"/>
    <x v="4"/>
    <x v="1"/>
    <s v="2008"/>
    <d v="2008-11-21T00:00:00"/>
    <n v="2009"/>
    <n v="7387.0083086770264"/>
    <n v="-1432.9670720480926"/>
    <n v="5954.0412366289338"/>
    <n v="21.028367420136114"/>
    <n v="21.028367420136114"/>
    <n v="21.028367420136114"/>
    <n v="21.028367420136114"/>
    <n v="21.028367420136114"/>
    <n v="21.028367420136114"/>
    <n v="7387.0083086770264"/>
    <n v="-1559.1372765689093"/>
    <n v="5827.8710321081171"/>
  </r>
  <r>
    <s v="Substation"/>
    <s v="013019"/>
    <x v="14"/>
    <s v="30054810"/>
    <s v="0"/>
    <s v="LINE TUNING UNIT"/>
    <x v="4"/>
    <x v="1"/>
    <s v="2008"/>
    <d v="2008-11-21T00:00:00"/>
    <n v="2009"/>
    <n v="797.43274061690568"/>
    <n v="-154.68950393193347"/>
    <n v="642.7432366849722"/>
    <n v="2.2700270477347786"/>
    <n v="2.2700270477347786"/>
    <n v="2.2700270477347786"/>
    <n v="2.2700270477347786"/>
    <n v="2.2700270477347786"/>
    <n v="2.2700270477347786"/>
    <n v="797.43274061690568"/>
    <n v="-168.30966621834216"/>
    <n v="629.12307439856352"/>
  </r>
  <r>
    <s v="Substation"/>
    <s v="013019"/>
    <x v="14"/>
    <s v="40011936"/>
    <s v="0"/>
    <s v="AIRBREAK SWITCH 345KV"/>
    <x v="5"/>
    <x v="1"/>
    <s v="1986"/>
    <d v="1986-12-31T00:00:00"/>
    <n v="1986"/>
    <n v="4505.2125208738044"/>
    <n v="-1573.6022889582086"/>
    <n v="2931.6102319155957"/>
    <n v="6.4461912081424444"/>
    <n v="6.4461912081424444"/>
    <n v="6.4461912081424444"/>
    <n v="6.4461912081424444"/>
    <n v="6.4461912081424444"/>
    <n v="6.4461912081424444"/>
    <n v="4505.2125208738044"/>
    <n v="-1612.2794362070633"/>
    <n v="2892.9330846667408"/>
  </r>
  <r>
    <s v="Substation"/>
    <s v="013019"/>
    <x v="14"/>
    <s v="40012055"/>
    <s v="0"/>
    <s v="FOUNDATION AND SUBSTRUCTURE"/>
    <x v="5"/>
    <x v="1"/>
    <s v="1995"/>
    <d v="1995-12-31T00:00:00"/>
    <n v="1995"/>
    <n v="8696.8055907511225"/>
    <n v="-2232.6459836120084"/>
    <n v="6464.1596071391141"/>
    <n v="12.44364643804875"/>
    <n v="12.44364643804875"/>
    <n v="12.44364643804875"/>
    <n v="12.44364643804875"/>
    <n v="12.44364643804875"/>
    <n v="12.44364643804875"/>
    <n v="8696.8055907511225"/>
    <n v="-2307.3078622403009"/>
    <n v="6389.4977285108216"/>
  </r>
  <r>
    <s v="Substation"/>
    <s v="013019"/>
    <x v="14"/>
    <s v="40012063"/>
    <s v="0"/>
    <s v="STEEL STRUCTURE"/>
    <x v="5"/>
    <x v="1"/>
    <s v="1995"/>
    <d v="1995-12-31T00:00:00"/>
    <n v="1995"/>
    <n v="4319.5343326567554"/>
    <n v="-1108.9118592506638"/>
    <n v="3210.6224734060916"/>
    <n v="6.1805173694760258"/>
    <n v="6.1805173694760258"/>
    <n v="6.1805173694760258"/>
    <n v="6.1805173694760258"/>
    <n v="6.1805173694760258"/>
    <n v="6.1805173694760258"/>
    <n v="4319.5343326567554"/>
    <n v="-1145.9949634675199"/>
    <n v="3173.5393691892355"/>
  </r>
  <r>
    <s v="Substation"/>
    <s v="013019"/>
    <x v="14"/>
    <s v="40012075"/>
    <s v="0"/>
    <s v="BUS"/>
    <x v="5"/>
    <x v="1"/>
    <s v="1995"/>
    <d v="1995-12-31T00:00:00"/>
    <n v="1995"/>
    <n v="764.54309972545752"/>
    <n v="-196.27392922486774"/>
    <n v="568.26917050058978"/>
    <n v="1.093930860056372"/>
    <n v="1.093930860056372"/>
    <n v="1.093930860056372"/>
    <n v="1.093930860056372"/>
    <n v="1.093930860056372"/>
    <n v="1.093930860056372"/>
    <n v="764.54309972545752"/>
    <n v="-202.83751438520596"/>
    <n v="561.70558534025156"/>
  </r>
  <r>
    <s v="Substation"/>
    <s v="013019"/>
    <x v="14"/>
    <s v="40012079"/>
    <s v="0"/>
    <s v="INSULATOR, POST"/>
    <x v="5"/>
    <x v="1"/>
    <s v="1995"/>
    <d v="1995-12-31T00:00:00"/>
    <n v="1995"/>
    <n v="163.26402634613305"/>
    <n v="-41.913401386344674"/>
    <n v="121.35062495978838"/>
    <n v="0.23360299350190386"/>
    <n v="0.23360299350190386"/>
    <n v="0.23360299350190386"/>
    <n v="0.23360299350190386"/>
    <n v="0.23360299350190386"/>
    <n v="0.23360299350190386"/>
    <n v="163.26402634613305"/>
    <n v="-43.315019347356099"/>
    <n v="119.94900699877695"/>
  </r>
  <r>
    <s v="Substation"/>
    <s v="013019"/>
    <x v="14"/>
    <s v="40012091"/>
    <s v="0"/>
    <s v="INSTALLATION LABOR AND OVERHEADS AIRBREAK SWITCH"/>
    <x v="5"/>
    <x v="1"/>
    <s v="1995"/>
    <d v="1995-12-31T00:00:00"/>
    <n v="1995"/>
    <n v="935.93541517076676"/>
    <n v="-240.27322150505745"/>
    <n v="695.66219366570931"/>
    <n v="1.339164049799981"/>
    <n v="1.339164049799981"/>
    <n v="1.339164049799981"/>
    <n v="1.339164049799981"/>
    <n v="1.339164049799981"/>
    <n v="1.339164049799981"/>
    <n v="935.93541517076676"/>
    <n v="-248.30820580385733"/>
    <n v="687.62720936690948"/>
  </r>
  <r>
    <s v="Substation"/>
    <s v="013019"/>
    <x v="14"/>
    <s v="40012099"/>
    <s v="0"/>
    <s v="INSTALLATION LABOR AND OVERHEADS B-3784"/>
    <x v="5"/>
    <x v="1"/>
    <s v="1995"/>
    <d v="1995-12-31T00:00:00"/>
    <n v="1995"/>
    <n v="7274.9658345560692"/>
    <n v="-1867.6307711819427"/>
    <n v="5407.3350633741265"/>
    <n v="10.409236098179973"/>
    <n v="10.409236098179973"/>
    <n v="10.409236098179973"/>
    <n v="10.409236098179973"/>
    <n v="10.409236098179973"/>
    <n v="10.409236098179973"/>
    <n v="7274.9658345560692"/>
    <n v="-1930.0861877710224"/>
    <n v="5344.879646785047"/>
  </r>
  <r>
    <s v="Substation"/>
    <s v="013019"/>
    <x v="14"/>
    <s v="40012103"/>
    <s v="0"/>
    <s v="BREAKER B-3784 S/N 10176701 EQ# 331319"/>
    <x v="5"/>
    <x v="1"/>
    <s v="1995"/>
    <d v="1995-12-31T00:00:00"/>
    <n v="1995"/>
    <n v="8916.5657984593545"/>
    <n v="-2289.0629755010623"/>
    <n v="6627.5028229582922"/>
    <n v="12.758085837358953"/>
    <n v="12.758085837358953"/>
    <n v="12.758085837358953"/>
    <n v="12.758085837358953"/>
    <n v="12.758085837358953"/>
    <n v="12.758085837358953"/>
    <n v="8916.5657984593545"/>
    <n v="-2365.6114905252161"/>
    <n v="6550.9543079341383"/>
  </r>
  <r>
    <s v="Substation"/>
    <s v="013019"/>
    <x v="14"/>
    <s v="40012107"/>
    <s v="0"/>
    <s v="INSTALLATION LABOR AND OVERHEADS SC-0620"/>
    <x v="5"/>
    <x v="1"/>
    <s v="1995"/>
    <d v="1995-12-31T00:00:00"/>
    <n v="1995"/>
    <n v="25894.561153885177"/>
    <n v="-6647.6569812999514"/>
    <n v="19246.904172585226"/>
    <n v="37.050703307666929"/>
    <n v="37.050703307666929"/>
    <n v="37.050703307666929"/>
    <n v="37.050703307666929"/>
    <n v="37.050703307666929"/>
    <n v="37.050703307666929"/>
    <n v="25894.561153885177"/>
    <n v="-6869.9612011459531"/>
    <n v="19024.599952739223"/>
  </r>
  <r>
    <s v="Substation"/>
    <s v="013019"/>
    <x v="14"/>
    <s v="40012111"/>
    <s v="0"/>
    <s v="CAPACITOR BANK SC-0620 EQ# 330505"/>
    <x v="5"/>
    <x v="1"/>
    <s v="1995"/>
    <d v="1995-12-31T00:00:00"/>
    <n v="1995"/>
    <n v="31588.305168074112"/>
    <n v="-8109.3565297983259"/>
    <n v="23478.948638275786"/>
    <n v="45.197480498670494"/>
    <n v="45.197480498670494"/>
    <n v="45.197480498670494"/>
    <n v="45.197480498670494"/>
    <n v="45.197480498670494"/>
    <n v="45.197480498670494"/>
    <n v="31588.305168074112"/>
    <n v="-8380.5414127903496"/>
    <n v="23207.763755283762"/>
  </r>
  <r>
    <s v="Substation"/>
    <s v="013019"/>
    <x v="14"/>
    <s v="40012115"/>
    <s v="0"/>
    <s v="INSTALLATION LABOR AND OVERHEADS S-1320"/>
    <x v="5"/>
    <x v="1"/>
    <s v="1995"/>
    <d v="1995-12-31T00:00:00"/>
    <n v="1995"/>
    <n v="4714.9457854645352"/>
    <n v="-1210.4216014454287"/>
    <n v="3504.5241840191065"/>
    <n v="6.7462837609345074"/>
    <n v="6.7462837609345074"/>
    <n v="6.7462837609345074"/>
    <n v="6.7462837609345074"/>
    <n v="6.7462837609345074"/>
    <n v="6.7462837609345074"/>
    <n v="4714.9457854645352"/>
    <n v="-1250.8993040110358"/>
    <n v="3464.0464814534994"/>
  </r>
  <r>
    <s v="Substation"/>
    <s v="013019"/>
    <x v="14"/>
    <s v="40012119"/>
    <s v="0"/>
    <s v="CIRCUIT SWITCHER S-1320 S/N 9430154 EQ# 331972"/>
    <x v="5"/>
    <x v="1"/>
    <s v="1995"/>
    <d v="1995-12-31T00:00:00"/>
    <n v="1995"/>
    <n v="5361.4171014532349"/>
    <n v="-1376.3838364760245"/>
    <n v="3985.0332649772104"/>
    <n v="7.6712740236878325"/>
    <n v="7.6712740236878325"/>
    <n v="7.6712740236878325"/>
    <n v="7.6712740236878325"/>
    <n v="7.6712740236878325"/>
    <n v="7.6712740236878325"/>
    <n v="5361.4171014532349"/>
    <n v="-1422.4114806181515"/>
    <n v="3939.0056208350834"/>
  </r>
  <r>
    <s v="Substation"/>
    <s v="013019"/>
    <x v="14"/>
    <s v="40012123"/>
    <s v="0"/>
    <s v="INSTALLATION LABOR AND OVERHEADS S-1321"/>
    <x v="5"/>
    <x v="1"/>
    <s v="1995"/>
    <d v="1995-12-31T00:00:00"/>
    <n v="1995"/>
    <n v="4714.9457854645352"/>
    <n v="-1210.4216014454287"/>
    <n v="3504.5241840191065"/>
    <n v="6.7462837609345074"/>
    <n v="6.7462837609345074"/>
    <n v="6.7462837609345074"/>
    <n v="6.7462837609345074"/>
    <n v="6.7462837609345074"/>
    <n v="6.7462837609345074"/>
    <n v="4714.9457854645352"/>
    <n v="-1250.8993040110358"/>
    <n v="3464.0464814534994"/>
  </r>
  <r>
    <s v="Substation"/>
    <s v="013019"/>
    <x v="14"/>
    <s v="40012127"/>
    <s v="0"/>
    <s v="CIRCUIT SWITCHER S-1321 S/N 9430153 EQ# 331980"/>
    <x v="5"/>
    <x v="1"/>
    <s v="1995"/>
    <d v="1995-12-31T00:00:00"/>
    <n v="1995"/>
    <n v="5361.4171014532349"/>
    <n v="-1376.3838364760245"/>
    <n v="3985.0332649772104"/>
    <n v="7.6712740236878325"/>
    <n v="7.6712740236878325"/>
    <n v="7.6712740236878325"/>
    <n v="7.6712740236878325"/>
    <n v="7.6712740236878325"/>
    <n v="7.6712740236878325"/>
    <n v="5361.4171014532349"/>
    <n v="-1422.4114806181515"/>
    <n v="3939.0056208350834"/>
  </r>
  <r>
    <s v="Substation"/>
    <s v="013019"/>
    <x v="14"/>
    <s v="40012131"/>
    <s v="0"/>
    <s v="INSULATOR, DISC 10&quot;"/>
    <x v="5"/>
    <x v="1"/>
    <s v="1995"/>
    <d v="1995-12-31T00:00:00"/>
    <n v="1995"/>
    <n v="1011.4400518150608"/>
    <n v="-259.65678074614539"/>
    <n v="751.78327106891538"/>
    <n v="1.4471983151438137"/>
    <n v="1.4471983151438137"/>
    <n v="1.4471983151438137"/>
    <n v="1.4471983151438137"/>
    <n v="1.4471983151438137"/>
    <n v="1.4471983151438137"/>
    <n v="1011.4400518150608"/>
    <n v="-268.33997063700826"/>
    <n v="743.10008117805251"/>
  </r>
  <r>
    <s v="Substation"/>
    <s v="013019"/>
    <x v="14"/>
    <s v="40012135"/>
    <s v="0"/>
    <s v="INSULATOR, POST 161KV"/>
    <x v="5"/>
    <x v="1"/>
    <s v="1995"/>
    <d v="1995-12-31T00:00:00"/>
    <n v="1995"/>
    <n v="969.75234218906098"/>
    <n v="-248.95509490509482"/>
    <n v="720.79724728396616"/>
    <n v="1.3875503082998228"/>
    <n v="1.3875503082998228"/>
    <n v="1.3875503082998228"/>
    <n v="1.3875503082998228"/>
    <n v="1.3875503082998228"/>
    <n v="1.3875503082998228"/>
    <n v="969.75234218906098"/>
    <n v="-257.28039675489379"/>
    <n v="712.4719454341672"/>
  </r>
  <r>
    <s v="Substation"/>
    <s v="013019"/>
    <x v="14"/>
    <s v="40012139"/>
    <s v="0"/>
    <s v="SYNCHRONOUS CONDENSER REBUILD"/>
    <x v="5"/>
    <x v="1"/>
    <s v="1995"/>
    <d v="1995-12-31T00:00:00"/>
    <n v="1995"/>
    <n v="282367.59607231582"/>
    <n v="-72489.467794132303"/>
    <n v="209878.12827818352"/>
    <n v="404.01990068886806"/>
    <n v="404.01990068886806"/>
    <n v="404.01990068886806"/>
    <n v="404.01990068886806"/>
    <n v="404.01990068886806"/>
    <n v="404.01990068886806"/>
    <n v="282367.59607231582"/>
    <n v="-74913.587198265508"/>
    <n v="207454.00887405031"/>
  </r>
  <r>
    <s v="Substation"/>
    <s v="013019"/>
    <x v="14"/>
    <s v="40039804"/>
    <s v="0"/>
    <s v="INSULATOR, POST 161KV"/>
    <x v="5"/>
    <x v="1"/>
    <s v="1986"/>
    <d v="1986-12-31T00:00:00"/>
    <n v="1986"/>
    <n v="934.8519156624626"/>
    <n v="-326.5293897508742"/>
    <n v="608.3225259115884"/>
    <n v="1.3376137466850677"/>
    <n v="1.3376137466850677"/>
    <n v="1.3376137466850677"/>
    <n v="1.3376137466850677"/>
    <n v="1.3376137466850677"/>
    <n v="1.3376137466850677"/>
    <n v="934.8519156624626"/>
    <n v="-334.55507223098459"/>
    <n v="600.29684343147801"/>
  </r>
  <r>
    <s v="Substation"/>
    <s v="013019"/>
    <x v="14"/>
    <s v="40039806"/>
    <s v="0"/>
    <s v="STEEL STRUCTURE"/>
    <x v="5"/>
    <x v="1"/>
    <s v="1986"/>
    <d v="1986-12-31T00:00:00"/>
    <n v="1986"/>
    <n v="319.49609920987587"/>
    <n v="-111.59553373629018"/>
    <n v="207.90056547358569"/>
    <n v="0.45714446016035071"/>
    <n v="0.45714446016035071"/>
    <n v="0.45714446016035071"/>
    <n v="0.45714446016035071"/>
    <n v="0.45714446016035071"/>
    <n v="0.45714446016035071"/>
    <n v="319.49609920987587"/>
    <n v="-114.33840049725228"/>
    <n v="205.15769871262358"/>
  </r>
  <r>
    <s v="Substation"/>
    <s v="013019"/>
    <x v="14"/>
    <s v="40039807"/>
    <s v="0"/>
    <s v="GROUP OPERATED SWITCH 161KV 1200A"/>
    <x v="5"/>
    <x v="1"/>
    <s v="2001"/>
    <d v="2001-03-31T00:00:00"/>
    <n v="2001"/>
    <n v="8433.0090415443938"/>
    <n v="-1587.070582737575"/>
    <n v="6845.9384588068187"/>
    <n v="12.066198540007102"/>
    <n v="12.066198540007102"/>
    <n v="12.066198540007102"/>
    <n v="12.066198540007102"/>
    <n v="12.066198540007102"/>
    <n v="12.066198540007102"/>
    <n v="8433.0090415443938"/>
    <n v="-1659.4677739776175"/>
    <n v="6773.5412675667758"/>
  </r>
  <r>
    <s v="Substation"/>
    <s v="013019"/>
    <x v="14"/>
    <s v="40047865"/>
    <s v="0"/>
    <s v="BREAKER B-4486 S/N 41301711011 EQ# 331625"/>
    <x v="5"/>
    <x v="1"/>
    <s v="1972"/>
    <d v="1972-12-31T00:00:00"/>
    <n v="1972"/>
    <n v="4892.8275825736764"/>
    <n v="-2331.8489299762737"/>
    <n v="2560.9786525974027"/>
    <n v="7.0008022928130265"/>
    <n v="7.0008022928130265"/>
    <n v="7.0008022928130265"/>
    <n v="7.0008022928130265"/>
    <n v="7.0008022928130265"/>
    <n v="7.0008022928130265"/>
    <n v="4892.8275825736764"/>
    <n v="-2373.853743733152"/>
    <n v="2518.9738388405244"/>
  </r>
  <r>
    <s v="Substation"/>
    <s v="013019"/>
    <x v="14"/>
    <s v="40047865"/>
    <s v="1"/>
    <s v="BREAKER B-4486 INSTALL COSTS"/>
    <x v="5"/>
    <x v="1"/>
    <s v="1972"/>
    <d v="1972-12-31T00:00:00"/>
    <n v="1972"/>
    <n v="886.88437831699548"/>
    <n v="-422.67582690746752"/>
    <n v="464.20855140952796"/>
    <n v="1.268980376765235"/>
    <n v="1.268980376765235"/>
    <n v="1.268980376765235"/>
    <n v="1.268980376765235"/>
    <n v="1.268980376765235"/>
    <n v="1.268980376765235"/>
    <n v="886.88437831699548"/>
    <n v="-430.28970916805895"/>
    <n v="456.59466914893653"/>
  </r>
  <r>
    <s v="Substation"/>
    <s v="013019"/>
    <x v="14"/>
    <s v="40047867"/>
    <s v="0"/>
    <s v="SYNCHRONOUS CONDENSER SYN-1466 EQ# 332224"/>
    <x v="5"/>
    <x v="1"/>
    <s v="1972"/>
    <d v="1972-12-31T00:00:00"/>
    <n v="1972"/>
    <n v="116534.95103038142"/>
    <n v="-55538.826455235721"/>
    <n v="60996.124575145695"/>
    <n v="166.7416516519082"/>
    <n v="166.7416516519082"/>
    <n v="166.7416516519082"/>
    <n v="166.7416516519082"/>
    <n v="166.7416516519082"/>
    <n v="166.7416516519082"/>
    <n v="116534.95103038142"/>
    <n v="-56539.276365147169"/>
    <n v="59995.674665234248"/>
  </r>
  <r>
    <s v="Substation"/>
    <s v="013019"/>
    <x v="14"/>
    <s v="40047867"/>
    <s v="1"/>
    <s v="SYNCHRONOUS CONDENSER SYN-1466 INSTALL COSTS"/>
    <x v="5"/>
    <x v="1"/>
    <s v="1972"/>
    <d v="1972-12-31T00:00:00"/>
    <n v="1972"/>
    <n v="15737.296687602733"/>
    <n v="-7500.1623227205364"/>
    <n v="8237.1343648821967"/>
    <n v="22.517389152571692"/>
    <n v="22.517389152571692"/>
    <n v="22.517389152571692"/>
    <n v="22.517389152571692"/>
    <n v="22.517389152571692"/>
    <n v="22.517389152571692"/>
    <n v="15737.296687602733"/>
    <n v="-7635.2666576359661"/>
    <n v="8102.030029966767"/>
  </r>
  <r>
    <s v="Substation"/>
    <s v="013019"/>
    <x v="14"/>
    <s v="40047966"/>
    <s v="0"/>
    <s v="BREAKER S/N H362A2289201 EQ# 358656"/>
    <x v="5"/>
    <x v="1"/>
    <s v="2002"/>
    <d v="2002-12-12T00:00:00"/>
    <n v="2003"/>
    <n v="30451.976890830465"/>
    <n v="-5363.3038457144066"/>
    <n v="25088.673045116058"/>
    <n v="43.571588420018685"/>
    <n v="43.571588420018685"/>
    <n v="43.571588420018685"/>
    <n v="43.571588420018685"/>
    <n v="43.571588420018685"/>
    <n v="43.571588420018685"/>
    <n v="30451.976890830465"/>
    <n v="-5624.7333762345188"/>
    <n v="24827.243514595946"/>
  </r>
  <r>
    <s v="Substation"/>
    <s v="013019"/>
    <x v="14"/>
    <s v="40047966"/>
    <s v="1"/>
    <s v="BREAKER S/N H362A2289201 INSTALL COSTS"/>
    <x v="5"/>
    <x v="1"/>
    <s v="2002"/>
    <d v="2002-12-12T00:00:00"/>
    <n v="2003"/>
    <n v="15188.040551217871"/>
    <n v="-2674.9685142552044"/>
    <n v="12513.072036962667"/>
    <n v="21.731497241595719"/>
    <n v="21.731497241595719"/>
    <n v="21.731497241595719"/>
    <n v="21.731497241595719"/>
    <n v="21.731497241595719"/>
    <n v="21.731497241595719"/>
    <n v="15188.040551217871"/>
    <n v="-2805.3574977047788"/>
    <n v="12382.683053513092"/>
  </r>
  <r>
    <s v="Substation"/>
    <s v="013019"/>
    <x v="14"/>
    <s v="40047967"/>
    <s v="0"/>
    <s v="BUS"/>
    <x v="5"/>
    <x v="1"/>
    <s v="2002"/>
    <d v="2002-12-12T00:00:00"/>
    <n v="2003"/>
    <n v="8557.4374508339461"/>
    <n v="-1507.163839894024"/>
    <n v="7050.273610939922"/>
    <n v="12.244234384995364"/>
    <n v="12.244234384995364"/>
    <n v="12.244234384995364"/>
    <n v="12.244234384995364"/>
    <n v="12.244234384995364"/>
    <n v="12.244234384995364"/>
    <n v="8557.4374508339461"/>
    <n v="-1580.6292462039962"/>
    <n v="6976.8082046299496"/>
  </r>
  <r>
    <s v="Substation"/>
    <s v="013019"/>
    <x v="14"/>
    <s v="40047969"/>
    <s v="0"/>
    <s v="FOUNDATION AND SUBSTRUCTURE"/>
    <x v="5"/>
    <x v="1"/>
    <s v="2002"/>
    <d v="2002-12-12T00:00:00"/>
    <n v="2003"/>
    <n v="669.10182839420156"/>
    <n v="-117.8446351511933"/>
    <n v="551.25719324300826"/>
    <n v="0.95737066865608866"/>
    <n v="0.95737066865608866"/>
    <n v="0.95737066865608866"/>
    <n v="0.95737066865608866"/>
    <n v="0.95737066865608866"/>
    <n v="0.95737066865608866"/>
    <n v="669.10182839420156"/>
    <n v="-123.58885916312984"/>
    <n v="545.51296923107168"/>
  </r>
  <r>
    <s v="Substation"/>
    <s v="013019"/>
    <x v="14"/>
    <s v="40047974"/>
    <s v="0"/>
    <s v="BUS"/>
    <x v="5"/>
    <x v="1"/>
    <s v="1972"/>
    <d v="1972-12-31T00:00:00"/>
    <n v="1972"/>
    <n v="4660.831480224273"/>
    <n v="-2221.2824879709069"/>
    <n v="2439.5489922533661"/>
    <n v="6.6688554138680169"/>
    <n v="6.6688554138680169"/>
    <n v="6.6688554138680169"/>
    <n v="6.6688554138680169"/>
    <n v="6.6688554138680169"/>
    <n v="6.6688554138680169"/>
    <n v="4660.831480224273"/>
    <n v="-2261.2956204541151"/>
    <n v="2399.5358597701579"/>
  </r>
  <r>
    <s v="Substation"/>
    <s v="013019"/>
    <x v="14"/>
    <s v="40047977"/>
    <s v="0"/>
    <s v="FOUNDATION AND SUBSTRUCTURE"/>
    <x v="5"/>
    <x v="1"/>
    <s v="1972"/>
    <d v="1972-12-31T00:00:00"/>
    <n v="1972"/>
    <n v="2550.1939722111701"/>
    <n v="-1215.3848508752119"/>
    <n v="1334.8091213359583"/>
    <n v="3.6488928960752074"/>
    <n v="3.6488928960752074"/>
    <n v="3.6488928960752074"/>
    <n v="3.6488928960752074"/>
    <n v="3.6488928960752074"/>
    <n v="3.6488928960752074"/>
    <n v="2550.1939722111701"/>
    <n v="-1237.278208251663"/>
    <n v="1312.9157639595071"/>
  </r>
  <r>
    <s v="Substation"/>
    <s v="013019"/>
    <x v="14"/>
    <s v="40048136"/>
    <s v="0"/>
    <s v="POWER TRANSFORMER BUSHING T-4150"/>
    <x v="5"/>
    <x v="1"/>
    <s v="2002"/>
    <d v="2002-05-31T00:00:00"/>
    <n v="2003"/>
    <n v="3274.3660714285716"/>
    <n v="-576.69196428571422"/>
    <n v="2697.6741071428573"/>
    <n v="4.6850597356035379"/>
    <n v="4.6850597356035379"/>
    <n v="4.6850597356035379"/>
    <n v="4.6850597356035379"/>
    <n v="4.6850597356035379"/>
    <n v="4.6850597356035379"/>
    <n v="3274.3660714285716"/>
    <n v="-604.80232269933549"/>
    <n v="2669.5637487292361"/>
  </r>
  <r>
    <s v="Substation"/>
    <s v="013019"/>
    <x v="14"/>
    <s v="40049772"/>
    <s v="0"/>
    <s v="BUS"/>
    <x v="5"/>
    <x v="1"/>
    <s v="1979"/>
    <d v="1979-12-31T00:00:00"/>
    <n v="1979"/>
    <n v="1235.6318567808366"/>
    <n v="-512.7892028016438"/>
    <n v="722.84265397919285"/>
    <n v="1.7679785747679861"/>
    <n v="1.7679785747679861"/>
    <n v="1.7679785747679861"/>
    <n v="1.7679785747679861"/>
    <n v="1.7679785747679861"/>
    <n v="1.7679785747679861"/>
    <n v="1235.6318567808366"/>
    <n v="-523.39707425025176"/>
    <n v="712.23478253058488"/>
  </r>
  <r>
    <s v="Substation"/>
    <s v="013019"/>
    <x v="14"/>
    <s v="40049776"/>
    <s v="0"/>
    <s v="FOUNDATION AND SUBSTRUCTURE"/>
    <x v="5"/>
    <x v="1"/>
    <s v="1979"/>
    <d v="1979-12-31T00:00:00"/>
    <n v="1979"/>
    <n v="266.89691037848291"/>
    <n v="-110.76268353541394"/>
    <n v="156.13422684306897"/>
    <n v="0.38188398642478844"/>
    <n v="0.38188398642478844"/>
    <n v="0.38188398642478844"/>
    <n v="0.38188398642478844"/>
    <n v="0.38188398642478844"/>
    <n v="0.38188398642478844"/>
    <n v="266.89691037848291"/>
    <n v="-113.05398745396268"/>
    <n v="153.84292292452022"/>
  </r>
  <r>
    <s v="Substation"/>
    <s v="013019"/>
    <x v="14"/>
    <s v="40049777"/>
    <s v="0"/>
    <s v="INSULATOR, POST 345KV"/>
    <x v="5"/>
    <x v="1"/>
    <s v="1979"/>
    <d v="1979-12-31T00:00:00"/>
    <n v="1979"/>
    <n v="465.86560773747254"/>
    <n v="-193.33439578040941"/>
    <n v="272.53121195706314"/>
    <n v="0.66657427831856797"/>
    <n v="0.66657427831856797"/>
    <n v="0.66657427831856797"/>
    <n v="0.66657427831856797"/>
    <n v="0.66657427831856797"/>
    <n v="0.66657427831856797"/>
    <n v="465.86560773747254"/>
    <n v="-197.33384145032082"/>
    <n v="268.53176628715175"/>
  </r>
  <r>
    <s v="Substation"/>
    <s v="013019"/>
    <x v="14"/>
    <s v="40049779"/>
    <s v="0"/>
    <s v="STEEL STRUCTURE"/>
    <x v="5"/>
    <x v="1"/>
    <s v="1979"/>
    <d v="1979-12-31T00:00:00"/>
    <n v="1979"/>
    <n v="1070.7360369241262"/>
    <n v="-444.35713498789232"/>
    <n v="626.37890193623389"/>
    <n v="1.5320407628901116"/>
    <n v="1.5320407628901116"/>
    <n v="1.5320407628901116"/>
    <n v="1.5320407628901116"/>
    <n v="1.5320407628901116"/>
    <n v="1.5320407628901116"/>
    <n v="1070.7360369241262"/>
    <n v="-453.54937956523298"/>
    <n v="617.18665735889317"/>
  </r>
  <r>
    <s v="Substation"/>
    <s v="013019"/>
    <x v="14"/>
    <s v="40050270"/>
    <s v="0"/>
    <s v="BUS"/>
    <x v="5"/>
    <x v="1"/>
    <s v="2003"/>
    <d v="2003-08-11T00:00:00"/>
    <n v="2004"/>
    <n v="1362.5987658612962"/>
    <n v="-223.48405610367672"/>
    <n v="1139.1147097576195"/>
    <n v="1.9496465802721386"/>
    <n v="1.9496465802721386"/>
    <n v="1.9496465802721386"/>
    <n v="1.9496465802721386"/>
    <n v="1.9496465802721386"/>
    <n v="1.9496465802721386"/>
    <n v="1362.5987658612962"/>
    <n v="-235.18193558530956"/>
    <n v="1127.4168302759867"/>
  </r>
  <r>
    <s v="Substation"/>
    <s v="013019"/>
    <x v="14"/>
    <s v="40050272"/>
    <s v="0"/>
    <s v="FOUNDATION AND SUBSTRUCTURE"/>
    <x v="5"/>
    <x v="1"/>
    <s v="2003"/>
    <d v="2003-08-11T00:00:00"/>
    <n v="2004"/>
    <n v="1044.7986414128234"/>
    <n v="-171.36018275083791"/>
    <n v="873.43845866198546"/>
    <n v="1.4949287709180561"/>
    <n v="1.4949287709180561"/>
    <n v="1.4949287709180561"/>
    <n v="1.4949287709180561"/>
    <n v="1.4949287709180561"/>
    <n v="1.4949287709180561"/>
    <n v="1044.7986414128234"/>
    <n v="-180.32975537634624"/>
    <n v="864.4688860364771"/>
  </r>
  <r>
    <s v="Substation"/>
    <s v="013019"/>
    <x v="14"/>
    <s v="40050274"/>
    <s v="0"/>
    <s v="REACTOR S-1433 S/N M408382 EQ# 332328"/>
    <x v="5"/>
    <x v="1"/>
    <s v="2003"/>
    <d v="2003-08-11T00:00:00"/>
    <n v="2004"/>
    <n v="18469.338389121338"/>
    <n v="-3029.2074929175396"/>
    <n v="15440.130896203798"/>
    <n v="26.42647515351177"/>
    <n v="26.42647515351177"/>
    <n v="26.42647515351177"/>
    <n v="26.42647515351177"/>
    <n v="26.42647515351177"/>
    <n v="26.42647515351177"/>
    <n v="18469.338389121338"/>
    <n v="-3187.7663438386103"/>
    <n v="15281.572045282728"/>
  </r>
  <r>
    <s v="Substation"/>
    <s v="013019"/>
    <x v="14"/>
    <s v="40050274"/>
    <s v="1"/>
    <s v="REACTOR S/N M408382 INSTALL COSTS"/>
    <x v="5"/>
    <x v="1"/>
    <s v="2003"/>
    <d v="2003-08-11T00:00:00"/>
    <n v="2004"/>
    <n v="17388.792678306807"/>
    <n v="-2851.983930330367"/>
    <n v="14536.80874797644"/>
    <n v="24.880398419334156"/>
    <n v="24.880398419334156"/>
    <n v="24.880398419334156"/>
    <n v="24.880398419334156"/>
    <n v="24.880398419334156"/>
    <n v="24.880398419334156"/>
    <n v="17388.792678306807"/>
    <n v="-3001.2663208463719"/>
    <n v="14387.526357460436"/>
  </r>
  <r>
    <s v="Substation"/>
    <s v="013019"/>
    <x v="14"/>
    <s v="40050275"/>
    <s v="0"/>
    <s v="STEEL STRUCTURE"/>
    <x v="5"/>
    <x v="1"/>
    <s v="2003"/>
    <d v="2003-08-11T00:00:00"/>
    <n v="2004"/>
    <n v="1743.4266622393588"/>
    <n v="-285.9438415810439"/>
    <n v="1457.4828206583149"/>
    <n v="2.4945463882331431"/>
    <n v="2.4945463882331431"/>
    <n v="2.4945463882331431"/>
    <n v="2.4945463882331431"/>
    <n v="2.4945463882331431"/>
    <n v="2.4945463882331431"/>
    <n v="1743.4266622393588"/>
    <n v="-300.91111991044278"/>
    <n v="1442.5155423289161"/>
  </r>
  <r>
    <s v="Substation"/>
    <s v="013019"/>
    <x v="14"/>
    <s v="40050494"/>
    <s v="0"/>
    <s v="BUS"/>
    <x v="5"/>
    <x v="1"/>
    <s v="1986"/>
    <d v="1986-12-31T00:00:00"/>
    <n v="1986"/>
    <n v="4417.1998963736969"/>
    <n v="-1542.8614004497072"/>
    <n v="2874.3384959239897"/>
    <n v="6.3202601441516846"/>
    <n v="6.3202601441516846"/>
    <n v="6.3202601441516846"/>
    <n v="6.3202601441516846"/>
    <n v="6.3202601441516846"/>
    <n v="6.3202601441516846"/>
    <n v="4417.1998963736969"/>
    <n v="-1580.7829613146173"/>
    <n v="2836.4169350590796"/>
  </r>
  <r>
    <s v="Substation"/>
    <s v="013019"/>
    <x v="14"/>
    <s v="40050496"/>
    <s v="0"/>
    <s v="FOUNDATION AND SUBSTRUCTURE"/>
    <x v="5"/>
    <x v="1"/>
    <s v="1986"/>
    <d v="1986-12-31T00:00:00"/>
    <n v="1986"/>
    <n v="489.43823742347968"/>
    <n v="-170.95303054946987"/>
    <n v="318.4852068740098"/>
    <n v="0.70030269346673168"/>
    <n v="0.70030269346673168"/>
    <n v="0.70030269346673168"/>
    <n v="0.70030269346673168"/>
    <n v="0.70030269346673168"/>
    <n v="0.70030269346673168"/>
    <n v="489.43823742347968"/>
    <n v="-175.15484671027025"/>
    <n v="314.28339071320943"/>
  </r>
  <r>
    <s v="Substation"/>
    <s v="013019"/>
    <x v="14"/>
    <s v="40050498"/>
    <s v="0"/>
    <s v="INSULATOR, POST 345KV"/>
    <x v="5"/>
    <x v="1"/>
    <s v="1986"/>
    <d v="1986-12-31T00:00:00"/>
    <n v="1986"/>
    <n v="3038.046390575189"/>
    <n v="-1061.1441105829099"/>
    <n v="1976.9022799922791"/>
    <n v="4.3469265527692151"/>
    <n v="4.3469265527692151"/>
    <n v="4.3469265527692151"/>
    <n v="4.3469265527692151"/>
    <n v="4.3469265527692151"/>
    <n v="4.3469265527692151"/>
    <n v="3038.046390575189"/>
    <n v="-1087.2256698995252"/>
    <n v="1950.8207206756638"/>
  </r>
  <r>
    <s v="Substation"/>
    <s v="013019"/>
    <x v="14"/>
    <s v="40050502"/>
    <s v="0"/>
    <s v="STEEL STRUCTURE"/>
    <x v="5"/>
    <x v="1"/>
    <s v="1986"/>
    <d v="1986-12-31T00:00:00"/>
    <n v="1986"/>
    <n v="2104.0467580487225"/>
    <n v="-734.91171940114646"/>
    <n v="1369.135038647576"/>
    <n v="3.0105322779809001"/>
    <n v="3.0105322779809001"/>
    <n v="3.0105322779809001"/>
    <n v="3.0105322779809001"/>
    <n v="3.0105322779809001"/>
    <n v="3.0105322779809001"/>
    <n v="2104.0467580487225"/>
    <n v="-752.9749130690318"/>
    <n v="1351.0718449796907"/>
  </r>
  <r>
    <s v="Substation"/>
    <s v="013019"/>
    <x v="14"/>
    <s v="40050519"/>
    <s v="0"/>
    <s v="BUS"/>
    <x v="5"/>
    <x v="1"/>
    <s v="1971"/>
    <d v="1971-12-31T00:00:00"/>
    <n v="1971"/>
    <n v="583.84188831729205"/>
    <n v="-283.25689149154982"/>
    <n v="300.58499682574222"/>
    <n v="0.83537822688245889"/>
    <n v="0.83537822688245889"/>
    <n v="0.83537822688245889"/>
    <n v="0.83537822688245889"/>
    <n v="0.83537822688245889"/>
    <n v="0.83537822688245889"/>
    <n v="583.84188831729205"/>
    <n v="-288.26916085284455"/>
    <n v="295.5727274644475"/>
  </r>
  <r>
    <s v="Substation"/>
    <s v="013019"/>
    <x v="14"/>
    <s v="40050521"/>
    <s v="0"/>
    <s v="FOUNDATION AND SUBSTRUCTURE"/>
    <x v="5"/>
    <x v="1"/>
    <s v="1971"/>
    <d v="1971-12-31T00:00:00"/>
    <n v="1971"/>
    <n v="261.80078600899947"/>
    <n v="-127.01516232823624"/>
    <n v="134.78562368076322"/>
    <n v="0.3745923010816532"/>
    <n v="0.3745923010816532"/>
    <n v="0.3745923010816532"/>
    <n v="0.3745923010816532"/>
    <n v="0.3745923010816532"/>
    <n v="0.3745923010816532"/>
    <n v="261.80078600899947"/>
    <n v="-129.26271613472616"/>
    <n v="132.5380698742733"/>
  </r>
  <r>
    <s v="Substation"/>
    <s v="013019"/>
    <x v="14"/>
    <s v="40050524"/>
    <s v="0"/>
    <s v="INSULATOR, DISC"/>
    <x v="5"/>
    <x v="1"/>
    <s v="1971"/>
    <d v="1971-12-31T00:00:00"/>
    <n v="1971"/>
    <n v="218.22355138610135"/>
    <n v="-105.87358098191142"/>
    <n v="112.34997040418993"/>
    <n v="0.31224070603485543"/>
    <n v="0.31224070603485543"/>
    <n v="0.31224070603485543"/>
    <n v="0.31224070603485543"/>
    <n v="0.31224070603485543"/>
    <n v="0.31224070603485543"/>
    <n v="218.22355138610135"/>
    <n v="-107.74702521812056"/>
    <n v="110.47652616798079"/>
  </r>
  <r>
    <s v="Substation"/>
    <s v="013019"/>
    <x v="14"/>
    <s v="40050526"/>
    <s v="0"/>
    <s v="INSULATOR, POST 161KV"/>
    <x v="5"/>
    <x v="1"/>
    <s v="1971"/>
    <d v="1971-12-31T00:00:00"/>
    <n v="1971"/>
    <n v="242.55550913929821"/>
    <n v="-117.67872147383868"/>
    <n v="124.87678766545953"/>
    <n v="0.34705559022041427"/>
    <n v="0.34705559022041427"/>
    <n v="0.34705559022041427"/>
    <n v="0.34705559022041427"/>
    <n v="0.34705559022041427"/>
    <n v="0.34705559022041427"/>
    <n v="242.55550913929821"/>
    <n v="-119.76105501516116"/>
    <n v="122.79445412413705"/>
  </r>
  <r>
    <s v="Substation"/>
    <s v="013019"/>
    <x v="14"/>
    <s v="40050530"/>
    <s v="0"/>
    <s v="STEEL STRUCTURE"/>
    <x v="5"/>
    <x v="1"/>
    <s v="1971"/>
    <d v="1971-12-31T00:00:00"/>
    <n v="1971"/>
    <n v="581.82804808529431"/>
    <n v="-282.28020721344063"/>
    <n v="299.54784087185368"/>
    <n v="0.83249676476763945"/>
    <n v="0.83249676476763945"/>
    <n v="0.83249676476763945"/>
    <n v="0.83249676476763945"/>
    <n v="0.83249676476763945"/>
    <n v="0.83249676476763945"/>
    <n v="581.82804808529431"/>
    <n v="-287.27518780204645"/>
    <n v="294.55286028324787"/>
  </r>
  <r>
    <s v="Substation"/>
    <s v="013019"/>
    <x v="14"/>
    <s v="40051572"/>
    <s v="0"/>
    <s v="BUS"/>
    <x v="5"/>
    <x v="1"/>
    <s v="1998"/>
    <d v="1998-12-31T00:00:00"/>
    <n v="1998"/>
    <n v="602.9005356841119"/>
    <n v="-134.61067651046653"/>
    <n v="468.28985917364537"/>
    <n v="0.86264790273589742"/>
    <n v="0.86264790273589742"/>
    <n v="0.86264790273589742"/>
    <n v="0.86264790273589742"/>
    <n v="0.86264790273589742"/>
    <n v="0.86264790273589742"/>
    <n v="602.9005356841119"/>
    <n v="-139.78656392688191"/>
    <n v="463.11397175722999"/>
  </r>
  <r>
    <s v="Substation"/>
    <s v="013019"/>
    <x v="14"/>
    <s v="40051573"/>
    <s v="0"/>
    <s v="DISCONNECT SWITCH 161KV 1200A"/>
    <x v="5"/>
    <x v="1"/>
    <s v="1998"/>
    <d v="1998-12-31T00:00:00"/>
    <n v="1998"/>
    <n v="5896.1385198785592"/>
    <n v="-1316.4422952047962"/>
    <n v="4579.696224673763"/>
    <n v="8.4363692306926819"/>
    <n v="8.4363692306926819"/>
    <n v="8.4363692306926819"/>
    <n v="8.4363692306926819"/>
    <n v="8.4363692306926819"/>
    <n v="8.4363692306926819"/>
    <n v="5896.1385198785592"/>
    <n v="-1367.0605105889524"/>
    <n v="4529.0780092896066"/>
  </r>
  <r>
    <s v="Substation"/>
    <s v="013019"/>
    <x v="14"/>
    <s v="40051576"/>
    <s v="0"/>
    <s v="GROUP OPERATED SWITCH 345KV 2000A"/>
    <x v="5"/>
    <x v="1"/>
    <s v="1998"/>
    <d v="1998-12-31T00:00:00"/>
    <n v="1998"/>
    <n v="7501.8480163036702"/>
    <n v="-1674.9520504582588"/>
    <n v="5826.8959658454114"/>
    <n v="10.733865828406749"/>
    <n v="10.733865828406749"/>
    <n v="10.733865828406749"/>
    <n v="10.733865828406749"/>
    <n v="10.733865828406749"/>
    <n v="10.733865828406749"/>
    <n v="7501.8480163036702"/>
    <n v="-1739.3552454286992"/>
    <n v="5762.492770874971"/>
  </r>
  <r>
    <s v="Substation"/>
    <s v="013019"/>
    <x v="14"/>
    <s v="40051581"/>
    <s v="0"/>
    <s v="AIRBREAK SWITCH 161KV"/>
    <x v="5"/>
    <x v="1"/>
    <s v="1972"/>
    <d v="1972-12-31T00:00:00"/>
    <n v="1972"/>
    <n v="637.58768750780473"/>
    <n v="-303.86450151411094"/>
    <n v="333.72318599369379"/>
    <n v="0.91227930460326645"/>
    <n v="0.91227930460326645"/>
    <n v="0.91227930460326645"/>
    <n v="0.91227930460326645"/>
    <n v="0.91227930460326645"/>
    <n v="0.91227930460326645"/>
    <n v="637.58768750780473"/>
    <n v="-309.33817734173056"/>
    <n v="328.24951016607417"/>
  </r>
  <r>
    <s v="Substation"/>
    <s v="013019"/>
    <x v="14"/>
    <s v="40053170"/>
    <s v="0"/>
    <s v="GROUND SWITCH"/>
    <x v="5"/>
    <x v="1"/>
    <s v="1972"/>
    <d v="1972-12-31T00:00:00"/>
    <n v="1972"/>
    <n v="405.68036319149599"/>
    <n v="-193.3411467438811"/>
    <n v="212.33921644761489"/>
    <n v="0.58045945189148307"/>
    <n v="0.58045945189148307"/>
    <n v="0.58045945189148307"/>
    <n v="0.58045945189148307"/>
    <n v="0.58045945189148307"/>
    <n v="0.58045945189148307"/>
    <n v="405.68036319149599"/>
    <n v="-196.82390345523001"/>
    <n v="208.85645973626598"/>
  </r>
  <r>
    <s v="Substation"/>
    <s v="013019"/>
    <x v="14"/>
    <s v="40053173"/>
    <s v="0"/>
    <s v="INSULATOR, DISC 10&quot;"/>
    <x v="5"/>
    <x v="1"/>
    <s v="1972"/>
    <d v="1972-12-31T00:00:00"/>
    <n v="1972"/>
    <n v="612.70266979038661"/>
    <n v="-292.00471237626789"/>
    <n v="320.69795741411872"/>
    <n v="0.87667308587745663"/>
    <n v="0.87667308587745663"/>
    <n v="0.87667308587745663"/>
    <n v="0.87667308587745663"/>
    <n v="0.87667308587745663"/>
    <n v="0.87667308587745663"/>
    <n v="612.70266979038661"/>
    <n v="-297.26475089153263"/>
    <n v="315.43791889885398"/>
  </r>
  <r>
    <s v="Substation"/>
    <s v="013019"/>
    <x v="14"/>
    <s v="40053174"/>
    <s v="0"/>
    <s v="INSULATOR, DISC 10&quot;"/>
    <x v="5"/>
    <x v="1"/>
    <s v="1972"/>
    <d v="1972-12-31T00:00:00"/>
    <n v="1972"/>
    <n v="85.661265588160646"/>
    <n v="-40.824905985702777"/>
    <n v="44.836359602457868"/>
    <n v="0.1225666701746751"/>
    <n v="0.1225666701746751"/>
    <n v="0.1225666701746751"/>
    <n v="0.1225666701746751"/>
    <n v="0.1225666701746751"/>
    <n v="0.1225666701746751"/>
    <n v="85.661265588160646"/>
    <n v="-41.560306006750828"/>
    <n v="44.100959581409818"/>
  </r>
  <r>
    <s v="Substation"/>
    <s v="013019"/>
    <x v="14"/>
    <s v="40053175"/>
    <s v="0"/>
    <s v="INSULATOR, POST 345KV"/>
    <x v="5"/>
    <x v="1"/>
    <s v="1972"/>
    <d v="1972-12-31T00:00:00"/>
    <n v="1972"/>
    <n v="2185.4548242771216"/>
    <n v="-1041.5548853263845"/>
    <n v="1143.8999389507371"/>
    <n v="3.127013344825579"/>
    <n v="3.127013344825579"/>
    <n v="3.127013344825579"/>
    <n v="3.127013344825579"/>
    <n v="3.127013344825579"/>
    <n v="3.127013344825579"/>
    <n v="2185.4548242771216"/>
    <n v="-1060.316965395338"/>
    <n v="1125.1378588817836"/>
  </r>
  <r>
    <s v="Substation"/>
    <s v="013019"/>
    <x v="14"/>
    <s v="40053176"/>
    <s v="0"/>
    <s v="INSULATOR, POST 161KV"/>
    <x v="5"/>
    <x v="1"/>
    <s v="1972"/>
    <d v="1972-12-31T00:00:00"/>
    <n v="1972"/>
    <n v="1509.8603010270979"/>
    <n v="-719.57710941402354"/>
    <n v="790.28319161307434"/>
    <n v="2.1603527365045276"/>
    <n v="2.1603527365045276"/>
    <n v="2.1603527365045276"/>
    <n v="2.1603527365045276"/>
    <n v="2.1603527365045276"/>
    <n v="2.1603527365045276"/>
    <n v="1509.8603010270979"/>
    <n v="-732.53922583305075"/>
    <n v="777.32107519404713"/>
  </r>
  <r>
    <s v="Substation"/>
    <s v="013019"/>
    <x v="14"/>
    <s v="40053178"/>
    <s v="0"/>
    <s v="LIGHTNING ARRESTER 264KV"/>
    <x v="5"/>
    <x v="1"/>
    <s v="1972"/>
    <d v="1972-12-31T00:00:00"/>
    <n v="1972"/>
    <n v="1983.5131304791789"/>
    <n v="-945.31350829348457"/>
    <n v="1038.1996221856944"/>
    <n v="2.8380692017720985"/>
    <n v="2.8380692017720985"/>
    <n v="2.8380692017720985"/>
    <n v="2.8380692017720985"/>
    <n v="2.8380692017720985"/>
    <n v="2.8380692017720985"/>
    <n v="1983.5131304791789"/>
    <n v="-962.34192350411718"/>
    <n v="1021.1712069750618"/>
  </r>
  <r>
    <s v="Substation"/>
    <s v="013019"/>
    <x v="14"/>
    <s v="40053183"/>
    <s v="0"/>
    <s v="STEEL STRUCTURE"/>
    <x v="5"/>
    <x v="1"/>
    <s v="1972"/>
    <d v="1972-12-31T00:00:00"/>
    <n v="1972"/>
    <n v="4602.1137167317593"/>
    <n v="-2193.298908972416"/>
    <n v="2408.8148077593432"/>
    <n v="6.5848403026976747"/>
    <n v="6.5848403026976747"/>
    <n v="6.5848403026976747"/>
    <n v="6.5848403026976747"/>
    <n v="6.5848403026976747"/>
    <n v="6.5848403026976747"/>
    <n v="4602.1137167317593"/>
    <n v="-2232.8079507886023"/>
    <n v="2369.305765943157"/>
  </r>
  <r>
    <s v="Substation"/>
    <s v="013019"/>
    <x v="14"/>
    <s v="40053185"/>
    <s v="0"/>
    <s v="VOLTAGE TRANSFORMER"/>
    <x v="5"/>
    <x v="1"/>
    <s v="1972"/>
    <d v="1972-12-31T00:00:00"/>
    <n v="1972"/>
    <n v="1468.5079818618881"/>
    <n v="-699.86916072209033"/>
    <n v="768.63882113979776"/>
    <n v="2.1011846162429388"/>
    <n v="2.1011846162429388"/>
    <n v="2.1011846162429388"/>
    <n v="2.1011846162429388"/>
    <n v="2.1011846162429388"/>
    <n v="2.1011846162429388"/>
    <n v="1468.5079818618881"/>
    <n v="-712.47626841954798"/>
    <n v="756.03171344234011"/>
  </r>
  <r>
    <s v="Substation"/>
    <s v="013019"/>
    <x v="14"/>
    <s v="40053185"/>
    <s v="1"/>
    <s v="VOLTAGE TRANSFORMER INSTALL COSTS"/>
    <x v="5"/>
    <x v="1"/>
    <s v="1972"/>
    <d v="1972-12-31T00:00:00"/>
    <n v="1972"/>
    <n v="313.99495504495508"/>
    <n v="-149.6456931740135"/>
    <n v="164.34926187094158"/>
    <n v="0.44927326052518707"/>
    <n v="0.44927326052518707"/>
    <n v="0.44927326052518707"/>
    <n v="0.44927326052518707"/>
    <n v="0.44927326052518707"/>
    <n v="0.44927326052518707"/>
    <n v="313.99495504495508"/>
    <n v="-152.34133273716463"/>
    <n v="161.65362230779044"/>
  </r>
  <r>
    <s v="Substation"/>
    <s v="013019"/>
    <x v="14"/>
    <s v="40053186"/>
    <s v="0"/>
    <s v="VOLTAGE TRANSFORMER"/>
    <x v="5"/>
    <x v="1"/>
    <s v="1972"/>
    <d v="1972-12-31T00:00:00"/>
    <n v="1972"/>
    <n v="735.57660757211534"/>
    <n v="-350.56493155282215"/>
    <n v="385.01167601929319"/>
    <n v="1.0524847470962257"/>
    <n v="1.0524847470962257"/>
    <n v="1.0524847470962257"/>
    <n v="1.0524847470962257"/>
    <n v="1.0524847470962257"/>
    <n v="1.0524847470962257"/>
    <n v="735.57660757211534"/>
    <n v="-356.87984003539952"/>
    <n v="378.69676753671581"/>
  </r>
  <r>
    <s v="Substation"/>
    <s v="013019"/>
    <x v="14"/>
    <s v="40053186"/>
    <s v="1"/>
    <s v="VOLTAGE TRANSFORMER INSTALL COSTS"/>
    <x v="5"/>
    <x v="1"/>
    <s v="1972"/>
    <d v="1972-12-31T00:00:00"/>
    <n v="1972"/>
    <n v="164.251053048514"/>
    <n v="-78.279903885177319"/>
    <n v="85.971149163336676"/>
    <n v="0.23501526047523988"/>
    <n v="0.23501526047523988"/>
    <n v="0.23501526047523988"/>
    <n v="0.23501526047523988"/>
    <n v="0.23501526047523988"/>
    <n v="0.23501526047523988"/>
    <n v="164.251053048514"/>
    <n v="-79.689995448028753"/>
    <n v="84.561057600485242"/>
  </r>
  <r>
    <s v="Substation"/>
    <s v="013019"/>
    <x v="14"/>
    <s v="40053187"/>
    <s v="0"/>
    <s v="VOLTAGE TRANSFORMER"/>
    <x v="5"/>
    <x v="1"/>
    <s v="1972"/>
    <d v="1972-12-31T00:00:00"/>
    <n v="1972"/>
    <n v="735.57660757211534"/>
    <n v="-350.56493155282215"/>
    <n v="385.01167601929319"/>
    <n v="1.0524847470962257"/>
    <n v="1.0524847470962257"/>
    <n v="1.0524847470962257"/>
    <n v="1.0524847470962257"/>
    <n v="1.0524847470962257"/>
    <n v="1.0524847470962257"/>
    <n v="735.57660757211534"/>
    <n v="-356.87984003539952"/>
    <n v="378.69676753671581"/>
  </r>
  <r>
    <s v="Substation"/>
    <s v="013019"/>
    <x v="14"/>
    <s v="40053187"/>
    <s v="1"/>
    <s v="VOLTAGE TRANSFORMER INSTALL COSTS"/>
    <x v="5"/>
    <x v="1"/>
    <s v="1972"/>
    <d v="1972-12-31T00:00:00"/>
    <n v="1972"/>
    <n v="164.251053048514"/>
    <n v="-78.279903885177319"/>
    <n v="85.971149163336676"/>
    <n v="0.23501526047523988"/>
    <n v="0.23501526047523988"/>
    <n v="0.23501526047523988"/>
    <n v="0.23501526047523988"/>
    <n v="0.23501526047523988"/>
    <n v="0.23501526047523988"/>
    <n v="164.251053048514"/>
    <n v="-79.689995448028753"/>
    <n v="84.561057600485242"/>
  </r>
  <r>
    <s v="Substation"/>
    <s v="013019"/>
    <x v="14"/>
    <s v="40053188"/>
    <s v="0"/>
    <s v="VOLTAGE TRANSFORMER"/>
    <x v="5"/>
    <x v="1"/>
    <s v="1972"/>
    <d v="1972-12-31T00:00:00"/>
    <n v="1972"/>
    <n v="735.57660757211534"/>
    <n v="-350.56493155282215"/>
    <n v="385.01167601929319"/>
    <n v="1.0524847470962257"/>
    <n v="1.0524847470962257"/>
    <n v="1.0524847470962257"/>
    <n v="1.0524847470962257"/>
    <n v="1.0524847470962257"/>
    <n v="1.0524847470962257"/>
    <n v="735.57660757211534"/>
    <n v="-356.87984003539952"/>
    <n v="378.69676753671581"/>
  </r>
  <r>
    <s v="Substation"/>
    <s v="013019"/>
    <x v="14"/>
    <s v="40053188"/>
    <s v="1"/>
    <s v="VOLTAGE TRANSFORMER INSTALL COSTS"/>
    <x v="5"/>
    <x v="1"/>
    <s v="1972"/>
    <d v="1972-12-31T00:00:00"/>
    <n v="1972"/>
    <n v="163.1857008226149"/>
    <n v="-77.771779977834669"/>
    <n v="85.413920844780236"/>
    <n v="0.2334909230282611"/>
    <n v="0.2334909230282611"/>
    <n v="0.2334909230282611"/>
    <n v="0.2334909230282611"/>
    <n v="0.2334909230282611"/>
    <n v="0.2334909230282611"/>
    <n v="163.1857008226149"/>
    <n v="-79.172725516004235"/>
    <n v="84.01297530661067"/>
  </r>
  <r>
    <s v="Substation"/>
    <s v="013019"/>
    <x v="14"/>
    <s v="40053191"/>
    <s v="0"/>
    <s v="CURRENT TRANSFORMER"/>
    <x v="5"/>
    <x v="1"/>
    <s v="1947"/>
    <d v="1947-12-31T00:00:00"/>
    <n v="1947"/>
    <n v="155.13791481955542"/>
    <n v="-104.48244470373376"/>
    <n v="50.65547011582165"/>
    <n v="0.22197591299542205"/>
    <n v="0.22197591299542205"/>
    <n v="0.22197591299542205"/>
    <n v="0.22197591299542205"/>
    <n v="0.22197591299542205"/>
    <n v="0.22197591299542205"/>
    <n v="155.13791481955542"/>
    <n v="-105.8143001817063"/>
    <n v="49.323614637849118"/>
  </r>
  <r>
    <s v="Substation"/>
    <s v="013019"/>
    <x v="14"/>
    <s v="40053196"/>
    <s v="0"/>
    <s v="INSULATOR, DISC 10&quot;"/>
    <x v="5"/>
    <x v="1"/>
    <s v="1947"/>
    <d v="1947-12-31T00:00:00"/>
    <n v="1947"/>
    <n v="298.88770545837912"/>
    <n v="-201.29412546376327"/>
    <n v="97.593579994615851"/>
    <n v="0.42765736138325017"/>
    <n v="0.42765736138325017"/>
    <n v="0.42765736138325017"/>
    <n v="0.42765736138325017"/>
    <n v="0.42765736138325017"/>
    <n v="0.42765736138325017"/>
    <n v="298.88770545837912"/>
    <n v="-203.86006963206276"/>
    <n v="95.027635826316356"/>
  </r>
  <r>
    <s v="Substation"/>
    <s v="013019"/>
    <x v="14"/>
    <s v="40053198"/>
    <s v="0"/>
    <s v="INSULATOR, POST 15KV"/>
    <x v="5"/>
    <x v="1"/>
    <s v="1947"/>
    <d v="1947-12-31T00:00:00"/>
    <n v="1947"/>
    <n v="13.223320579309551"/>
    <n v="-8.905727631123888"/>
    <n v="4.3175929481856619"/>
    <n v="1.8920317846462354E-2"/>
    <n v="1.8920317846462354E-2"/>
    <n v="1.8920317846462354E-2"/>
    <n v="1.8920317846462354E-2"/>
    <n v="1.8920317846462354E-2"/>
    <n v="1.8920317846462354E-2"/>
    <n v="13.223320579309551"/>
    <n v="-9.0192495382026614"/>
    <n v="4.2040710411068893"/>
  </r>
  <r>
    <s v="Substation"/>
    <s v="013019"/>
    <x v="14"/>
    <s v="40053200"/>
    <s v="0"/>
    <s v="LIGHTNING ARRESTER"/>
    <x v="5"/>
    <x v="1"/>
    <s v="1947"/>
    <d v="1947-12-31T00:00:00"/>
    <n v="1947"/>
    <n v="448.55705407873376"/>
    <n v="-302.09354024881367"/>
    <n v="146.46351382992009"/>
    <n v="0.64180868825957038"/>
    <n v="0.64180868825957038"/>
    <n v="0.64180868825957038"/>
    <n v="0.64180868825957038"/>
    <n v="0.64180868825957038"/>
    <n v="0.64180868825957038"/>
    <n v="448.55705407873376"/>
    <n v="-305.94439237837111"/>
    <n v="142.61266170036265"/>
  </r>
  <r>
    <s v="Substation"/>
    <s v="013019"/>
    <x v="14"/>
    <s v="40053201"/>
    <s v="0"/>
    <s v="STEEL STRUCTURE"/>
    <x v="5"/>
    <x v="1"/>
    <s v="1947"/>
    <d v="1947-12-31T00:00:00"/>
    <n v="1947"/>
    <n v="311.30720111336586"/>
    <n v="-209.65887062854603"/>
    <n v="101.64833048481982"/>
    <n v="0.44542754277420732"/>
    <n v="0.44542754277420732"/>
    <n v="0.44542754277420732"/>
    <n v="0.44542754277420732"/>
    <n v="0.44542754277420732"/>
    <n v="0.44542754277420732"/>
    <n v="311.30720111336586"/>
    <n v="-212.33143588519127"/>
    <n v="98.975765228174595"/>
  </r>
  <r>
    <s v="Substation"/>
    <s v="013019"/>
    <x v="14"/>
    <s v="40055757"/>
    <s v="0"/>
    <s v="BREAKER B-4496 S/N 17772 EQ# 331727"/>
    <x v="5"/>
    <x v="1"/>
    <s v="1970"/>
    <d v="1970-12-31T00:00:00"/>
    <n v="1970"/>
    <n v="3966.4088157935817"/>
    <n v="-1957.6391569368132"/>
    <n v="2008.7696588567685"/>
    <n v="5.6752549447563476"/>
    <n v="5.6752549447563476"/>
    <n v="5.6752549447563476"/>
    <n v="5.6752549447563476"/>
    <n v="5.6752549447563476"/>
    <n v="5.6752549447563476"/>
    <n v="3966.4088157935817"/>
    <n v="-1991.6906866053512"/>
    <n v="1974.7181291882305"/>
  </r>
  <r>
    <s v="Substation"/>
    <s v="013019"/>
    <x v="14"/>
    <s v="40055757"/>
    <s v="1"/>
    <s v="BREAKER B-4496 INSTALL COSTS"/>
    <x v="5"/>
    <x v="1"/>
    <s v="1970"/>
    <d v="1970-12-31T00:00:00"/>
    <n v="1970"/>
    <n v="1380.2524100899102"/>
    <n v="-681.22976671765741"/>
    <n v="699.02264337225279"/>
    <n v="1.9749059361162651"/>
    <n v="1.9749059361162651"/>
    <n v="1.9749059361162651"/>
    <n v="1.9749059361162651"/>
    <n v="1.9749059361162651"/>
    <n v="1.9749059361162651"/>
    <n v="1380.2524100899102"/>
    <n v="-693.07920233435505"/>
    <n v="687.17320775555515"/>
  </r>
  <r>
    <s v="Substation"/>
    <s v="013019"/>
    <x v="14"/>
    <s v="40055758"/>
    <s v="0"/>
    <s v="BUS"/>
    <x v="5"/>
    <x v="1"/>
    <s v="1970"/>
    <d v="1970-12-31T00:00:00"/>
    <n v="1970"/>
    <n v="135.38088654121765"/>
    <n v="-66.818150704225147"/>
    <n v="68.562735836992502"/>
    <n v="0.19370697309596951"/>
    <n v="0.19370697309596951"/>
    <n v="0.19370697309596951"/>
    <n v="0.19370697309596951"/>
    <n v="0.19370697309596951"/>
    <n v="0.19370697309596951"/>
    <n v="135.38088654121765"/>
    <n v="-67.980392542800971"/>
    <n v="67.400493998416678"/>
  </r>
  <r>
    <s v="Substation"/>
    <s v="013019"/>
    <x v="14"/>
    <s v="40055759"/>
    <s v="0"/>
    <s v="FOUNDATION AND SUBSTRUCTURE"/>
    <x v="5"/>
    <x v="1"/>
    <s v="1970"/>
    <d v="1970-12-31T00:00:00"/>
    <n v="1970"/>
    <n v="107.76377710882703"/>
    <n v="-53.187137097597741"/>
    <n v="54.576640011229287"/>
    <n v="0.15419159680849184"/>
    <n v="0.15419159680849184"/>
    <n v="0.15419159680849184"/>
    <n v="0.15419159680849184"/>
    <n v="0.15419159680849184"/>
    <n v="0.15419159680849184"/>
    <n v="107.76377710882703"/>
    <n v="-54.11228667844869"/>
    <n v="53.651490430378338"/>
  </r>
  <r>
    <s v="Substation"/>
    <s v="013019"/>
    <x v="14"/>
    <s v="40055761"/>
    <s v="0"/>
    <s v="STEEL STRUCTURE"/>
    <x v="5"/>
    <x v="1"/>
    <s v="1970"/>
    <d v="1970-12-31T00:00:00"/>
    <n v="1970"/>
    <n v="66.642928099822512"/>
    <n v="-32.89150416029284"/>
    <n v="33.751423939529673"/>
    <n v="9.5354670886563117E-2"/>
    <n v="9.5354670886563117E-2"/>
    <n v="9.5354670886563117E-2"/>
    <n v="9.5354670886563117E-2"/>
    <n v="9.5354670886563117E-2"/>
    <n v="9.5354670886563117E-2"/>
    <n v="66.642928099822512"/>
    <n v="-33.463632185612219"/>
    <n v="33.179295914210293"/>
  </r>
  <r>
    <s v="Substation"/>
    <s v="013019"/>
    <x v="14"/>
    <s v="40055870"/>
    <s v="0"/>
    <s v="BUS"/>
    <x v="5"/>
    <x v="1"/>
    <s v="1967"/>
    <d v="1967-12-31T00:00:00"/>
    <n v="1967"/>
    <n v="2689.5529028520514"/>
    <n v="-1394.6073120340698"/>
    <n v="1294.9455908179816"/>
    <n v="3.8482917722239285"/>
    <n v="3.8482917722239285"/>
    <n v="3.8482917722239285"/>
    <n v="3.8482917722239285"/>
    <n v="3.8482917722239285"/>
    <n v="3.8482917722239285"/>
    <n v="2689.5529028520514"/>
    <n v="-1417.6970626674133"/>
    <n v="1271.8558401846381"/>
  </r>
  <r>
    <s v="Substation"/>
    <s v="013019"/>
    <x v="14"/>
    <s v="40055873"/>
    <s v="0"/>
    <s v="CURRENT TRANSFORMER"/>
    <x v="5"/>
    <x v="1"/>
    <s v="1967"/>
    <d v="1967-12-31T00:00:00"/>
    <n v="1967"/>
    <n v="45.847507765671828"/>
    <n v="-23.772939950674324"/>
    <n v="22.074567814997504"/>
    <n v="6.5599968948189522E-2"/>
    <n v="6.5599968948189522E-2"/>
    <n v="6.5599968948189522E-2"/>
    <n v="6.5599968948189522E-2"/>
    <n v="6.5599968948189522E-2"/>
    <n v="6.5599968948189522E-2"/>
    <n v="45.847507765671828"/>
    <n v="-24.16653976436346"/>
    <n v="21.680968001308369"/>
  </r>
  <r>
    <s v="Substation"/>
    <s v="013019"/>
    <x v="14"/>
    <s v="40055877"/>
    <s v="0"/>
    <s v="FOUNDATION AND SUBSTRUCTURE"/>
    <x v="5"/>
    <x v="1"/>
    <s v="1967"/>
    <d v="1967-12-31T00:00:00"/>
    <n v="1967"/>
    <n v="250.24400123667351"/>
    <n v="-129.75863836434223"/>
    <n v="120.48536287233129"/>
    <n v="0.35805651191552679"/>
    <n v="0.35805651191552679"/>
    <n v="0.35805651191552679"/>
    <n v="0.35805651191552679"/>
    <n v="0.35805651191552679"/>
    <n v="0.35805651191552679"/>
    <n v="250.24400123667351"/>
    <n v="-131.90697743583539"/>
    <n v="118.33702380083812"/>
  </r>
  <r>
    <s v="Substation"/>
    <s v="013019"/>
    <x v="14"/>
    <s v="40055882"/>
    <s v="0"/>
    <s v="INSULATOR, POST 130KV"/>
    <x v="5"/>
    <x v="1"/>
    <s v="1967"/>
    <d v="1967-12-31T00:00:00"/>
    <n v="1967"/>
    <n v="244.31105234712493"/>
    <n v="-126.6823538844442"/>
    <n v="117.62869846268073"/>
    <n v="0.34956747332012911"/>
    <n v="0.34956747332012911"/>
    <n v="0.34956747332012911"/>
    <n v="0.34956747332012911"/>
    <n v="0.34956747332012911"/>
    <n v="0.34956747332012911"/>
    <n v="244.31105234712493"/>
    <n v="-128.77975872436497"/>
    <n v="115.53129362275996"/>
  </r>
  <r>
    <s v="Substation"/>
    <s v="013019"/>
    <x v="14"/>
    <s v="40055888"/>
    <s v="0"/>
    <s v="STEEL STRUCTURE"/>
    <x v="5"/>
    <x v="1"/>
    <s v="1967"/>
    <d v="1967-12-31T00:00:00"/>
    <n v="1967"/>
    <n v="1792.0044366469438"/>
    <n v="-929.20315683772469"/>
    <n v="862.80127980921907"/>
    <n v="2.5640529033745345"/>
    <n v="2.5640529033745345"/>
    <n v="2.5640529033745345"/>
    <n v="2.5640529033745345"/>
    <n v="2.5640529033745345"/>
    <n v="2.5640529033745345"/>
    <n v="1792.0044366469438"/>
    <n v="-944.58747425797185"/>
    <n v="847.41696238897191"/>
  </r>
  <r>
    <s v="Substation"/>
    <s v="013019"/>
    <x v="14"/>
    <s v="40056222"/>
    <s v="0"/>
    <s v="LIGHTNING ARRESTER 264KV"/>
    <x v="5"/>
    <x v="1"/>
    <s v="2005"/>
    <d v="2005-08-22T00:00:00"/>
    <n v="2006"/>
    <n v="996.96755714223445"/>
    <n v="-138.05244117665359"/>
    <n v="858.91511596558087"/>
    <n v="1.4264906420900758"/>
    <n v="1.4264906420900758"/>
    <n v="1.4264906420900758"/>
    <n v="1.4264906420900758"/>
    <n v="1.4264906420900758"/>
    <n v="1.4264906420900758"/>
    <n v="996.96755714223445"/>
    <n v="-146.61138502919405"/>
    <n v="850.35617211304043"/>
  </r>
  <r>
    <s v="Substation"/>
    <s v="013019"/>
    <x v="14"/>
    <s v="40056304"/>
    <s v="0"/>
    <s v="CURRENT TRANSFORMER"/>
    <x v="5"/>
    <x v="1"/>
    <s v="1951"/>
    <d v="1951-12-31T00:00:00"/>
    <n v="1951"/>
    <n v="227.54450412868383"/>
    <n v="-146.50087588193057"/>
    <n v="81.043628246753258"/>
    <n v="0.32557740066188107"/>
    <n v="0.32557740066188107"/>
    <n v="0.32557740066188107"/>
    <n v="0.32557740066188107"/>
    <n v="0.32557740066188107"/>
    <n v="0.32557740066188107"/>
    <n v="227.54450412868383"/>
    <n v="-148.45434028590185"/>
    <n v="79.090163842781976"/>
  </r>
  <r>
    <s v="Substation"/>
    <s v="013019"/>
    <x v="14"/>
    <s v="40056310"/>
    <s v="0"/>
    <s v="INSULATOR, DISC 10&quot;"/>
    <x v="5"/>
    <x v="1"/>
    <s v="1951"/>
    <d v="1951-12-31T00:00:00"/>
    <n v="1951"/>
    <n v="823.32099241066589"/>
    <n v="-530.08223001622844"/>
    <n v="293.23876239443746"/>
    <n v="1.1780320058524958"/>
    <n v="1.1780320058524958"/>
    <n v="1.1780320058524958"/>
    <n v="1.1780320058524958"/>
    <n v="1.1780320058524958"/>
    <n v="1.1780320058524958"/>
    <n v="823.32099241066589"/>
    <n v="-537.15042205134341"/>
    <n v="286.17057035932248"/>
  </r>
  <r>
    <s v="Substation"/>
    <s v="013019"/>
    <x v="14"/>
    <s v="40056311"/>
    <s v="0"/>
    <s v="INSULATOR, POST 161KV"/>
    <x v="5"/>
    <x v="1"/>
    <s v="1951"/>
    <d v="1951-12-31T00:00:00"/>
    <n v="1951"/>
    <n v="82.820994435252246"/>
    <n v="-53.323120629370635"/>
    <n v="29.497873805881611"/>
    <n v="0.11850272627640419"/>
    <n v="0.11850272627640419"/>
    <n v="0.11850272627640419"/>
    <n v="0.11850272627640419"/>
    <n v="0.11850272627640419"/>
    <n v="0.11850272627640419"/>
    <n v="82.820994435252246"/>
    <n v="-54.034136987029058"/>
    <n v="28.786857448223188"/>
  </r>
  <r>
    <s v="Substation"/>
    <s v="013019"/>
    <x v="14"/>
    <s v="40056314"/>
    <s v="0"/>
    <s v="INSULATOR, POST 15KV"/>
    <x v="5"/>
    <x v="1"/>
    <s v="1951"/>
    <d v="1951-12-31T00:00:00"/>
    <n v="1951"/>
    <n v="27.706005023315246"/>
    <n v="-17.83835122418224"/>
    <n v="9.8676537991330058"/>
    <n v="3.9642570725921117E-2"/>
    <n v="3.9642570725921117E-2"/>
    <n v="3.9642570725921117E-2"/>
    <n v="3.9642570725921117E-2"/>
    <n v="3.9642570725921117E-2"/>
    <n v="3.9642570725921117E-2"/>
    <n v="27.706005023315246"/>
    <n v="-18.076206648537767"/>
    <n v="9.6297983747774794"/>
  </r>
  <r>
    <s v="Substation"/>
    <s v="013019"/>
    <x v="14"/>
    <s v="40056317"/>
    <s v="0"/>
    <s v="STEEL STRUCTURE"/>
    <x v="5"/>
    <x v="1"/>
    <s v="1951"/>
    <d v="1951-12-31T00:00:00"/>
    <n v="1951"/>
    <n v="712.93076798655875"/>
    <n v="-459.00996287624025"/>
    <n v="253.9208051103185"/>
    <n v="1.0200824106113076"/>
    <n v="1.0200824106113076"/>
    <n v="1.0200824106113076"/>
    <n v="1.0200824106113076"/>
    <n v="1.0200824106113076"/>
    <n v="1.0200824106113076"/>
    <n v="712.93076798655875"/>
    <n v="-465.13045733990811"/>
    <n v="247.80031064665064"/>
  </r>
  <r>
    <s v="Substation"/>
    <s v="013019"/>
    <x v="14"/>
    <s v="40056318"/>
    <s v="0"/>
    <s v="BUS"/>
    <x v="5"/>
    <x v="1"/>
    <s v="1961"/>
    <d v="1961-12-31T00:00:00"/>
    <n v="1961"/>
    <n v="323.74963062578115"/>
    <n v="-183.55304097504225"/>
    <n v="140.1965896507389"/>
    <n v="0.46323053860609037"/>
    <n v="0.46323053860609037"/>
    <n v="0.46323053860609037"/>
    <n v="0.46323053860609037"/>
    <n v="0.46323053860609037"/>
    <n v="0.46323053860609037"/>
    <n v="323.74963062578115"/>
    <n v="-186.33242420667878"/>
    <n v="137.41720641910237"/>
  </r>
  <r>
    <s v="Substation"/>
    <s v="013019"/>
    <x v="14"/>
    <s v="40056319"/>
    <s v="2"/>
    <s v="CAPACITOR CELL EQ# 331475"/>
    <x v="5"/>
    <x v="1"/>
    <s v="2010"/>
    <d v="2010-10-11T00:00:00"/>
    <n v="2011"/>
    <n v="914.1608112590535"/>
    <n v="-63.906188733141903"/>
    <n v="850.2546225259116"/>
    <n v="1.3080083030630334"/>
    <n v="1.3080083030630334"/>
    <n v="1.3080083030630334"/>
    <n v="1.3080083030630334"/>
    <n v="1.3080083030630334"/>
    <n v="1.3080083030630334"/>
    <n v="914.1608112590535"/>
    <n v="-71.754238551520103"/>
    <n v="842.40657270753343"/>
  </r>
  <r>
    <s v="Substation"/>
    <s v="013019"/>
    <x v="14"/>
    <s v="40056319"/>
    <s v="0"/>
    <s v="CAPACITOR BANK SC-0619 S/N 36F626G1 EQ# 331475"/>
    <x v="5"/>
    <x v="1"/>
    <s v="1961"/>
    <d v="1961-12-31T00:00:00"/>
    <n v="1961"/>
    <n v="1162.3708000983393"/>
    <n v="-659.01642556662091"/>
    <n v="503.35437453171835"/>
    <n v="1.6631544899333945"/>
    <n v="1.6631544899333945"/>
    <n v="1.6631544899333945"/>
    <n v="1.6631544899333945"/>
    <n v="1.6631544899333945"/>
    <n v="1.6631544899333945"/>
    <n v="1162.3708000983393"/>
    <n v="-668.99535250622125"/>
    <n v="493.37544759211801"/>
  </r>
  <r>
    <s v="Substation"/>
    <s v="013019"/>
    <x v="14"/>
    <s v="40056319"/>
    <s v="1"/>
    <s v="CAPACITOR BANK SC-0619 INSTALL COSTS"/>
    <x v="5"/>
    <x v="1"/>
    <s v="1961"/>
    <d v="1961-12-31T00:00:00"/>
    <n v="1961"/>
    <n v="247.85131313998502"/>
    <n v="-140.52188007305193"/>
    <n v="107.32943306693308"/>
    <n v="0.35463298308059654"/>
    <n v="0.35463298308059654"/>
    <n v="0.35463298308059654"/>
    <n v="0.35463298308059654"/>
    <n v="0.35463298308059654"/>
    <n v="0.35463298308059654"/>
    <n v="247.85131313998502"/>
    <n v="-142.64967797153551"/>
    <n v="105.20163516844951"/>
  </r>
  <r>
    <s v="Substation"/>
    <s v="013019"/>
    <x v="14"/>
    <s v="40056320"/>
    <s v="0"/>
    <s v="CAPACITOR CELL 50KVAR"/>
    <x v="5"/>
    <x v="1"/>
    <s v="1961"/>
    <d v="1961-12-31T00:00:00"/>
    <n v="1961"/>
    <n v="154.47500526816933"/>
    <n v="-87.580919861388622"/>
    <n v="66.894085406780704"/>
    <n v="0.22102740241969679"/>
    <n v="0.22102740241969679"/>
    <n v="0.22102740241969679"/>
    <n v="0.22102740241969679"/>
    <n v="0.22102740241969679"/>
    <n v="0.22102740241969679"/>
    <n v="154.47500526816933"/>
    <n v="-88.907084275906797"/>
    <n v="65.567920992262529"/>
  </r>
  <r>
    <s v="Substation"/>
    <s v="013019"/>
    <x v="14"/>
    <s v="40056322"/>
    <s v="0"/>
    <s v="FOUNDATION AND SUBSTRUCTURE"/>
    <x v="5"/>
    <x v="1"/>
    <s v="1961"/>
    <d v="1961-12-31T00:00:00"/>
    <n v="1961"/>
    <n v="378.02161367784936"/>
    <n v="-214.32242211218929"/>
    <n v="163.69919156566007"/>
    <n v="0.54088449574524067"/>
    <n v="0.54088449574524067"/>
    <n v="0.54088449574524067"/>
    <n v="0.54088449574524067"/>
    <n v="0.54088449574524067"/>
    <n v="0.54088449574524067"/>
    <n v="378.02161367784936"/>
    <n v="-217.56772908666073"/>
    <n v="160.45388459118863"/>
  </r>
  <r>
    <s v="Substation"/>
    <s v="013019"/>
    <x v="14"/>
    <s v="40056325"/>
    <s v="0"/>
    <s v="INSULATOR, DISC 10&quot;"/>
    <x v="5"/>
    <x v="1"/>
    <s v="1961"/>
    <d v="1961-12-31T00:00:00"/>
    <n v="1961"/>
    <n v="96.308902283393138"/>
    <n v="-54.60275801548466"/>
    <n v="41.706144267908478"/>
    <n v="0.13780162340591359"/>
    <n v="0.13780162340591359"/>
    <n v="0.13780162340591359"/>
    <n v="0.13780162340591359"/>
    <n v="0.13780162340591359"/>
    <n v="0.13780162340591359"/>
    <n v="96.308902283393138"/>
    <n v="-55.429567755920139"/>
    <n v="40.879334527472999"/>
  </r>
  <r>
    <s v="Substation"/>
    <s v="013019"/>
    <x v="14"/>
    <s v="40056326"/>
    <s v="0"/>
    <s v="INSULATOR, POST"/>
    <x v="5"/>
    <x v="1"/>
    <s v="1961"/>
    <d v="1961-12-31T00:00:00"/>
    <n v="1961"/>
    <n v="166.57460283718416"/>
    <n v="-94.441215044355715"/>
    <n v="72.133387792828444"/>
    <n v="0.2383398641759554"/>
    <n v="0.2383398641759554"/>
    <n v="0.2383398641759554"/>
    <n v="0.2383398641759554"/>
    <n v="0.2383398641759554"/>
    <n v="0.2383398641759554"/>
    <n v="166.57460283718416"/>
    <n v="-95.871254229411448"/>
    <n v="70.70334860777271"/>
  </r>
  <r>
    <s v="Substation"/>
    <s v="013019"/>
    <x v="14"/>
    <s v="40056330"/>
    <s v="0"/>
    <s v="STEEL STRUCTURE"/>
    <x v="5"/>
    <x v="1"/>
    <s v="1961"/>
    <d v="1961-12-31T00:00:00"/>
    <n v="1961"/>
    <n v="600.57788939499642"/>
    <n v="-340.50258884679982"/>
    <n v="260.07530054819659"/>
    <n v="0.85932459178904397"/>
    <n v="0.85932459178904397"/>
    <n v="0.85932459178904397"/>
    <n v="0.85932459178904397"/>
    <n v="0.85932459178904397"/>
    <n v="0.85932459178904397"/>
    <n v="600.57788939499642"/>
    <n v="-345.65853639753408"/>
    <n v="254.91935299746234"/>
  </r>
  <r>
    <s v="Substation"/>
    <s v="013019"/>
    <x v="14"/>
    <s v="40056720"/>
    <s v="0"/>
    <s v="BREAKER S/N H169A2092201 EQ# 370488"/>
    <x v="5"/>
    <x v="1"/>
    <s v="2004"/>
    <d v="2004-09-30T00:00:00"/>
    <n v="2005"/>
    <n v="6889.8345999703424"/>
    <n v="-1041.8856547749119"/>
    <n v="5847.9489451954305"/>
    <n v="9.8581789467437417"/>
    <n v="9.8581789467437417"/>
    <n v="9.8581789467437417"/>
    <n v="9.8581789467437417"/>
    <n v="9.8581789467437417"/>
    <n v="9.8581789467437417"/>
    <n v="6889.8345999703424"/>
    <n v="-1101.0347284553743"/>
    <n v="5788.7998715149679"/>
  </r>
  <r>
    <s v="Substation"/>
    <s v="013019"/>
    <x v="14"/>
    <s v="40056720"/>
    <s v="1"/>
    <s v="BREAKER S/N H169A2092201 INSTALL COSTS"/>
    <x v="5"/>
    <x v="1"/>
    <s v="2006"/>
    <d v="2006-02-02T00:00:00"/>
    <n v="2006"/>
    <n v="3388.3474170360892"/>
    <n v="-425.50680296266273"/>
    <n v="2962.8406140734264"/>
    <n v="4.848147613154965"/>
    <n v="4.848147613154965"/>
    <n v="4.848147613154965"/>
    <n v="4.848147613154965"/>
    <n v="4.848147613154965"/>
    <n v="4.848147613154965"/>
    <n v="3388.3474170360892"/>
    <n v="-454.59568864159252"/>
    <n v="2933.7517283944967"/>
  </r>
  <r>
    <s v="Substation"/>
    <s v="013019"/>
    <x v="14"/>
    <s v="40056734"/>
    <s v="0"/>
    <s v="BREAKER S/N H169A2089201 EQ# 360398"/>
    <x v="5"/>
    <x v="1"/>
    <s v="2003"/>
    <d v="2003-03-25T00:00:00"/>
    <n v="2003"/>
    <n v="8202.4478185876615"/>
    <n v="-1345.3060816136986"/>
    <n v="6857.1417369739629"/>
    <n v="11.736304728899166"/>
    <n v="11.736304728899166"/>
    <n v="11.736304728899166"/>
    <n v="11.736304728899166"/>
    <n v="11.736304728899166"/>
    <n v="11.736304728899166"/>
    <n v="8202.4478185876615"/>
    <n v="-1415.7239099870935"/>
    <n v="6786.7239086005684"/>
  </r>
  <r>
    <s v="Substation"/>
    <s v="013019"/>
    <x v="14"/>
    <s v="40056734"/>
    <s v="1"/>
    <s v="BREAKER S/N H169A2089201 INSTALL COSTS"/>
    <x v="5"/>
    <x v="1"/>
    <s v="2004"/>
    <d v="2004-09-30T00:00:00"/>
    <n v="2005"/>
    <n v="4661.0793138502122"/>
    <n v="-704.85112348588927"/>
    <n v="3956.2281903643229"/>
    <n v="6.6692100215437273"/>
    <n v="6.6692100215437273"/>
    <n v="6.6692100215437273"/>
    <n v="6.6692100215437273"/>
    <n v="6.6692100215437273"/>
    <n v="6.6692100215437273"/>
    <n v="4661.0793138502122"/>
    <n v="-744.86638361515168"/>
    <n v="3916.2129302350604"/>
  </r>
  <r>
    <s v="Substation"/>
    <s v="013019"/>
    <x v="14"/>
    <s v="40056735"/>
    <s v="0"/>
    <s v="BUS"/>
    <x v="5"/>
    <x v="1"/>
    <s v="2004"/>
    <d v="2004-09-30T00:00:00"/>
    <n v="2005"/>
    <n v="2439.7499166092148"/>
    <n v="-368.94032687605295"/>
    <n v="2070.8095897331618"/>
    <n v="3.4908662775939923"/>
    <n v="3.4908662775939923"/>
    <n v="3.4908662775939923"/>
    <n v="3.4908662775939923"/>
    <n v="3.4908662775939923"/>
    <n v="3.4908662775939923"/>
    <n v="2439.7499166092148"/>
    <n v="-389.88552454161692"/>
    <n v="2049.8643920675977"/>
  </r>
  <r>
    <s v="Substation"/>
    <s v="013019"/>
    <x v="14"/>
    <s v="40056737"/>
    <s v="0"/>
    <s v="CCVT S/N 642368701 EQ# 370489"/>
    <x v="5"/>
    <x v="1"/>
    <s v="2004"/>
    <d v="2004-09-30T00:00:00"/>
    <n v="2005"/>
    <n v="424.60904622721029"/>
    <n v="-64.209355098026947"/>
    <n v="360.39969112918334"/>
    <n v="0.60754317093940735"/>
    <n v="0.60754317093940735"/>
    <n v="0.60754317093940735"/>
    <n v="0.60754317093940735"/>
    <n v="0.60754317093940735"/>
    <n v="0.60754317093940735"/>
    <n v="424.60904622721029"/>
    <n v="-67.854614123663396"/>
    <n v="356.75443210354689"/>
  </r>
  <r>
    <s v="Substation"/>
    <s v="013019"/>
    <x v="14"/>
    <s v="40056737"/>
    <s v="1"/>
    <s v="CCVT S/N 642368701 INSTALL COSTS"/>
    <x v="5"/>
    <x v="1"/>
    <s v="2004"/>
    <d v="2004-09-30T00:00:00"/>
    <n v="2005"/>
    <n v="119.66531515359641"/>
    <n v="-18.096043019480518"/>
    <n v="101.56927213411589"/>
    <n v="0.17122066914461445"/>
    <n v="0.17122066914461445"/>
    <n v="0.17122066914461445"/>
    <n v="0.17122066914461445"/>
    <n v="0.17122066914461445"/>
    <n v="0.17122066914461445"/>
    <n v="119.66531515359641"/>
    <n v="-19.123367034348206"/>
    <n v="100.5419481192482"/>
  </r>
  <r>
    <s v="Substation"/>
    <s v="013019"/>
    <x v="14"/>
    <s v="40056738"/>
    <s v="0"/>
    <s v="FOUNDATION AND SUBSTRUCTURE"/>
    <x v="5"/>
    <x v="1"/>
    <s v="2004"/>
    <d v="2004-09-30T00:00:00"/>
    <n v="2005"/>
    <n v="1604.5676202995289"/>
    <n v="-242.64350672292517"/>
    <n v="1361.9241135766038"/>
    <n v="2.2958627676100689"/>
    <n v="2.2958627676100689"/>
    <n v="2.2958627676100689"/>
    <n v="2.2958627676100689"/>
    <n v="2.2958627676100689"/>
    <n v="2.2958627676100689"/>
    <n v="1604.5676202995289"/>
    <n v="-256.41868332858559"/>
    <n v="1348.1489369709434"/>
  </r>
  <r>
    <s v="Substation"/>
    <s v="013019"/>
    <x v="14"/>
    <s v="40056742"/>
    <s v="0"/>
    <s v="BREAKER B-4484 S/N H169A2004201 EQ# 331481"/>
    <x v="5"/>
    <x v="1"/>
    <s v="1986"/>
    <d v="1986-12-31T00:00:00"/>
    <n v="1986"/>
    <n v="9324.783578725961"/>
    <n v="-3257.0059268856139"/>
    <n v="6067.7776518403471"/>
    <n v="13.34217590058457"/>
    <n v="13.34217590058457"/>
    <n v="13.34217590058457"/>
    <n v="13.34217590058457"/>
    <n v="13.34217590058457"/>
    <n v="13.34217590058457"/>
    <n v="9324.783578725961"/>
    <n v="-3337.0589822891216"/>
    <n v="5987.7245964368394"/>
  </r>
  <r>
    <s v="Substation"/>
    <s v="013019"/>
    <x v="14"/>
    <s v="40056742"/>
    <s v="1"/>
    <s v="BREAKER B-4484 INSTALL COSTS"/>
    <x v="5"/>
    <x v="1"/>
    <s v="1986"/>
    <d v="1986-12-31T00:00:00"/>
    <n v="1986"/>
    <n v="1939.2655672452547"/>
    <n v="-677.35585566776967"/>
    <n v="1261.909711577485"/>
    <n v="2.774758480739802"/>
    <n v="2.774758480739802"/>
    <n v="2.774758480739802"/>
    <n v="2.774758480739802"/>
    <n v="2.774758480739802"/>
    <n v="2.774758480739802"/>
    <n v="1939.2655672452547"/>
    <n v="-694.00440655220848"/>
    <n v="1245.2611606930463"/>
  </r>
  <r>
    <s v="Substation"/>
    <s v="013019"/>
    <x v="14"/>
    <s v="40056919"/>
    <s v="0"/>
    <s v="AIRBREAK SWITCH 345KV 2000A"/>
    <x v="5"/>
    <x v="1"/>
    <s v="1973"/>
    <d v="1973-12-31T00:00:00"/>
    <n v="1973"/>
    <n v="3237.6984727410836"/>
    <n v="-1515.2684960587269"/>
    <n v="1722.4299766823567"/>
    <n v="4.632594651839379"/>
    <n v="4.632594651839379"/>
    <n v="4.632594651839379"/>
    <n v="4.632594651839379"/>
    <n v="4.632594651839379"/>
    <n v="4.632594651839379"/>
    <n v="3237.6984727410836"/>
    <n v="-1543.0640639697631"/>
    <n v="1694.6344087713205"/>
  </r>
  <r>
    <s v="Substation"/>
    <s v="013019"/>
    <x v="14"/>
    <s v="40056921"/>
    <s v="0"/>
    <s v="BREAKER B-4505 S/N 4130948401 EQ# 331643"/>
    <x v="5"/>
    <x v="1"/>
    <s v="1973"/>
    <d v="1973-12-31T00:00:00"/>
    <n v="1973"/>
    <n v="21227.719419331537"/>
    <n v="-9934.7436029182845"/>
    <n v="11292.975816413253"/>
    <n v="30.37324824429577"/>
    <n v="30.37324824429577"/>
    <n v="30.37324824429577"/>
    <n v="30.37324824429577"/>
    <n v="30.37324824429577"/>
    <n v="30.37324824429577"/>
    <n v="21227.719419331537"/>
    <n v="-10116.98309238406"/>
    <n v="11110.736326947477"/>
  </r>
  <r>
    <s v="Substation"/>
    <s v="013019"/>
    <x v="14"/>
    <s v="40056921"/>
    <s v="1"/>
    <s v="BREAKER B-4505 INSTALL COSTS"/>
    <x v="5"/>
    <x v="1"/>
    <s v="1973"/>
    <d v="1973-12-31T00:00:00"/>
    <n v="1973"/>
    <n v="5280.4234226034814"/>
    <n v="-2471.2810282333385"/>
    <n v="2809.1423943701429"/>
    <n v="7.5553858745500584"/>
    <n v="7.5553858745500584"/>
    <n v="7.5553858745500584"/>
    <n v="7.5553858745500584"/>
    <n v="7.5553858745500584"/>
    <n v="7.5553858745500584"/>
    <n v="5280.4234226034814"/>
    <n v="-2516.6133434806388"/>
    <n v="2763.8100791228426"/>
  </r>
  <r>
    <s v="Substation"/>
    <s v="013019"/>
    <x v="14"/>
    <s v="40056924"/>
    <s v="0"/>
    <s v="BUS"/>
    <x v="5"/>
    <x v="1"/>
    <s v="1973"/>
    <d v="1973-12-31T00:00:00"/>
    <n v="1973"/>
    <n v="14453.346625502763"/>
    <n v="-6764.2826358749753"/>
    <n v="7689.063989627788"/>
    <n v="20.680275461784579"/>
    <n v="20.680275461784579"/>
    <n v="20.680275461784579"/>
    <n v="20.680275461784579"/>
    <n v="20.680275461784579"/>
    <n v="20.680275461784579"/>
    <n v="14453.346625502763"/>
    <n v="-6888.3642886456828"/>
    <n v="7564.9823368570806"/>
  </r>
  <r>
    <s v="Substation"/>
    <s v="013019"/>
    <x v="14"/>
    <s v="40056928"/>
    <s v="0"/>
    <s v="CURRENT TRANSFORMER"/>
    <x v="5"/>
    <x v="1"/>
    <s v="1973"/>
    <d v="1973-12-31T00:00:00"/>
    <n v="1973"/>
    <n v="177.97573598276725"/>
    <n v="-83.293891264985021"/>
    <n v="94.681844717782226"/>
    <n v="0.25465294239488584"/>
    <n v="0.25465294239488584"/>
    <n v="0.25465294239488584"/>
    <n v="0.25465294239488584"/>
    <n v="0.25465294239488584"/>
    <n v="0.25465294239488584"/>
    <n v="177.97573598276725"/>
    <n v="-84.821808919354339"/>
    <n v="93.153927063412908"/>
  </r>
  <r>
    <s v="Substation"/>
    <s v="013019"/>
    <x v="14"/>
    <s v="40056929"/>
    <s v="0"/>
    <s v="FOUNDATION AND SUBSTRUCTURE"/>
    <x v="5"/>
    <x v="1"/>
    <s v="1973"/>
    <d v="1973-12-31T00:00:00"/>
    <n v="1973"/>
    <n v="7364.2242833471773"/>
    <n v="-3446.5164971722243"/>
    <n v="3917.7077861749531"/>
    <n v="10.536949724381579"/>
    <n v="10.536949724381579"/>
    <n v="10.536949724381579"/>
    <n v="10.536949724381579"/>
    <n v="10.536949724381579"/>
    <n v="10.536949724381579"/>
    <n v="7364.2242833471773"/>
    <n v="-3509.7381955185137"/>
    <n v="3854.4860878286636"/>
  </r>
  <r>
    <s v="Substation"/>
    <s v="013019"/>
    <x v="14"/>
    <s v="40056931"/>
    <s v="0"/>
    <s v="GROUND SWITCH 46-69KV"/>
    <x v="5"/>
    <x v="1"/>
    <s v="1973"/>
    <d v="1973-12-31T00:00:00"/>
    <n v="1973"/>
    <n v="1793.0825251232816"/>
    <n v="-839.17637701733418"/>
    <n v="953.90614810594741"/>
    <n v="2.5655954642250092"/>
    <n v="2.5655954642250092"/>
    <n v="2.5655954642250092"/>
    <n v="2.5655954642250092"/>
    <n v="2.5655954642250092"/>
    <n v="2.5655954642250092"/>
    <n v="1793.0825251232816"/>
    <n v="-854.56994980268428"/>
    <n v="938.51257532059731"/>
  </r>
  <r>
    <s v="Substation"/>
    <s v="013019"/>
    <x v="14"/>
    <s v="40056933"/>
    <s v="0"/>
    <s v="INSULATOR, POST 345KV"/>
    <x v="5"/>
    <x v="1"/>
    <s v="1973"/>
    <d v="1973-12-31T00:00:00"/>
    <n v="1973"/>
    <n v="8873.5174063869781"/>
    <n v="-4152.8776430501584"/>
    <n v="4720.6397633368197"/>
    <n v="12.696490925861239"/>
    <n v="12.696490925861239"/>
    <n v="12.696490925861239"/>
    <n v="12.696490925861239"/>
    <n v="12.696490925861239"/>
    <n v="12.696490925861239"/>
    <n v="8873.5174063869781"/>
    <n v="-4229.0565886053255"/>
    <n v="4644.4608177816526"/>
  </r>
  <r>
    <s v="Substation"/>
    <s v="013019"/>
    <x v="14"/>
    <s v="40056935"/>
    <s v="0"/>
    <s v="INSULATOR, POST 161KV"/>
    <x v="5"/>
    <x v="1"/>
    <s v="1973"/>
    <d v="1973-12-31T00:00:00"/>
    <n v="1973"/>
    <n v="2534.6159886988012"/>
    <n v="-1186.2205991274352"/>
    <n v="1348.395389571366"/>
    <n v="3.626603456921615"/>
    <n v="3.626603456921615"/>
    <n v="3.626603456921615"/>
    <n v="3.626603456921615"/>
    <n v="3.626603456921615"/>
    <n v="3.626603456921615"/>
    <n v="2534.6159886988012"/>
    <n v="-1207.9802198689649"/>
    <n v="1326.6357688298363"/>
  </r>
  <r>
    <s v="Substation"/>
    <s v="013019"/>
    <x v="14"/>
    <s v="40056936"/>
    <s v="0"/>
    <s v="INSULATOR, POST 138KV"/>
    <x v="5"/>
    <x v="1"/>
    <s v="1973"/>
    <d v="1973-12-31T00:00:00"/>
    <n v="1973"/>
    <n v="61.855966103046839"/>
    <n v="-28.948756676228342"/>
    <n v="32.907209426818497"/>
    <n v="8.8505344202337702E-2"/>
    <n v="8.8505344202337702E-2"/>
    <n v="8.8505344202337702E-2"/>
    <n v="8.8505344202337702E-2"/>
    <n v="8.8505344202337702E-2"/>
    <n v="8.8505344202337702E-2"/>
    <n v="61.855966103046839"/>
    <n v="-29.47978874144237"/>
    <n v="32.376177361604469"/>
  </r>
  <r>
    <s v="Substation"/>
    <s v="013019"/>
    <x v="14"/>
    <s v="40056937"/>
    <s v="0"/>
    <s v="INSULATOR, SUSPENSION"/>
    <x v="5"/>
    <x v="1"/>
    <s v="1973"/>
    <d v="1973-12-31T00:00:00"/>
    <n v="1973"/>
    <n v="446.5259689782917"/>
    <n v="-208.97766894227689"/>
    <n v="237.54830003601481"/>
    <n v="0.63890255167737886"/>
    <n v="0.63890255167737886"/>
    <n v="0.63890255167737886"/>
    <n v="0.63890255167737886"/>
    <n v="0.63890255167737886"/>
    <n v="0.63890255167737886"/>
    <n v="446.5259689782917"/>
    <n v="-212.81108425234117"/>
    <n v="233.71488472595053"/>
  </r>
  <r>
    <s v="Substation"/>
    <s v="013019"/>
    <x v="14"/>
    <s v="40056940"/>
    <s v="0"/>
    <s v="LIGHTNING ARRESTER"/>
    <x v="5"/>
    <x v="1"/>
    <s v="1973"/>
    <d v="1973-12-31T00:00:00"/>
    <n v="1973"/>
    <n v="3754.691899765267"/>
    <n v="-1757.2256238792588"/>
    <n v="1997.4662758860081"/>
    <n v="5.372324124868622"/>
    <n v="5.372324124868622"/>
    <n v="5.372324124868622"/>
    <n v="5.372324124868622"/>
    <n v="5.372324124868622"/>
    <n v="5.372324124868622"/>
    <n v="3754.691899765267"/>
    <n v="-1789.4595686284706"/>
    <n v="1965.2323311367963"/>
  </r>
  <r>
    <s v="Substation"/>
    <s v="013019"/>
    <x v="14"/>
    <s v="40056943"/>
    <s v="0"/>
    <s v="POWER TRANSFORMER T-4151 S/N 7002035 EQ# 332242"/>
    <x v="5"/>
    <x v="1"/>
    <s v="1973"/>
    <d v="1973-12-31T00:00:00"/>
    <n v="1973"/>
    <n v="23910.660714285714"/>
    <n v="-11190.381138392857"/>
    <n v="12720.279575892857"/>
    <n v="34.212079932560172"/>
    <n v="34.212079932560172"/>
    <n v="34.212079932560172"/>
    <n v="34.212079932560172"/>
    <n v="34.212079932560172"/>
    <n v="34.212079932560172"/>
    <n v="23910.660714285714"/>
    <n v="-11395.653617988219"/>
    <n v="12515.007096297495"/>
  </r>
  <r>
    <s v="Substation"/>
    <s v="013019"/>
    <x v="14"/>
    <s v="40056943"/>
    <s v="1"/>
    <s v="POWER TRANSFORMER T-4151 INSTALL COSTS"/>
    <x v="5"/>
    <x v="1"/>
    <s v="1973"/>
    <d v="1973-12-31T00:00:00"/>
    <n v="1973"/>
    <n v="5725.74609375"/>
    <n v="-2679.6953125"/>
    <n v="3046.05078125"/>
    <n v="8.1925667121311516"/>
    <n v="8.1925667121311516"/>
    <n v="8.1925667121311516"/>
    <n v="8.1925667121311516"/>
    <n v="8.1925667121311516"/>
    <n v="8.1925667121311516"/>
    <n v="5725.74609375"/>
    <n v="-2728.8507127727871"/>
    <n v="2996.8953809772129"/>
  </r>
  <r>
    <s v="Substation"/>
    <s v="013019"/>
    <x v="14"/>
    <s v="40056944"/>
    <s v="0"/>
    <s v="POWER TRANSFORMER T-4150 S/N 7002036 EQ# 332233"/>
    <x v="5"/>
    <x v="1"/>
    <s v="1973"/>
    <d v="1973-12-31T00:00:00"/>
    <n v="1973"/>
    <n v="23039.833705357145"/>
    <n v="-10782.827008928572"/>
    <n v="12257.006696428572"/>
    <n v="32.966074914426301"/>
    <n v="32.966074914426301"/>
    <n v="32.966074914426301"/>
    <n v="32.966074914426301"/>
    <n v="32.966074914426301"/>
    <n v="32.966074914426301"/>
    <n v="23039.833705357145"/>
    <n v="-10980.62345841513"/>
    <n v="12059.210246942015"/>
  </r>
  <r>
    <s v="Substation"/>
    <s v="013019"/>
    <x v="14"/>
    <s v="40056944"/>
    <s v="1"/>
    <s v="POWER TRANSFORMER T-4150 INSTALL COSTS"/>
    <x v="5"/>
    <x v="1"/>
    <s v="1973"/>
    <d v="1973-12-31T00:00:00"/>
    <n v="1973"/>
    <n v="5576.6127232142853"/>
    <n v="-2609.8995535714284"/>
    <n v="2966.7131696428569"/>
    <n v="7.9791822785369915"/>
    <n v="7.9791822785369915"/>
    <n v="7.9791822785369915"/>
    <n v="7.9791822785369915"/>
    <n v="7.9791822785369915"/>
    <n v="7.9791822785369915"/>
    <n v="5576.6127232142853"/>
    <n v="-2657.7746472426502"/>
    <n v="2918.8380759716351"/>
  </r>
  <r>
    <s v="Substation"/>
    <s v="013019"/>
    <x v="14"/>
    <s v="40056969"/>
    <s v="0"/>
    <s v="STEEL STRUCTURE"/>
    <x v="5"/>
    <x v="1"/>
    <s v="1973"/>
    <d v="1973-12-31T00:00:00"/>
    <n v="1973"/>
    <n v="11523.422530154961"/>
    <n v="-5393.0544239754872"/>
    <n v="6130.3681061794741"/>
    <n v="16.488053484142441"/>
    <n v="16.488053484142441"/>
    <n v="16.488053484142441"/>
    <n v="16.488053484142441"/>
    <n v="16.488053484142441"/>
    <n v="16.488053484142441"/>
    <n v="11523.422530154961"/>
    <n v="-5491.9827448803417"/>
    <n v="6031.4397852746197"/>
  </r>
  <r>
    <s v="Substation"/>
    <s v="013019"/>
    <x v="14"/>
    <s v="40056970"/>
    <s v="0"/>
    <s v="VOLTAGE TRANSFORMER"/>
    <x v="5"/>
    <x v="1"/>
    <s v="1973"/>
    <d v="1973-12-31T00:00:00"/>
    <n v="1973"/>
    <n v="683.76931876717038"/>
    <n v="-320.00917793144362"/>
    <n v="363.76014083572676"/>
    <n v="0.97835734731989721"/>
    <n v="0.97835734731989721"/>
    <n v="0.97835734731989721"/>
    <n v="0.97835734731989721"/>
    <n v="0.97835734731989721"/>
    <n v="0.97835734731989721"/>
    <n v="683.76931876717038"/>
    <n v="-325.87932201536302"/>
    <n v="357.88999675180736"/>
  </r>
  <r>
    <s v="Substation"/>
    <s v="013019"/>
    <x v="14"/>
    <s v="40056970"/>
    <s v="1"/>
    <s v="VOLTAGE TRANSFORMER INSTALL COSTS"/>
    <x v="5"/>
    <x v="1"/>
    <s v="1973"/>
    <d v="1973-12-31T00:00:00"/>
    <n v="1973"/>
    <n v="266.85258530531968"/>
    <n v="-124.88959751186312"/>
    <n v="141.96298779345656"/>
    <n v="0.38182056480025878"/>
    <n v="0.38182056480025878"/>
    <n v="0.38182056480025878"/>
    <n v="0.38182056480025878"/>
    <n v="0.38182056480025878"/>
    <n v="0.38182056480025878"/>
    <n v="266.85258530531968"/>
    <n v="-127.18052090066467"/>
    <n v="139.672064404655"/>
  </r>
  <r>
    <s v="Substation"/>
    <s v="013019"/>
    <x v="14"/>
    <s v="40056971"/>
    <s v="0"/>
    <s v="VOLTAGE TRANSFORMER"/>
    <x v="5"/>
    <x v="1"/>
    <s v="1973"/>
    <d v="1973-12-31T00:00:00"/>
    <n v="1973"/>
    <n v="683.76931876717038"/>
    <n v="-320.00917793144362"/>
    <n v="363.76014083572676"/>
    <n v="0.97835734731989721"/>
    <n v="0.97835734731989721"/>
    <n v="0.97835734731989721"/>
    <n v="0.97835734731989721"/>
    <n v="0.97835734731989721"/>
    <n v="0.97835734731989721"/>
    <n v="683.76931876717038"/>
    <n v="-325.87932201536302"/>
    <n v="357.88999675180736"/>
  </r>
  <r>
    <s v="Substation"/>
    <s v="013019"/>
    <x v="14"/>
    <s v="40056971"/>
    <s v="1"/>
    <s v="VOLTAGE TRANSFORMER INSTALL COSTS"/>
    <x v="5"/>
    <x v="1"/>
    <s v="1973"/>
    <d v="1973-12-31T00:00:00"/>
    <n v="1973"/>
    <n v="266.85258530531968"/>
    <n v="-124.88959751186312"/>
    <n v="141.96298779345656"/>
    <n v="0.38182056480025878"/>
    <n v="0.38182056480025878"/>
    <n v="0.38182056480025878"/>
    <n v="0.38182056480025878"/>
    <n v="0.38182056480025878"/>
    <n v="0.38182056480025878"/>
    <n v="266.85258530531968"/>
    <n v="-127.18052090066467"/>
    <n v="139.672064404655"/>
  </r>
  <r>
    <s v="Substation"/>
    <s v="013019"/>
    <x v="14"/>
    <s v="40056972"/>
    <s v="0"/>
    <s v="VOLTAGE TRANSFORMER"/>
    <x v="5"/>
    <x v="1"/>
    <s v="1973"/>
    <d v="1973-12-31T00:00:00"/>
    <n v="1973"/>
    <n v="683.76931876717038"/>
    <n v="-320.00917793144362"/>
    <n v="363.76014083572676"/>
    <n v="0.97835734731989721"/>
    <n v="0.97835734731989721"/>
    <n v="0.97835734731989721"/>
    <n v="0.97835734731989721"/>
    <n v="0.97835734731989721"/>
    <n v="0.97835734731989721"/>
    <n v="683.76931876717038"/>
    <n v="-325.87932201536302"/>
    <n v="357.88999675180736"/>
  </r>
  <r>
    <s v="Substation"/>
    <s v="013019"/>
    <x v="14"/>
    <s v="40056972"/>
    <s v="1"/>
    <s v="VOLTAGE TRANSFORMER INSTALL COSTS"/>
    <x v="5"/>
    <x v="1"/>
    <s v="1973"/>
    <d v="1973-12-31T00:00:00"/>
    <n v="1973"/>
    <n v="266.85258530531968"/>
    <n v="-124.88959751186312"/>
    <n v="141.96298779345656"/>
    <n v="0.38182056480025878"/>
    <n v="0.38182056480025878"/>
    <n v="0.38182056480025878"/>
    <n v="0.38182056480025878"/>
    <n v="0.38182056480025878"/>
    <n v="0.38182056480025878"/>
    <n v="266.85258530531968"/>
    <n v="-127.18052090066467"/>
    <n v="139.672064404655"/>
  </r>
  <r>
    <s v="Substation"/>
    <s v="013019"/>
    <x v="14"/>
    <s v="40056973"/>
    <s v="0"/>
    <s v="VOLTAGE TRANSFORMER"/>
    <x v="5"/>
    <x v="1"/>
    <s v="1973"/>
    <d v="1973-12-31T00:00:00"/>
    <n v="1973"/>
    <n v="728.24724045485766"/>
    <n v="-340.82517833728775"/>
    <n v="387.42206211756991"/>
    <n v="1.0419976720351471"/>
    <n v="1.0419976720351471"/>
    <n v="1.0419976720351471"/>
    <n v="1.0419976720351471"/>
    <n v="1.0419976720351471"/>
    <n v="1.0419976720351471"/>
    <n v="728.24724045485766"/>
    <n v="-347.07716436949863"/>
    <n v="381.17007608535903"/>
  </r>
  <r>
    <s v="Substation"/>
    <s v="013019"/>
    <x v="14"/>
    <s v="40056973"/>
    <s v="1"/>
    <s v="VOLTAGE TRANSFORMER INSTALL COSTS"/>
    <x v="5"/>
    <x v="1"/>
    <s v="1973"/>
    <d v="1973-12-31T00:00:00"/>
    <n v="1973"/>
    <n v="274.47017396665831"/>
    <n v="-128.4539372736638"/>
    <n v="146.01623669299451"/>
    <n v="0.39272003576382669"/>
    <n v="0.39272003576382669"/>
    <n v="0.39272003576382669"/>
    <n v="0.39272003576382669"/>
    <n v="0.39272003576382669"/>
    <n v="0.39272003576382669"/>
    <n v="274.47017396665831"/>
    <n v="-130.81025748824675"/>
    <n v="143.65991647841156"/>
  </r>
  <r>
    <s v="Substation"/>
    <s v="013019"/>
    <x v="14"/>
    <s v="40056974"/>
    <s v="0"/>
    <s v="VOLTAGE TRANSFORMER"/>
    <x v="5"/>
    <x v="1"/>
    <s v="1973"/>
    <d v="1973-12-31T00:00:00"/>
    <n v="1973"/>
    <n v="429.41487360295957"/>
    <n v="-200.96941027722283"/>
    <n v="228.44546332573674"/>
    <n v="0.61441949076535785"/>
    <n v="0.61441949076535785"/>
    <n v="0.61441949076535785"/>
    <n v="0.61441949076535785"/>
    <n v="0.61441949076535785"/>
    <n v="0.61441949076535785"/>
    <n v="429.41487360295957"/>
    <n v="-204.65592722181498"/>
    <n v="224.7589463811446"/>
  </r>
  <r>
    <s v="Substation"/>
    <s v="013019"/>
    <x v="14"/>
    <s v="40056974"/>
    <s v="1"/>
    <s v="VOLTAGE TRANSFORMER INSTALL COSTS"/>
    <x v="5"/>
    <x v="1"/>
    <s v="1973"/>
    <d v="1973-12-31T00:00:00"/>
    <n v="1973"/>
    <n v="223.2937700970904"/>
    <n v="-104.50379444773975"/>
    <n v="118.78997564935065"/>
    <n v="0.31949532479628023"/>
    <n v="0.31949532479628023"/>
    <n v="0.31949532479628023"/>
    <n v="0.31949532479628023"/>
    <n v="0.31949532479628023"/>
    <n v="0.31949532479628023"/>
    <n v="223.2937700970904"/>
    <n v="-106.42076639651744"/>
    <n v="116.87300370057297"/>
  </r>
  <r>
    <s v="Substation"/>
    <s v="013019"/>
    <x v="14"/>
    <s v="40056975"/>
    <s v="0"/>
    <s v="VOLTAGE TRANSFORMER"/>
    <x v="5"/>
    <x v="1"/>
    <s v="1973"/>
    <d v="1973-12-31T00:00:00"/>
    <n v="1973"/>
    <n v="429.41487360295957"/>
    <n v="-200.96941027722283"/>
    <n v="228.44546332573674"/>
    <n v="0.61441949076535785"/>
    <n v="0.61441949076535785"/>
    <n v="0.61441949076535785"/>
    <n v="0.61441949076535785"/>
    <n v="0.61441949076535785"/>
    <n v="0.61441949076535785"/>
    <n v="429.41487360295957"/>
    <n v="-204.65592722181498"/>
    <n v="224.7589463811446"/>
  </r>
  <r>
    <s v="Substation"/>
    <s v="013019"/>
    <x v="14"/>
    <s v="40056975"/>
    <s v="1"/>
    <s v="VOLTAGE TRANSFORMER INSTALL COSTS"/>
    <x v="5"/>
    <x v="1"/>
    <s v="1973"/>
    <d v="1973-12-31T00:00:00"/>
    <n v="1973"/>
    <n v="223.2937700970904"/>
    <n v="-104.50379444773975"/>
    <n v="118.78997564935065"/>
    <n v="0.31949532479628023"/>
    <n v="0.31949532479628023"/>
    <n v="0.31949532479628023"/>
    <n v="0.31949532479628023"/>
    <n v="0.31949532479628023"/>
    <n v="0.31949532479628023"/>
    <n v="223.2937700970904"/>
    <n v="-106.42076639651744"/>
    <n v="116.87300370057297"/>
  </r>
  <r>
    <s v="Substation"/>
    <s v="013019"/>
    <x v="14"/>
    <s v="40056976"/>
    <s v="0"/>
    <s v="VOLTAGE TRANSFORMER"/>
    <x v="5"/>
    <x v="1"/>
    <s v="1973"/>
    <d v="1973-12-31T00:00:00"/>
    <n v="1973"/>
    <n v="429.41487360295957"/>
    <n v="-200.96941027722283"/>
    <n v="228.44546332573674"/>
    <n v="0.61441949076535785"/>
    <n v="0.61441949076535785"/>
    <n v="0.61441949076535785"/>
    <n v="0.61441949076535785"/>
    <n v="0.61441949076535785"/>
    <n v="0.61441949076535785"/>
    <n v="429.41487360295957"/>
    <n v="-204.65592722181498"/>
    <n v="224.7589463811446"/>
  </r>
  <r>
    <s v="Substation"/>
    <s v="013019"/>
    <x v="14"/>
    <s v="40056976"/>
    <s v="1"/>
    <s v="VOLTAGE TRANSFORMER INSTALL COSTS"/>
    <x v="5"/>
    <x v="1"/>
    <s v="1973"/>
    <d v="1973-12-31T00:00:00"/>
    <n v="1973"/>
    <n v="223.2937700970904"/>
    <n v="-104.50379444773975"/>
    <n v="118.78997564935065"/>
    <n v="0.31949532479628023"/>
    <n v="0.31949532479628023"/>
    <n v="0.31949532479628023"/>
    <n v="0.31949532479628023"/>
    <n v="0.31949532479628023"/>
    <n v="0.31949532479628023"/>
    <n v="223.2937700970904"/>
    <n v="-106.42076639651744"/>
    <n v="116.87300370057297"/>
  </r>
  <r>
    <s v="Substation"/>
    <s v="013019"/>
    <x v="14"/>
    <s v="40056977"/>
    <s v="0"/>
    <s v="VOLTAGE TRANSFORMER"/>
    <x v="5"/>
    <x v="1"/>
    <s v="1973"/>
    <d v="1973-12-31T00:00:00"/>
    <n v="1973"/>
    <n v="192.94937894137112"/>
    <n v="-90.301944734952542"/>
    <n v="102.64743420641858"/>
    <n v="0.27607767322531845"/>
    <n v="0.27607767322531845"/>
    <n v="0.27607767322531845"/>
    <n v="0.27607767322531845"/>
    <n v="0.27607767322531845"/>
    <n v="0.27607767322531845"/>
    <n v="192.94937894137112"/>
    <n v="-91.958410774304454"/>
    <n v="100.99096816706667"/>
  </r>
  <r>
    <s v="Substation"/>
    <s v="013019"/>
    <x v="14"/>
    <s v="40056977"/>
    <s v="1"/>
    <s v="VOLTAGE TRANSFORMER INSTALL COSTS"/>
    <x v="5"/>
    <x v="1"/>
    <s v="1973"/>
    <d v="1973-12-31T00:00:00"/>
    <n v="1973"/>
    <n v="182.797575666521"/>
    <n v="-85.550559206418583"/>
    <n v="97.247016460102415"/>
    <n v="0.26155217310430795"/>
    <n v="0.26155217310430795"/>
    <n v="0.26155217310430795"/>
    <n v="0.26155217310430795"/>
    <n v="0.26155217310430795"/>
    <n v="0.26155217310430795"/>
    <n v="182.797575666521"/>
    <n v="-87.119872245044434"/>
    <n v="95.677703421476565"/>
  </r>
  <r>
    <s v="Substation"/>
    <s v="013019"/>
    <x v="14"/>
    <s v="40056978"/>
    <s v="0"/>
    <s v="VOLTAGE TRANSFORMER"/>
    <x v="5"/>
    <x v="1"/>
    <s v="1973"/>
    <d v="1973-12-31T00:00:00"/>
    <n v="1973"/>
    <n v="192.95044642857144"/>
    <n v="-90.301944734952556"/>
    <n v="102.64850169361888"/>
    <n v="0.27607920061754992"/>
    <n v="0.27607920061754992"/>
    <n v="0.27607920061754992"/>
    <n v="0.27607920061754992"/>
    <n v="0.27607920061754992"/>
    <n v="0.27607920061754992"/>
    <n v="192.95044642857144"/>
    <n v="-91.958419938657855"/>
    <n v="100.99202648991358"/>
  </r>
  <r>
    <s v="Substation"/>
    <s v="013019"/>
    <x v="14"/>
    <s v="40056978"/>
    <s v="1"/>
    <s v="VOLTAGE TRANSFORMER INSTALL COSTS"/>
    <x v="5"/>
    <x v="1"/>
    <s v="1973"/>
    <d v="1973-12-31T00:00:00"/>
    <n v="1973"/>
    <n v="182.797575666521"/>
    <n v="-85.550559206418583"/>
    <n v="97.247016460102415"/>
    <n v="0.26155217310430795"/>
    <n v="0.26155217310430795"/>
    <n v="0.26155217310430795"/>
    <n v="0.26155217310430795"/>
    <n v="0.26155217310430795"/>
    <n v="0.26155217310430795"/>
    <n v="182.797575666521"/>
    <n v="-87.119872245044434"/>
    <n v="95.677703421476565"/>
  </r>
  <r>
    <s v="Substation"/>
    <s v="013019"/>
    <x v="14"/>
    <s v="40056979"/>
    <s v="0"/>
    <s v="VOLTAGE TRANSFORMER"/>
    <x v="5"/>
    <x v="1"/>
    <s v="1973"/>
    <d v="1973-12-31T00:00:00"/>
    <n v="1973"/>
    <n v="398.02327750374627"/>
    <n v="-186.27758393949802"/>
    <n v="211.74569356424826"/>
    <n v="0.56950346741535185"/>
    <n v="0.56950346741535185"/>
    <n v="0.56950346741535185"/>
    <n v="0.56950346741535185"/>
    <n v="0.56950346741535185"/>
    <n v="0.56950346741535185"/>
    <n v="398.02327750374627"/>
    <n v="-189.69460474399011"/>
    <n v="208.32867275975616"/>
  </r>
  <r>
    <s v="Substation"/>
    <s v="013019"/>
    <x v="14"/>
    <s v="40056979"/>
    <s v="1"/>
    <s v="VOLTAGE TRANSFORMER INSTALL COSTS"/>
    <x v="5"/>
    <x v="1"/>
    <s v="1973"/>
    <d v="1973-12-31T00:00:00"/>
    <n v="1973"/>
    <n v="217.91790455638113"/>
    <n v="-101.98772711663335"/>
    <n v="115.93017743974778"/>
    <n v="0.31180337751873982"/>
    <n v="0.31180337751873982"/>
    <n v="0.31180337751873982"/>
    <n v="0.31180337751873982"/>
    <n v="0.31180337751873982"/>
    <n v="0.31180337751873982"/>
    <n v="217.91790455638113"/>
    <n v="-103.85854738174579"/>
    <n v="114.05935717463534"/>
  </r>
  <r>
    <s v="Substation"/>
    <s v="013019"/>
    <x v="14"/>
    <s v="40056980"/>
    <s v="0"/>
    <s v="VOLTAGE TRANSFORMER"/>
    <x v="5"/>
    <x v="1"/>
    <s v="1973"/>
    <d v="1973-12-31T00:00:00"/>
    <n v="1973"/>
    <n v="398.02327750374627"/>
    <n v="-186.27758393949802"/>
    <n v="211.74569356424826"/>
    <n v="0.56950346741535185"/>
    <n v="0.56950346741535185"/>
    <n v="0.56950346741535185"/>
    <n v="0.56950346741535185"/>
    <n v="0.56950346741535185"/>
    <n v="0.56950346741535185"/>
    <n v="398.02327750374627"/>
    <n v="-189.69460474399011"/>
    <n v="208.32867275975616"/>
  </r>
  <r>
    <s v="Substation"/>
    <s v="013019"/>
    <x v="14"/>
    <s v="40056980"/>
    <s v="1"/>
    <s v="VOLTAGE TRANSFORMER INSTALL COSTS"/>
    <x v="5"/>
    <x v="1"/>
    <s v="1973"/>
    <d v="1973-12-31T00:00:00"/>
    <n v="1973"/>
    <n v="217.91470209478024"/>
    <n v="-101.98559214223279"/>
    <n v="115.92910995254745"/>
    <n v="0.31179879534204552"/>
    <n v="0.31179879534204552"/>
    <n v="0.31179879534204552"/>
    <n v="0.31179879534204552"/>
    <n v="0.31179879534204552"/>
    <n v="0.31179879534204552"/>
    <n v="217.91470209478024"/>
    <n v="-103.85638491428506"/>
    <n v="114.05831718049518"/>
  </r>
  <r>
    <s v="Substation"/>
    <s v="013019"/>
    <x v="14"/>
    <s v="40057053"/>
    <s v="0"/>
    <s v="AIRBREAK SWITCH 161KV 600A"/>
    <x v="5"/>
    <x v="1"/>
    <s v="1955"/>
    <d v="1955-12-31T00:00:00"/>
    <n v="1955"/>
    <n v="401.47873357111638"/>
    <n v="-246.35149362356395"/>
    <n v="155.12723994755243"/>
    <n v="0.57444763606852856"/>
    <n v="0.57444763606852856"/>
    <n v="0.57444763606852856"/>
    <n v="0.57444763606852856"/>
    <n v="0.57444763606852856"/>
    <n v="0.57444763606852856"/>
    <n v="401.47873357111638"/>
    <n v="-249.79817943997512"/>
    <n v="151.68055413114126"/>
  </r>
  <r>
    <s v="Substation"/>
    <s v="013019"/>
    <x v="14"/>
    <s v="40057054"/>
    <s v="0"/>
    <s v="AIRBREAK SWITCH 161KV 600A"/>
    <x v="5"/>
    <x v="1"/>
    <s v="1955"/>
    <d v="1955-12-31T00:00:00"/>
    <n v="1955"/>
    <n v="822.9269501982393"/>
    <n v="-504.95667281936812"/>
    <n v="317.97027737887117"/>
    <n v="1.1774681986106372"/>
    <n v="1.1774681986106372"/>
    <n v="1.1774681986106372"/>
    <n v="1.1774681986106372"/>
    <n v="1.1774681986106372"/>
    <n v="1.1774681986106372"/>
    <n v="822.9269501982393"/>
    <n v="-512.02148201103194"/>
    <n v="310.90546818720736"/>
  </r>
  <r>
    <s v="Substation"/>
    <s v="013019"/>
    <x v="14"/>
    <s v="40057055"/>
    <s v="0"/>
    <s v="AIRBREAK SWITCH 161KV 600A"/>
    <x v="5"/>
    <x v="1"/>
    <s v="1955"/>
    <d v="1955-12-31T00:00:00"/>
    <n v="1955"/>
    <n v="554.73360096934323"/>
    <n v="-340.39071104676577"/>
    <n v="214.34288992257743"/>
    <n v="0.79372922916768773"/>
    <n v="0.79372922916768773"/>
    <n v="0.79372922916768773"/>
    <n v="0.79372922916768773"/>
    <n v="0.79372922916768773"/>
    <n v="0.79372922916768773"/>
    <n v="554.73360096934323"/>
    <n v="-345.15308642177189"/>
    <n v="209.58051454757134"/>
  </r>
  <r>
    <s v="Substation"/>
    <s v="013019"/>
    <x v="14"/>
    <s v="40057056"/>
    <s v="0"/>
    <s v="AIRBREAK SWITCH 161KV 600A"/>
    <x v="5"/>
    <x v="1"/>
    <s v="1955"/>
    <d v="1955-12-31T00:00:00"/>
    <n v="1955"/>
    <n v="3543.943283864573"/>
    <n v="-2174.6005929617259"/>
    <n v="1369.3426909028474"/>
    <n v="5.0707787774176758"/>
    <n v="5.0707787774176758"/>
    <n v="5.0707787774176758"/>
    <n v="5.0707787774176758"/>
    <n v="5.0707787774176758"/>
    <n v="5.0707787774176758"/>
    <n v="3543.943283864573"/>
    <n v="-2205.0252656262319"/>
    <n v="1338.9180182383411"/>
  </r>
  <r>
    <s v="Substation"/>
    <s v="013019"/>
    <x v="14"/>
    <s v="40057058"/>
    <s v="0"/>
    <s v="BUS"/>
    <x v="5"/>
    <x v="1"/>
    <s v="1955"/>
    <d v="1955-12-31T00:00:00"/>
    <n v="1955"/>
    <n v="219.42019897087735"/>
    <n v="-134.63876271074636"/>
    <n v="84.781436260130988"/>
    <n v="0.3139529047612169"/>
    <n v="0.3139529047612169"/>
    <n v="0.3139529047612169"/>
    <n v="0.3139529047612169"/>
    <n v="0.3139529047612169"/>
    <n v="0.3139529047612169"/>
    <n v="219.42019897087735"/>
    <n v="-136.52248013931367"/>
    <n v="82.897718831563679"/>
  </r>
  <r>
    <s v="Substation"/>
    <s v="013019"/>
    <x v="14"/>
    <s v="40057061"/>
    <s v="0"/>
    <s v="CURRENT TRANSFORMER"/>
    <x v="5"/>
    <x v="1"/>
    <s v="1955"/>
    <d v="1955-12-31T00:00:00"/>
    <n v="1955"/>
    <n v="199.59021681443556"/>
    <n v="-122.47067151598401"/>
    <n v="77.119545298451555"/>
    <n v="0.28557958029711733"/>
    <n v="0.28557958029711733"/>
    <n v="0.28557958029711733"/>
    <n v="0.28557958029711733"/>
    <n v="0.28557958029711733"/>
    <n v="0.28557958029711733"/>
    <n v="199.59021681443556"/>
    <n v="-124.18414899776671"/>
    <n v="75.406067816668852"/>
  </r>
  <r>
    <s v="Substation"/>
    <s v="013019"/>
    <x v="14"/>
    <s v="40057062"/>
    <s v="0"/>
    <s v="FOUNDATION AND SUBSTRUCTURE"/>
    <x v="5"/>
    <x v="1"/>
    <s v="1955"/>
    <d v="1955-12-31T00:00:00"/>
    <n v="1955"/>
    <n v="878.13031162397851"/>
    <n v="-538.83040871964556"/>
    <n v="339.29990290433295"/>
    <n v="1.2564547994499446"/>
    <n v="1.2564547994499446"/>
    <n v="1.2564547994499446"/>
    <n v="1.2564547994499446"/>
    <n v="1.2564547994499446"/>
    <n v="1.2564547994499446"/>
    <n v="878.13031162397851"/>
    <n v="-546.36913751634518"/>
    <n v="331.76117410763334"/>
  </r>
  <r>
    <s v="Substation"/>
    <s v="013019"/>
    <x v="14"/>
    <s v="40057064"/>
    <s v="0"/>
    <s v="INSULATOR, DISC 10&quot;"/>
    <x v="5"/>
    <x v="1"/>
    <s v="1955"/>
    <d v="1955-12-31T00:00:00"/>
    <n v="1955"/>
    <n v="779.13250906774692"/>
    <n v="-478.08363396216316"/>
    <n v="301.04887510558376"/>
    <n v="1.1148058180741165"/>
    <n v="1.1148058180741165"/>
    <n v="1.1148058180741165"/>
    <n v="1.1148058180741165"/>
    <n v="1.1148058180741165"/>
    <n v="1.1148058180741165"/>
    <n v="779.13250906774692"/>
    <n v="-484.77246887060784"/>
    <n v="294.36004019713909"/>
  </r>
  <r>
    <s v="Substation"/>
    <s v="013019"/>
    <x v="14"/>
    <s v="40057065"/>
    <s v="0"/>
    <s v="INSULATOR, POST"/>
    <x v="5"/>
    <x v="1"/>
    <s v="1955"/>
    <d v="1955-12-31T00:00:00"/>
    <n v="1955"/>
    <n v="81.077877251446154"/>
    <n v="-49.750410059425519"/>
    <n v="31.327467192020634"/>
    <n v="0.11600862269905876"/>
    <n v="0.11600862269905876"/>
    <n v="0.11600862269905876"/>
    <n v="0.11600862269905876"/>
    <n v="0.11600862269905876"/>
    <n v="0.11600862269905876"/>
    <n v="81.077877251446154"/>
    <n v="-50.446461795619875"/>
    <n v="30.631415455826279"/>
  </r>
  <r>
    <s v="Substation"/>
    <s v="013019"/>
    <x v="14"/>
    <s v="40057071"/>
    <s v="0"/>
    <s v="STEEL STRUCTURE"/>
    <x v="5"/>
    <x v="1"/>
    <s v="1955"/>
    <d v="1955-12-31T00:00:00"/>
    <n v="1955"/>
    <n v="1525.1540623708827"/>
    <n v="-935.85086670166572"/>
    <n v="589.30319566921696"/>
    <n v="2.1822355021802768"/>
    <n v="2.1822355021802768"/>
    <n v="2.1822355021802768"/>
    <n v="2.1822355021802768"/>
    <n v="2.1822355021802768"/>
    <n v="2.1822355021802768"/>
    <n v="1525.1540623708827"/>
    <n v="-948.94427971474738"/>
    <n v="576.2097826561353"/>
  </r>
  <r>
    <s v="Substation"/>
    <s v="013019"/>
    <x v="14"/>
    <s v="40059025"/>
    <s v="0"/>
    <s v="AIRBREAK SWITCH 161KV 2000A"/>
    <x v="5"/>
    <x v="1"/>
    <s v="1982"/>
    <d v="1982-12-31T00:00:00"/>
    <n v="1982"/>
    <n v="3461.1724613277347"/>
    <n v="-1340.8813471684566"/>
    <n v="2120.2911141592781"/>
    <n v="4.9523478385761495"/>
    <n v="4.9523478385761495"/>
    <n v="4.9523478385761495"/>
    <n v="4.9523478385761495"/>
    <n v="4.9523478385761495"/>
    <n v="4.9523478385761495"/>
    <n v="3461.1724613277347"/>
    <n v="-1370.5954341999136"/>
    <n v="2090.5770271278211"/>
  </r>
  <r>
    <s v="Substation"/>
    <s v="013019"/>
    <x v="14"/>
    <s v="40059026"/>
    <s v="0"/>
    <s v="BUS"/>
    <x v="5"/>
    <x v="1"/>
    <s v="1982"/>
    <d v="1982-12-31T00:00:00"/>
    <n v="1982"/>
    <n v="637.35474175817649"/>
    <n v="-246.91550880637408"/>
    <n v="390.43923295180241"/>
    <n v="0.91194599894093198"/>
    <n v="0.91194599894093198"/>
    <n v="0.91194599894093198"/>
    <n v="0.91194599894093198"/>
    <n v="0.91194599894093198"/>
    <n v="0.91194599894093198"/>
    <n v="637.35474175817649"/>
    <n v="-252.38718480001967"/>
    <n v="384.96755695815682"/>
  </r>
  <r>
    <s v="Substation"/>
    <s v="013019"/>
    <x v="14"/>
    <s v="40059028"/>
    <s v="0"/>
    <s v="FOUNDATION AND SUBSTRUCTURE"/>
    <x v="5"/>
    <x v="1"/>
    <s v="1982"/>
    <d v="1982-12-31T00:00:00"/>
    <n v="1982"/>
    <n v="902.08603324551677"/>
    <n v="-349.47390661540828"/>
    <n v="552.61212663010849"/>
    <n v="1.2907313538601941"/>
    <n v="1.2907313538601941"/>
    <n v="1.2907313538601941"/>
    <n v="1.2907313538601941"/>
    <n v="1.2907313538601941"/>
    <n v="1.2907313538601941"/>
    <n v="902.08603324551677"/>
    <n v="-357.21829473856945"/>
    <n v="544.86773850694726"/>
  </r>
  <r>
    <s v="Substation"/>
    <s v="013019"/>
    <x v="14"/>
    <s v="40059030"/>
    <s v="0"/>
    <s v="INSULATOR, DISC 10&quot;"/>
    <x v="5"/>
    <x v="1"/>
    <s v="1982"/>
    <d v="1982-12-31T00:00:00"/>
    <n v="1982"/>
    <n v="426.10481435069681"/>
    <n v="-165.07554848818967"/>
    <n v="261.02926586250715"/>
    <n v="0.60968336017184965"/>
    <n v="0.60968336017184965"/>
    <n v="0.60968336017184965"/>
    <n v="0.60968336017184965"/>
    <n v="0.60968336017184965"/>
    <n v="0.60968336017184965"/>
    <n v="426.10481435069681"/>
    <n v="-168.73364864922075"/>
    <n v="257.37116570147606"/>
  </r>
  <r>
    <s v="Substation"/>
    <s v="013019"/>
    <x v="14"/>
    <s v="40059031"/>
    <s v="0"/>
    <s v="INSULATOR, POST 161KV"/>
    <x v="5"/>
    <x v="1"/>
    <s v="1982"/>
    <d v="1982-12-31T00:00:00"/>
    <n v="1982"/>
    <n v="1040.0570492007994"/>
    <n v="-402.92517872752262"/>
    <n v="637.13187047327676"/>
    <n v="1.4881443606625731"/>
    <n v="1.4881443606625731"/>
    <n v="1.4881443606625731"/>
    <n v="1.4881443606625731"/>
    <n v="1.4881443606625731"/>
    <n v="1.4881443606625731"/>
    <n v="1040.0570492007994"/>
    <n v="-411.85404489149806"/>
    <n v="628.20300430930138"/>
  </r>
  <r>
    <s v="Substation"/>
    <s v="013019"/>
    <x v="14"/>
    <s v="40059035"/>
    <s v="0"/>
    <s v="STEEL STRUCTURE"/>
    <x v="5"/>
    <x v="1"/>
    <s v="1982"/>
    <d v="1982-12-31T00:00:00"/>
    <n v="1982"/>
    <n v="2841.9972595723216"/>
    <n v="-1101.0084613591889"/>
    <n v="1740.9887982131327"/>
    <n v="4.0664136626937131"/>
    <n v="4.0664136626937131"/>
    <n v="4.0664136626937131"/>
    <n v="4.0664136626937131"/>
    <n v="4.0664136626937131"/>
    <n v="4.0664136626937131"/>
    <n v="2841.9972595723216"/>
    <n v="-1125.4069433353511"/>
    <n v="1716.5903162369705"/>
  </r>
  <r>
    <s v="Substation"/>
    <s v="013019"/>
    <x v="14"/>
    <s v="40063557"/>
    <s v="0"/>
    <s v="STEEL STRUCTURE"/>
    <x v="6"/>
    <x v="3"/>
    <s v="1958"/>
    <d v="1958-12-31T00:00:00"/>
    <n v="1958"/>
    <n v="235.54878143721965"/>
    <n v="-162.67870066171082"/>
    <n v="72.870080775508811"/>
    <n v="0.53025627061925262"/>
    <n v="0.53025627061925262"/>
    <n v="0.53025627061925262"/>
    <n v="0.53025627061925262"/>
    <n v="0.53025627061925262"/>
    <n v="0.53025627061925262"/>
    <n v="235.54878143721965"/>
    <n v="-165.86023828542633"/>
    <n v="69.688543151793311"/>
  </r>
  <r>
    <s v="Substation"/>
    <s v="013019"/>
    <x v="14"/>
    <s v="40063626"/>
    <s v="0"/>
    <s v="INSULATOR, STRAIN 6&quot;"/>
    <x v="6"/>
    <x v="3"/>
    <s v="1968"/>
    <d v="1968-12-31T00:00:00"/>
    <n v="1968"/>
    <n v="31.82820671862406"/>
    <n v="-19.07793864627952"/>
    <n v="12.750268072344541"/>
    <n v="7.1650152856402943E-2"/>
    <n v="7.1650152856402943E-2"/>
    <n v="7.1650152856402943E-2"/>
    <n v="7.1650152856402943E-2"/>
    <n v="7.1650152856402943E-2"/>
    <n v="7.1650152856402943E-2"/>
    <n v="31.82820671862406"/>
    <n v="-19.507839563417939"/>
    <n v="12.320367155206121"/>
  </r>
  <r>
    <s v="Substation"/>
    <s v="013019"/>
    <x v="14"/>
    <s v="40063627"/>
    <s v="0"/>
    <s v="BUS"/>
    <x v="6"/>
    <x v="3"/>
    <s v="1976"/>
    <d v="1976-12-31T00:00:00"/>
    <n v="1976"/>
    <n v="700.66211742742075"/>
    <n v="-360.4701770147347"/>
    <n v="340.19194041268605"/>
    <n v="1.5772974034691674"/>
    <n v="1.5772974034691674"/>
    <n v="1.5772974034691674"/>
    <n v="1.5772974034691674"/>
    <n v="1.5772974034691674"/>
    <n v="1.5772974034691674"/>
    <n v="700.66211742742075"/>
    <n v="-369.93396143554969"/>
    <n v="330.72815599187106"/>
  </r>
  <r>
    <s v="Substation"/>
    <s v="013019"/>
    <x v="14"/>
    <s v="40063632"/>
    <s v="0"/>
    <s v="STEEL STRUCTURE"/>
    <x v="6"/>
    <x v="3"/>
    <s v="1976"/>
    <d v="1976-12-31T00:00:00"/>
    <n v="1976"/>
    <n v="298.20838332308222"/>
    <n v="-153.41960419183658"/>
    <n v="144.78877913124563"/>
    <n v="0.67131260133663373"/>
    <n v="0.67131260133663373"/>
    <n v="0.67131260133663373"/>
    <n v="0.67131260133663373"/>
    <n v="0.67131260133663373"/>
    <n v="0.67131260133663373"/>
    <n v="298.20838332308222"/>
    <n v="-157.44747979985638"/>
    <n v="140.76090352322583"/>
  </r>
  <r>
    <s v="Substation"/>
    <s v="013019"/>
    <x v="14"/>
    <s v="40063639"/>
    <s v="0"/>
    <s v="BUS"/>
    <x v="6"/>
    <x v="3"/>
    <s v="1991"/>
    <d v="1991-12-31T00:00:00"/>
    <n v="1991"/>
    <n v="5846.0810146569556"/>
    <n v="-1934.1918301411579"/>
    <n v="3911.8891845157978"/>
    <n v="13.160420944042242"/>
    <n v="13.160420944042242"/>
    <n v="13.160420944042242"/>
    <n v="13.160420944042242"/>
    <n v="13.160420944042242"/>
    <n v="13.160420944042242"/>
    <n v="5846.0810146569556"/>
    <n v="-2013.1543558054113"/>
    <n v="3832.9266588515443"/>
  </r>
  <r>
    <s v="Substation"/>
    <s v="013019"/>
    <x v="14"/>
    <s v="40063648"/>
    <s v="0"/>
    <s v="STEEL STRUCTURE"/>
    <x v="6"/>
    <x v="3"/>
    <s v="1991"/>
    <d v="1991-12-31T00:00:00"/>
    <n v="1991"/>
    <n v="2753.430651057125"/>
    <n v="-910.97986680437452"/>
    <n v="1842.4507842527505"/>
    <n v="6.1983927895098416"/>
    <n v="6.1983927895098416"/>
    <n v="6.1983927895098416"/>
    <n v="6.1983927895098416"/>
    <n v="6.1983927895098416"/>
    <n v="6.1983927895098416"/>
    <n v="2753.430651057125"/>
    <n v="-948.17022354143353"/>
    <n v="1805.2604275156914"/>
  </r>
  <r>
    <s v="Substation"/>
    <s v="013019"/>
    <x v="14"/>
    <s v="40063662"/>
    <s v="0"/>
    <s v="FOUNDATION AND SUBSTRUCTURE"/>
    <x v="5"/>
    <x v="1"/>
    <s v="1951"/>
    <d v="1951-12-31T00:00:00"/>
    <n v="1951"/>
    <n v="42.024060821877846"/>
    <n v="-27.05641609846743"/>
    <n v="14.967644723410416"/>
    <n v="6.0129268074548263E-2"/>
    <n v="6.0129268074548263E-2"/>
    <n v="6.0129268074548263E-2"/>
    <n v="6.0129268074548263E-2"/>
    <n v="6.0129268074548263E-2"/>
    <n v="6.0129268074548263E-2"/>
    <n v="42.024060821877846"/>
    <n v="-27.417191706914721"/>
    <n v="14.606869114963125"/>
  </r>
  <r>
    <s v="Substation"/>
    <s v="013019"/>
    <x v="14"/>
    <s v="40063663"/>
    <s v="0"/>
    <s v="STEEL STRUCTURE"/>
    <x v="5"/>
    <x v="1"/>
    <s v="1951"/>
    <d v="1951-12-31T00:00:00"/>
    <n v="1951"/>
    <n v="198.57992404933259"/>
    <n v="-127.8528043936516"/>
    <n v="70.727119655680994"/>
    <n v="0.28413402355370454"/>
    <n v="0.28413402355370454"/>
    <n v="0.28413402355370454"/>
    <n v="0.28413402355370454"/>
    <n v="0.28413402355370454"/>
    <n v="0.28413402355370454"/>
    <n v="198.57992404933259"/>
    <n v="-129.55760853497381"/>
    <n v="69.02231551435878"/>
  </r>
  <r>
    <s v="Substation"/>
    <s v="013019"/>
    <x v="14"/>
    <s v="40063664"/>
    <s v="0"/>
    <s v="STEEL STRUCTURE"/>
    <x v="5"/>
    <x v="1"/>
    <s v="1951"/>
    <d v="1951-12-31T00:00:00"/>
    <n v="1951"/>
    <n v="132.820849877672"/>
    <n v="-85.515004527249033"/>
    <n v="47.305845350422977"/>
    <n v="0.19004399698627214"/>
    <n v="0.19004399698627214"/>
    <n v="0.19004399698627214"/>
    <n v="0.19004399698627214"/>
    <n v="0.19004399698627214"/>
    <n v="0.19004399698627214"/>
    <n v="132.820849877672"/>
    <n v="-86.65526850916666"/>
    <n v="46.165581368505343"/>
  </r>
  <r>
    <s v="Substation"/>
    <s v="013019"/>
    <x v="14"/>
    <s v="40063698"/>
    <s v="0"/>
    <s v="FOUNDATION AND SUBSTRUCTURE"/>
    <x v="5"/>
    <x v="1"/>
    <s v="1972"/>
    <d v="1972-12-31T00:00:00"/>
    <n v="1972"/>
    <n v="1387.5766227920517"/>
    <n v="-661.29871804439517"/>
    <n v="726.27790474765652"/>
    <n v="1.9853856360878777"/>
    <n v="1.9853856360878777"/>
    <n v="1.9853856360878777"/>
    <n v="1.9853856360878777"/>
    <n v="1.9853856360878777"/>
    <n v="1.9853856360878777"/>
    <n v="1387.5766227920517"/>
    <n v="-673.21103186092239"/>
    <n v="714.3655909311293"/>
  </r>
  <r>
    <s v="Substation"/>
    <s v="013019"/>
    <x v="14"/>
    <s v="40063703"/>
    <s v="0"/>
    <s v="FOUNDATION AND SUBSTRUCTURE"/>
    <x v="3"/>
    <x v="1"/>
    <s v="1974"/>
    <d v="1974-12-31T00:00:00"/>
    <n v="1974"/>
    <n v="911.95851386406957"/>
    <n v="-428.95308916928212"/>
    <n v="483.00542469478745"/>
    <n v="1.3048571908703266"/>
    <n v="1.3048571908703266"/>
    <n v="1.3048571908703266"/>
    <n v="1.3048571908703266"/>
    <n v="1.3048571908703266"/>
    <n v="1.3048571908703266"/>
    <n v="911.95851386406957"/>
    <n v="-436.78223231450409"/>
    <n v="475.17628154956549"/>
  </r>
  <r>
    <s v="Substation"/>
    <s v="013019"/>
    <x v="14"/>
    <s v="40063747"/>
    <s v="0"/>
    <s v="FOUNDATION AND SUBSTRUCTURE"/>
    <x v="3"/>
    <x v="1"/>
    <s v="1982"/>
    <d v="1982-12-31T00:00:00"/>
    <n v="1982"/>
    <n v="266.05379803697053"/>
    <n v="-102.62252030192775"/>
    <n v="163.43127773504278"/>
    <n v="0.38067763637178814"/>
    <n v="0.38067763637178814"/>
    <n v="0.38067763637178814"/>
    <n v="0.38067763637178814"/>
    <n v="0.38067763637178814"/>
    <n v="0.38067763637178814"/>
    <n v="266.05379803697053"/>
    <n v="-104.90658612015848"/>
    <n v="161.14721191681207"/>
  </r>
  <r>
    <s v="Substation"/>
    <s v="013019"/>
    <x v="14"/>
    <s v="40063748"/>
    <s v="0"/>
    <s v="BUS"/>
    <x v="5"/>
    <x v="1"/>
    <s v="1984"/>
    <d v="1984-12-31T00:00:00"/>
    <n v="1984"/>
    <n v="424.00872371705174"/>
    <n v="-156.24569263372609"/>
    <n v="267.76303108332564"/>
    <n v="0.60668421175177645"/>
    <n v="0.60668421175177645"/>
    <n v="0.60668421175177645"/>
    <n v="0.60668421175177645"/>
    <n v="0.60668421175177645"/>
    <n v="0.60668421175177645"/>
    <n v="424.00872371705174"/>
    <n v="-159.88579790423674"/>
    <n v="264.12292581281497"/>
  </r>
  <r>
    <s v="Substation"/>
    <s v="013019"/>
    <x v="14"/>
    <s v="40063790"/>
    <s v="0"/>
    <s v="AIRBREAK SWITCH 161KV 600A"/>
    <x v="5"/>
    <x v="1"/>
    <s v="1951"/>
    <d v="1951-12-31T00:00:00"/>
    <n v="1951"/>
    <n v="443.65835531655847"/>
    <n v="-285.642495004995"/>
    <n v="158.01586031156347"/>
    <n v="0.63479948530948449"/>
    <n v="0.63479948530948449"/>
    <n v="0.63479948530948449"/>
    <n v="0.63479948530948449"/>
    <n v="0.63479948530948449"/>
    <n v="0.63479948530948449"/>
    <n v="443.65835531655847"/>
    <n v="-289.45129191685191"/>
    <n v="154.20706339970656"/>
  </r>
  <r>
    <s v="Substation"/>
    <s v="013019"/>
    <x v="14"/>
    <s v="40063796"/>
    <s v="0"/>
    <s v="INSULATOR, DISC 10&quot;"/>
    <x v="5"/>
    <x v="1"/>
    <s v="1951"/>
    <d v="1951-12-31T00:00:00"/>
    <n v="1951"/>
    <n v="70.434986902437373"/>
    <n v="-45.348173936916687"/>
    <n v="25.086812965520686"/>
    <n v="0.10078046068025613"/>
    <n v="0.10078046068025613"/>
    <n v="0.10078046068025613"/>
    <n v="0.10078046068025613"/>
    <n v="0.10078046068025613"/>
    <n v="0.10078046068025613"/>
    <n v="70.434986902437373"/>
    <n v="-45.952856700998225"/>
    <n v="24.482130201439148"/>
  </r>
  <r>
    <s v="Substation"/>
    <s v="013019"/>
    <x v="14"/>
    <s v="40063797"/>
    <s v="0"/>
    <s v="INSULATOR, DISC"/>
    <x v="5"/>
    <x v="1"/>
    <s v="1951"/>
    <d v="1951-12-31T00:00:00"/>
    <n v="1951"/>
    <n v="22.15831734547977"/>
    <n v="-14.265934633122065"/>
    <n v="7.8923827123577048"/>
    <n v="3.1704775257074477E-2"/>
    <n v="3.1704775257074477E-2"/>
    <n v="3.1704775257074477E-2"/>
    <n v="3.1704775257074477E-2"/>
    <n v="3.1704775257074477E-2"/>
    <n v="3.1704775257074477E-2"/>
    <n v="22.15831734547977"/>
    <n v="-14.456163284664511"/>
    <n v="7.7021540608152588"/>
  </r>
  <r>
    <s v="Substation"/>
    <s v="013019"/>
    <x v="14"/>
    <s v="40063798"/>
    <s v="0"/>
    <s v="INSULATOR, POST 161KV"/>
    <x v="5"/>
    <x v="1"/>
    <s v="1951"/>
    <d v="1951-12-31T00:00:00"/>
    <n v="1951"/>
    <n v="194.57836440902847"/>
    <n v="-125.27602787837162"/>
    <n v="69.302336530656845"/>
    <n v="0.27840847377049854"/>
    <n v="0.27840847377049854"/>
    <n v="0.27840847377049854"/>
    <n v="0.27840847377049854"/>
    <n v="0.27840847377049854"/>
    <n v="0.27840847377049854"/>
    <n v="194.57836440902847"/>
    <n v="-126.94647872099462"/>
    <n v="67.631885688033847"/>
  </r>
  <r>
    <s v="Substation"/>
    <s v="013019"/>
    <x v="14"/>
    <s v="40063799"/>
    <s v="0"/>
    <s v="INSULATOR, POST"/>
    <x v="5"/>
    <x v="1"/>
    <s v="1951"/>
    <d v="1951-12-31T00:00:00"/>
    <n v="1951"/>
    <n v="15.352056860652095"/>
    <n v="-9.8842660109160576"/>
    <n v="5.467790849736037"/>
    <n v="2.1966176623970737E-2"/>
    <n v="2.1966176623970737E-2"/>
    <n v="2.1966176623970737E-2"/>
    <n v="2.1966176623970737E-2"/>
    <n v="2.1966176623970737E-2"/>
    <n v="2.1966176623970737E-2"/>
    <n v="15.352056860652095"/>
    <n v="-10.016063070659882"/>
    <n v="5.3359937899922123"/>
  </r>
  <r>
    <s v="Substation"/>
    <s v="013019"/>
    <x v="14"/>
    <s v="40063802"/>
    <s v="0"/>
    <s v="STEEL STRUCTURE"/>
    <x v="5"/>
    <x v="1"/>
    <s v="1951"/>
    <d v="1951-12-31T00:00:00"/>
    <n v="1951"/>
    <n v="172.04891996588009"/>
    <n v="-110.77066038940794"/>
    <n v="61.278259576472159"/>
    <n v="0.24617267889492425"/>
    <n v="0.24617267889492425"/>
    <n v="0.24617267889492425"/>
    <n v="0.24617267889492425"/>
    <n v="0.24617267889492425"/>
    <n v="0.24617267889492425"/>
    <n v="172.04891996588009"/>
    <n v="-112.24769646277748"/>
    <n v="59.801223503102605"/>
  </r>
  <r>
    <s v="Substation"/>
    <s v="013019"/>
    <x v="14"/>
    <s v="40063803"/>
    <s v="0"/>
    <s v="AIRBREAK SWITCH 161KV 600A"/>
    <x v="5"/>
    <x v="1"/>
    <s v="1953"/>
    <d v="1953-12-31T00:00:00"/>
    <n v="1953"/>
    <n v="1110.6264930382119"/>
    <n v="-698.37040869286966"/>
    <n v="412.25608434534229"/>
    <n v="1.5891172062987209"/>
    <n v="1.5891172062987209"/>
    <n v="1.5891172062987209"/>
    <n v="1.5891172062987209"/>
    <n v="1.5891172062987209"/>
    <n v="1.5891172062987209"/>
    <n v="1110.6264930382119"/>
    <n v="-707.90511193066197"/>
    <n v="402.72138110754997"/>
  </r>
  <r>
    <s v="Substation"/>
    <s v="013019"/>
    <x v="14"/>
    <s v="40063809"/>
    <s v="0"/>
    <s v="INSULATOR, DISC"/>
    <x v="5"/>
    <x v="1"/>
    <s v="1953"/>
    <d v="1953-12-31T00:00:00"/>
    <n v="1953"/>
    <n v="43.36420121539787"/>
    <n v="-27.267759055324248"/>
    <n v="16.096442160073622"/>
    <n v="6.2046780552008435E-2"/>
    <n v="6.2046780552008435E-2"/>
    <n v="6.2046780552008435E-2"/>
    <n v="6.2046780552008435E-2"/>
    <n v="6.2046780552008435E-2"/>
    <n v="6.2046780552008435E-2"/>
    <n v="43.36420121539787"/>
    <n v="-27.6400397386363"/>
    <n v="15.724161476761569"/>
  </r>
  <r>
    <s v="Substation"/>
    <s v="013019"/>
    <x v="14"/>
    <s v="40063810"/>
    <s v="0"/>
    <s v="STEEL STRUCTURE"/>
    <x v="5"/>
    <x v="1"/>
    <s v="1953"/>
    <d v="1953-12-31T00:00:00"/>
    <n v="1953"/>
    <n v="208.15016445523287"/>
    <n v="-130.88645776990558"/>
    <n v="77.263706685327293"/>
    <n v="0.29782740633609073"/>
    <n v="0.29782740633609073"/>
    <n v="0.29782740633609073"/>
    <n v="0.29782740633609073"/>
    <n v="0.29782740633609073"/>
    <n v="0.29782740633609073"/>
    <n v="208.15016445523287"/>
    <n v="-132.67342220792213"/>
    <n v="75.476742247310739"/>
  </r>
  <r>
    <s v="Substation"/>
    <s v="013019"/>
    <x v="14"/>
    <s v="40063820"/>
    <s v="0"/>
    <s v="BUS"/>
    <x v="5"/>
    <x v="1"/>
    <s v="1955"/>
    <d v="1955-12-31T00:00:00"/>
    <n v="1955"/>
    <n v="253.75665905146107"/>
    <n v="-155.70773387451982"/>
    <n v="98.048925176941239"/>
    <n v="0.36308252651927403"/>
    <n v="0.36308252651927403"/>
    <n v="0.36308252651927403"/>
    <n v="0.36308252651927403"/>
    <n v="0.36308252651927403"/>
    <n v="0.36308252651927403"/>
    <n v="253.75665905146107"/>
    <n v="-157.88622903363546"/>
    <n v="95.870430017825612"/>
  </r>
  <r>
    <s v="Substation"/>
    <s v="013019"/>
    <x v="14"/>
    <s v="40063845"/>
    <s v="0"/>
    <s v="AIRBREAK SWITCH 16KV 600A"/>
    <x v="5"/>
    <x v="1"/>
    <s v="1957"/>
    <d v="1957-12-31T00:00:00"/>
    <n v="1957"/>
    <n v="1984.0295755026223"/>
    <n v="-1186.9251406796329"/>
    <n v="797.10443482298945"/>
    <n v="2.8388081465730779"/>
    <n v="2.8388081465730779"/>
    <n v="2.8388081465730779"/>
    <n v="2.8388081465730779"/>
    <n v="2.8388081465730779"/>
    <n v="2.8388081465730779"/>
    <n v="1984.0295755026223"/>
    <n v="-1203.9579895590714"/>
    <n v="780.07158594355087"/>
  </r>
  <r>
    <s v="Substation"/>
    <s v="013019"/>
    <x v="14"/>
    <s v="40063846"/>
    <s v="0"/>
    <s v="BUS"/>
    <x v="5"/>
    <x v="1"/>
    <s v="1957"/>
    <d v="1957-12-31T00:00:00"/>
    <n v="1957"/>
    <n v="335.11698006981248"/>
    <n v="-200.48037783601075"/>
    <n v="134.63660223380174"/>
    <n v="0.47949527810650028"/>
    <n v="0.47949527810650028"/>
    <n v="0.47949527810650028"/>
    <n v="0.47949527810650028"/>
    <n v="0.47949527810650028"/>
    <n v="0.47949527810650028"/>
    <n v="335.11698006981248"/>
    <n v="-203.35734950464976"/>
    <n v="131.75963056516272"/>
  </r>
  <r>
    <s v="Substation"/>
    <s v="013019"/>
    <x v="14"/>
    <s v="40063847"/>
    <s v="0"/>
    <s v="FOUNDATION AND SUBSTRUCTURE"/>
    <x v="5"/>
    <x v="1"/>
    <s v="1957"/>
    <d v="1957-12-31T00:00:00"/>
    <n v="1957"/>
    <n v="196.8686522724056"/>
    <n v="-117.77453583350487"/>
    <n v="79.094116438900727"/>
    <n v="0.28168548532558352"/>
    <n v="0.28168548532558352"/>
    <n v="0.28168548532558352"/>
    <n v="0.28168548532558352"/>
    <n v="0.28168548532558352"/>
    <n v="0.28168548532558352"/>
    <n v="196.8686522724056"/>
    <n v="-119.46464874545838"/>
    <n v="77.404003526947221"/>
  </r>
  <r>
    <s v="Substation"/>
    <s v="013019"/>
    <x v="14"/>
    <s v="40063849"/>
    <s v="0"/>
    <s v="INSULATOR, DISC 10&quot;"/>
    <x v="5"/>
    <x v="1"/>
    <s v="1957"/>
    <d v="1957-12-31T00:00:00"/>
    <n v="1957"/>
    <n v="74.868865333104395"/>
    <n v="-44.78968719792455"/>
    <n v="30.079178135179848"/>
    <n v="0.10712458496414111"/>
    <n v="0.10712458496414111"/>
    <n v="0.10712458496414111"/>
    <n v="0.10712458496414111"/>
    <n v="0.10712458496414111"/>
    <n v="0.10712458496414111"/>
    <n v="74.868865333104395"/>
    <n v="-45.432434707709398"/>
    <n v="29.436430625394998"/>
  </r>
  <r>
    <s v="Substation"/>
    <s v="013019"/>
    <x v="14"/>
    <s v="40063851"/>
    <s v="0"/>
    <s v="STEEL STRUCTURE"/>
    <x v="5"/>
    <x v="1"/>
    <s v="1957"/>
    <d v="1957-12-31T00:00:00"/>
    <n v="1957"/>
    <n v="523.5672008554485"/>
    <n v="-313.21851386324028"/>
    <n v="210.34868699220823"/>
    <n v="0.7491354228882291"/>
    <n v="0.7491354228882291"/>
    <n v="0.7491354228882291"/>
    <n v="0.7491354228882291"/>
    <n v="0.7491354228882291"/>
    <n v="0.7491354228882291"/>
    <n v="523.5672008554485"/>
    <n v="-317.71332640056966"/>
    <n v="205.85387445487885"/>
  </r>
  <r>
    <s v="Substation"/>
    <s v="013019"/>
    <x v="14"/>
    <s v="40063856"/>
    <s v="0"/>
    <s v="CAPACITOR BANK"/>
    <x v="5"/>
    <x v="1"/>
    <s v="1962"/>
    <d v="1962-12-31T00:00:00"/>
    <n v="1962"/>
    <n v="1383.4634115884116"/>
    <n v="-773.40301651473533"/>
    <n v="610.06039507367632"/>
    <n v="1.9795003319484417"/>
    <n v="1.9795003319484417"/>
    <n v="1.9795003319484417"/>
    <n v="1.9795003319484417"/>
    <n v="1.9795003319484417"/>
    <n v="1.9795003319484417"/>
    <n v="1383.4634115884116"/>
    <n v="-785.28001850642602"/>
    <n v="598.18339308198563"/>
  </r>
  <r>
    <s v="Substation"/>
    <s v="013019"/>
    <x v="14"/>
    <s v="40063856"/>
    <s v="1"/>
    <s v="CAPACITOR BANK INSTALL COSTS"/>
    <x v="5"/>
    <x v="1"/>
    <s v="1962"/>
    <d v="1962-12-31T00:00:00"/>
    <n v="1962"/>
    <n v="129.27163246909342"/>
    <n v="-72.266748485889124"/>
    <n v="57.004883983204294"/>
    <n v="0.18496567183535831"/>
    <n v="0.18496567183535831"/>
    <n v="0.18496567183535831"/>
    <n v="0.18496567183535831"/>
    <n v="0.18496567183535831"/>
    <n v="0.18496567183535831"/>
    <n v="129.27163246909342"/>
    <n v="-73.376542516901267"/>
    <n v="55.895089952192151"/>
  </r>
  <r>
    <s v="Substation"/>
    <s v="013019"/>
    <x v="14"/>
    <s v="40063857"/>
    <s v="0"/>
    <s v="CAPACITOR FUSE"/>
    <x v="5"/>
    <x v="1"/>
    <s v="1962"/>
    <d v="1962-12-31T00:00:00"/>
    <n v="1962"/>
    <n v="53.448016631805693"/>
    <n v="-29.878966736388609"/>
    <n v="23.569049895417084"/>
    <n v="7.6475001636054418E-2"/>
    <n v="7.6475001636054418E-2"/>
    <n v="7.6475001636054418E-2"/>
    <n v="7.6475001636054418E-2"/>
    <n v="7.6475001636054418E-2"/>
    <n v="7.6475001636054418E-2"/>
    <n v="53.448016631805693"/>
    <n v="-30.337816746204936"/>
    <n v="23.110199885600757"/>
  </r>
  <r>
    <s v="Substation"/>
    <s v="013019"/>
    <x v="14"/>
    <s v="40063859"/>
    <s v="0"/>
    <s v="BUS"/>
    <x v="5"/>
    <x v="1"/>
    <s v="1965"/>
    <d v="1965-12-31T00:00:00"/>
    <n v="1965"/>
    <n v="283.77000476589308"/>
    <n v="-151.79078917395367"/>
    <n v="131.97921559193941"/>
    <n v="0.40602650849013711"/>
    <n v="0.40602650849013711"/>
    <n v="0.40602650849013711"/>
    <n v="0.40602650849013711"/>
    <n v="0.40602650849013711"/>
    <n v="0.40602650849013711"/>
    <n v="283.77000476589308"/>
    <n v="-154.2269482248945"/>
    <n v="129.54305654099858"/>
  </r>
  <r>
    <s v="Substation"/>
    <s v="013019"/>
    <x v="14"/>
    <s v="40063861"/>
    <s v="0"/>
    <s v="FOUNDATION AND SUBSTRUCTURE"/>
    <x v="5"/>
    <x v="1"/>
    <s v="1965"/>
    <d v="1965-12-31T00:00:00"/>
    <n v="1965"/>
    <n v="158.41005400637704"/>
    <n v="-84.734710851251563"/>
    <n v="73.675343155125475"/>
    <n v="0.22665778643872345"/>
    <n v="0.22665778643872345"/>
    <n v="0.22665778643872345"/>
    <n v="0.22665778643872345"/>
    <n v="0.22665778643872345"/>
    <n v="0.22665778643872345"/>
    <n v="158.41005400637704"/>
    <n v="-86.094657569883907"/>
    <n v="72.315396436493131"/>
  </r>
  <r>
    <s v="Substation"/>
    <s v="013019"/>
    <x v="14"/>
    <s v="40063863"/>
    <s v="0"/>
    <s v="INSULATOR, DISC"/>
    <x v="5"/>
    <x v="1"/>
    <s v="1965"/>
    <d v="1965-12-31T00:00:00"/>
    <n v="1965"/>
    <n v="39.397837887768176"/>
    <n v="-21.074568291061603"/>
    <n v="18.323269596706574"/>
    <n v="5.6371590693061198E-2"/>
    <n v="5.6371590693061198E-2"/>
    <n v="5.6371590693061198E-2"/>
    <n v="5.6371590693061198E-2"/>
    <n v="5.6371590693061198E-2"/>
    <n v="5.6371590693061198E-2"/>
    <n v="39.397837887768176"/>
    <n v="-21.412797835219969"/>
    <n v="17.985040052548207"/>
  </r>
  <r>
    <s v="Substation"/>
    <s v="013019"/>
    <x v="14"/>
    <s v="40063865"/>
    <s v="0"/>
    <s v="STEEL STRUCTURE"/>
    <x v="5"/>
    <x v="1"/>
    <s v="1965"/>
    <d v="1965-12-31T00:00:00"/>
    <n v="1965"/>
    <n v="289.60149241141642"/>
    <n v="-154.91035975345591"/>
    <n v="134.69113265796051"/>
    <n v="0.41437037333930804"/>
    <n v="0.41437037333930804"/>
    <n v="0.41437037333930804"/>
    <n v="0.41437037333930804"/>
    <n v="0.41437037333930804"/>
    <n v="0.41437037333930804"/>
    <n v="289.60149241141642"/>
    <n v="-157.39658199349176"/>
    <n v="132.20491041792465"/>
  </r>
  <r>
    <s v="Substation"/>
    <s v="013019"/>
    <x v="14"/>
    <s v="40063869"/>
    <s v="0"/>
    <s v="BUS"/>
    <x v="5"/>
    <x v="1"/>
    <s v="1969"/>
    <d v="1969-12-31T00:00:00"/>
    <n v="1969"/>
    <n v="173.28537429581402"/>
    <n v="-86.978641312792845"/>
    <n v="86.306732983021178"/>
    <n v="0.24794183428858454"/>
    <n v="0.24794183428858454"/>
    <n v="0.24794183428858454"/>
    <n v="0.24794183428858454"/>
    <n v="0.24794183428858454"/>
    <n v="0.24794183428858454"/>
    <n v="173.28537429581402"/>
    <n v="-88.466292318524353"/>
    <n v="84.81908197728967"/>
  </r>
  <r>
    <s v="Substation"/>
    <s v="013019"/>
    <x v="14"/>
    <s v="40063878"/>
    <s v="0"/>
    <s v="FOUNDATION AND SUBSTRUCTURE"/>
    <x v="5"/>
    <x v="1"/>
    <s v="1969"/>
    <d v="1969-12-31T00:00:00"/>
    <n v="1969"/>
    <n v="171.66842769574174"/>
    <n v="-86.167425673047191"/>
    <n v="85.50100202269455"/>
    <n v="0.24562825931090512"/>
    <n v="0.24562825931090512"/>
    <n v="0.24562825931090512"/>
    <n v="0.24562825931090512"/>
    <n v="0.24562825931090512"/>
    <n v="0.24562825931090512"/>
    <n v="171.66842769574174"/>
    <n v="-87.641195228912622"/>
    <n v="84.027232466829119"/>
  </r>
  <r>
    <s v="Substation"/>
    <s v="013019"/>
    <x v="14"/>
    <s v="40063880"/>
    <s v="0"/>
    <s v="INSULATOR, DISC 10&quot;"/>
    <x v="5"/>
    <x v="1"/>
    <s v="1969"/>
    <d v="1969-12-31T00:00:00"/>
    <n v="1969"/>
    <n v="357.15147852776687"/>
    <n v="-179.26870581254792"/>
    <n v="177.88277271521895"/>
    <n v="0.51102288964033871"/>
    <n v="0.51102288964033871"/>
    <n v="0.51102288964033871"/>
    <n v="0.51102288964033871"/>
    <n v="0.51102288964033871"/>
    <n v="0.51102288964033871"/>
    <n v="357.15147852776687"/>
    <n v="-182.33484315038996"/>
    <n v="174.81663537737691"/>
  </r>
  <r>
    <s v="Substation"/>
    <s v="013019"/>
    <x v="14"/>
    <s v="40063886"/>
    <s v="0"/>
    <s v="INSULATOR, POST"/>
    <x v="5"/>
    <x v="1"/>
    <s v="1969"/>
    <d v="1969-12-31T00:00:00"/>
    <n v="1969"/>
    <n v="428.20269938158509"/>
    <n v="-214.93196027994517"/>
    <n v="213.27073910163992"/>
    <n v="0.61268507606852463"/>
    <n v="0.61268507606852463"/>
    <n v="0.61268507606852463"/>
    <n v="0.61268507606852463"/>
    <n v="0.61268507606852463"/>
    <n v="0.61268507606852463"/>
    <n v="428.20269938158509"/>
    <n v="-218.60807073635632"/>
    <n v="209.59462864522877"/>
  </r>
  <r>
    <s v="Substation"/>
    <s v="013019"/>
    <x v="14"/>
    <s v="40063887"/>
    <s v="0"/>
    <s v="STEEL STRUCTURE"/>
    <x v="5"/>
    <x v="1"/>
    <s v="1969"/>
    <d v="1969-12-31T00:00:00"/>
    <n v="1969"/>
    <n v="655.61617443028661"/>
    <n v="-329.08001627230476"/>
    <n v="326.53615815798184"/>
    <n v="0.93807499645073411"/>
    <n v="0.93807499645073411"/>
    <n v="0.93807499645073411"/>
    <n v="0.93807499645073411"/>
    <n v="0.93807499645073411"/>
    <n v="0.93807499645073411"/>
    <n v="655.61617443028661"/>
    <n v="-334.70846625100916"/>
    <n v="320.90770817927745"/>
  </r>
  <r>
    <s v="Substation"/>
    <s v="013019"/>
    <x v="14"/>
    <s v="40063890"/>
    <s v="0"/>
    <s v="BUS"/>
    <x v="5"/>
    <x v="1"/>
    <s v="1969"/>
    <d v="1969-12-31T00:00:00"/>
    <n v="1969"/>
    <n v="159.14289221643941"/>
    <n v="-79.880394311298005"/>
    <n v="79.262497905141402"/>
    <n v="0.22770635300574049"/>
    <n v="0.22770635300574049"/>
    <n v="0.22770635300574049"/>
    <n v="0.22770635300574049"/>
    <n v="0.22770635300574049"/>
    <n v="0.22770635300574049"/>
    <n v="159.14289221643941"/>
    <n v="-81.24663242933245"/>
    <n v="77.896259787106956"/>
  </r>
  <r>
    <s v="Substation"/>
    <s v="013019"/>
    <x v="14"/>
    <s v="40063897"/>
    <s v="0"/>
    <s v="FOUNDATION AND SUBSTRUCTURE"/>
    <x v="5"/>
    <x v="1"/>
    <s v="1969"/>
    <d v="1969-12-31T00:00:00"/>
    <n v="1969"/>
    <n v="138.07260949511064"/>
    <n v="-69.304218578172609"/>
    <n v="68.768390916938031"/>
    <n v="0.19755836984134989"/>
    <n v="0.19755836984134989"/>
    <n v="0.19755836984134989"/>
    <n v="0.19755836984134989"/>
    <n v="0.19755836984134989"/>
    <n v="0.19755836984134989"/>
    <n v="138.07260949511064"/>
    <n v="-70.489568797220713"/>
    <n v="67.583040697889928"/>
  </r>
  <r>
    <s v="Substation"/>
    <s v="013019"/>
    <x v="14"/>
    <s v="40063947"/>
    <s v="0"/>
    <s v="CURRENT TRANSFORMER"/>
    <x v="5"/>
    <x v="1"/>
    <s v="1970"/>
    <d v="1970-12-31T00:00:00"/>
    <n v="1970"/>
    <n v="508.91384787087907"/>
    <n v="-251.17653576891854"/>
    <n v="257.73731210196053"/>
    <n v="0.72816897241751544"/>
    <n v="0.72816897241751544"/>
    <n v="0.72816897241751544"/>
    <n v="0.72816897241751544"/>
    <n v="0.72816897241751544"/>
    <n v="0.72816897241751544"/>
    <n v="508.91384787087907"/>
    <n v="-255.54554960342364"/>
    <n v="253.36829826745543"/>
  </r>
  <r>
    <s v="Substation"/>
    <s v="013019"/>
    <x v="14"/>
    <s v="40063951"/>
    <s v="0"/>
    <s v="VOLTAGE TRANSFORMER"/>
    <x v="5"/>
    <x v="1"/>
    <s v="1973"/>
    <d v="1973-12-31T00:00:00"/>
    <n v="1973"/>
    <n v="194.43532112418833"/>
    <n v="-90.996878902347675"/>
    <n v="103.43844222184066"/>
    <n v="0.27820380321148536"/>
    <n v="0.27820380321148536"/>
    <n v="0.27820380321148536"/>
    <n v="0.27820380321148536"/>
    <n v="0.27820380321148536"/>
    <n v="0.27820380321148536"/>
    <n v="194.43532112418833"/>
    <n v="-92.666101721616585"/>
    <n v="101.76921940257175"/>
  </r>
  <r>
    <s v="Substation"/>
    <s v="013019"/>
    <x v="14"/>
    <s v="40063951"/>
    <s v="1"/>
    <s v="VOLTAGE TRANSFORMER INSTALL COSTS"/>
    <x v="5"/>
    <x v="1"/>
    <s v="1973"/>
    <d v="1973-12-31T00:00:00"/>
    <n v="1973"/>
    <n v="104.21237044205795"/>
    <n v="-48.772422694493009"/>
    <n v="55.439947747564936"/>
    <n v="0.1491101392022644"/>
    <n v="0.1491101392022644"/>
    <n v="0.1491101392022644"/>
    <n v="0.1491101392022644"/>
    <n v="0.1491101392022644"/>
    <n v="0.1491101392022644"/>
    <n v="104.21237044205795"/>
    <n v="-49.667083529706595"/>
    <n v="54.545286912351351"/>
  </r>
  <r>
    <s v="Substation"/>
    <s v="013019"/>
    <x v="14"/>
    <s v="40063952"/>
    <s v="0"/>
    <s v="VOLTAGE TRANSFORMER"/>
    <x v="5"/>
    <x v="1"/>
    <s v="1973"/>
    <d v="1973-12-31T00:00:00"/>
    <n v="1973"/>
    <n v="194.43532112418833"/>
    <n v="-90.996878902347675"/>
    <n v="103.43844222184066"/>
    <n v="0.27820380321148536"/>
    <n v="0.27820380321148536"/>
    <n v="0.27820380321148536"/>
    <n v="0.27820380321148536"/>
    <n v="0.27820380321148536"/>
    <n v="0.27820380321148536"/>
    <n v="194.43532112418833"/>
    <n v="-92.666101721616585"/>
    <n v="101.76921940257175"/>
  </r>
  <r>
    <s v="Substation"/>
    <s v="013019"/>
    <x v="14"/>
    <s v="40063952"/>
    <s v="1"/>
    <s v="VOLTAGE TRANSFORMER INSTALL COSTS"/>
    <x v="5"/>
    <x v="1"/>
    <s v="1973"/>
    <d v="1973-12-31T00:00:00"/>
    <n v="1973"/>
    <n v="104.21237044205795"/>
    <n v="-48.772422694493009"/>
    <n v="55.439947747564936"/>
    <n v="0.1491101392022644"/>
    <n v="0.1491101392022644"/>
    <n v="0.1491101392022644"/>
    <n v="0.1491101392022644"/>
    <n v="0.1491101392022644"/>
    <n v="0.1491101392022644"/>
    <n v="104.21237044205795"/>
    <n v="-49.667083529706595"/>
    <n v="54.545286912351351"/>
  </r>
  <r>
    <s v="Substation"/>
    <s v="013019"/>
    <x v="14"/>
    <s v="40063953"/>
    <s v="0"/>
    <s v="VOLTAGE TRANSFORMER"/>
    <x v="5"/>
    <x v="1"/>
    <s v="1973"/>
    <d v="1973-12-31T00:00:00"/>
    <n v="1973"/>
    <n v="194.43532112418833"/>
    <n v="-90.996878902347675"/>
    <n v="103.43844222184066"/>
    <n v="0.27820380321148536"/>
    <n v="0.27820380321148536"/>
    <n v="0.27820380321148536"/>
    <n v="0.27820380321148536"/>
    <n v="0.27820380321148536"/>
    <n v="0.27820380321148536"/>
    <n v="194.43532112418833"/>
    <n v="-92.666101721616585"/>
    <n v="101.76921940257175"/>
  </r>
  <r>
    <s v="Substation"/>
    <s v="013019"/>
    <x v="14"/>
    <s v="40063953"/>
    <s v="1"/>
    <s v="VOLTAGE TRANSFORMER INSTALL COSTS"/>
    <x v="5"/>
    <x v="1"/>
    <s v="1973"/>
    <d v="1973-12-31T00:00:00"/>
    <n v="1973"/>
    <n v="104.21237044205795"/>
    <n v="-48.772422694493009"/>
    <n v="55.439947747564936"/>
    <n v="0.1491101392022644"/>
    <n v="0.1491101392022644"/>
    <n v="0.1491101392022644"/>
    <n v="0.1491101392022644"/>
    <n v="0.1491101392022644"/>
    <n v="0.1491101392022644"/>
    <n v="104.21237044205795"/>
    <n v="-49.667083529706595"/>
    <n v="54.545286912351351"/>
  </r>
  <r>
    <s v="Substation"/>
    <s v="013019"/>
    <x v="14"/>
    <s v="40063954"/>
    <s v="0"/>
    <s v="BREAKER B-4495 S/N 138Y4194 EQ# 332179"/>
    <x v="5"/>
    <x v="1"/>
    <s v="1973"/>
    <d v="1973-12-31T00:00:00"/>
    <n v="1973"/>
    <n v="3389.9454453749377"/>
    <n v="-1586.5218943166208"/>
    <n v="1803.4235510583169"/>
    <n v="4.8504341193254339"/>
    <n v="4.8504341193254339"/>
    <n v="4.8504341193254339"/>
    <n v="4.8504341193254339"/>
    <n v="4.8504341193254339"/>
    <n v="4.8504341193254339"/>
    <n v="3389.9454453749377"/>
    <n v="-1615.6244990325733"/>
    <n v="1774.3209463423643"/>
  </r>
  <r>
    <s v="Substation"/>
    <s v="013019"/>
    <x v="14"/>
    <s v="40063954"/>
    <s v="1"/>
    <s v="BREAKER B-4495 INSTALL COSTS"/>
    <x v="5"/>
    <x v="1"/>
    <s v="1973"/>
    <d v="1973-12-31T00:00:00"/>
    <n v="1973"/>
    <n v="1248.559716650537"/>
    <n v="-584.3360885208541"/>
    <n v="664.22362812968288"/>
    <n v="1.786476138699997"/>
    <n v="1.786476138699997"/>
    <n v="1.786476138699997"/>
    <n v="1.786476138699997"/>
    <n v="1.786476138699997"/>
    <n v="1.786476138699997"/>
    <n v="1248.559716650537"/>
    <n v="-595.05494535305411"/>
    <n v="653.50477129748288"/>
  </r>
  <r>
    <s v="Substation"/>
    <s v="013019"/>
    <x v="14"/>
    <s v="40063956"/>
    <s v="0"/>
    <s v="AIRBREAK SWITCH 161KV 600A"/>
    <x v="5"/>
    <x v="1"/>
    <s v="1973"/>
    <d v="1973-12-31T00:00:00"/>
    <n v="1973"/>
    <n v="912.54356815059941"/>
    <n v="-427.0781441215035"/>
    <n v="485.46542402909591"/>
    <n v="1.3056943038323992"/>
    <n v="1.3056943038323992"/>
    <n v="1.3056943038323992"/>
    <n v="1.3056943038323992"/>
    <n v="1.3056943038323992"/>
    <n v="1.3056943038323992"/>
    <n v="912.54356815059941"/>
    <n v="-434.91230994449791"/>
    <n v="477.63125820610151"/>
  </r>
  <r>
    <s v="Substation"/>
    <s v="013019"/>
    <x v="14"/>
    <s v="40063957"/>
    <s v="0"/>
    <s v="AIRBREAK SWITCH 161KV 1200A"/>
    <x v="5"/>
    <x v="1"/>
    <s v="1973"/>
    <d v="1973-12-31T00:00:00"/>
    <n v="1973"/>
    <n v="484.77155734890107"/>
    <n v="-226.87732462849652"/>
    <n v="257.89423272040455"/>
    <n v="0.69362546971122996"/>
    <n v="0.69362546971122996"/>
    <n v="0.69362546971122996"/>
    <n v="0.69362546971122996"/>
    <n v="0.69362546971122996"/>
    <n v="0.69362546971122996"/>
    <n v="484.77155734890107"/>
    <n v="-231.03907744676391"/>
    <n v="253.73247990213716"/>
  </r>
  <r>
    <s v="Substation"/>
    <s v="013019"/>
    <x v="14"/>
    <s v="40063959"/>
    <s v="0"/>
    <s v="FOUNDATION AND SUBSTRUCTURE"/>
    <x v="5"/>
    <x v="1"/>
    <s v="1973"/>
    <d v="1973-12-31T00:00:00"/>
    <n v="1973"/>
    <n v="610.78591792984082"/>
    <n v="-285.85253409312475"/>
    <n v="324.93338383671608"/>
    <n v="0.87393054067356368"/>
    <n v="0.87393054067356368"/>
    <n v="0.87393054067356368"/>
    <n v="0.87393054067356368"/>
    <n v="0.87393054067356368"/>
    <n v="0.87393054067356368"/>
    <n v="610.78591792984082"/>
    <n v="-291.09611733716611"/>
    <n v="319.68980059267471"/>
  </r>
  <r>
    <s v="Substation"/>
    <s v="013019"/>
    <x v="14"/>
    <s v="40063960"/>
    <s v="0"/>
    <s v="STEEL STRUCTURE"/>
    <x v="5"/>
    <x v="1"/>
    <s v="1973"/>
    <d v="1973-12-31T00:00:00"/>
    <n v="1973"/>
    <n v="1366.4244962818102"/>
    <n v="-639.49737992027724"/>
    <n v="726.92711636153297"/>
    <n v="1.9551205484117498"/>
    <n v="1.9551205484117498"/>
    <n v="1.9551205484117498"/>
    <n v="1.9551205484117498"/>
    <n v="1.9551205484117498"/>
    <n v="1.9551205484117498"/>
    <n v="1366.4244962818102"/>
    <n v="-651.22810321074769"/>
    <n v="715.19639307106252"/>
  </r>
  <r>
    <s v="Substation"/>
    <s v="013019"/>
    <x v="14"/>
    <s v="40063964"/>
    <s v="0"/>
    <s v="BUS"/>
    <x v="5"/>
    <x v="1"/>
    <s v="1973"/>
    <d v="1973-12-31T00:00:00"/>
    <n v="1973"/>
    <n v="1131.8619886545853"/>
    <n v="-529.72086061650157"/>
    <n v="602.14112803808371"/>
    <n v="1.6195015809555382"/>
    <n v="1.6195015809555382"/>
    <n v="1.6195015809555382"/>
    <n v="1.6195015809555382"/>
    <n v="1.6195015809555382"/>
    <n v="1.6195015809555382"/>
    <n v="1131.8619886545853"/>
    <n v="-539.4378701022348"/>
    <n v="592.42411855235048"/>
  </r>
  <r>
    <s v="Substation"/>
    <s v="013019"/>
    <x v="14"/>
    <s v="40063965"/>
    <s v="0"/>
    <s v="INSULATOR, DISC 10&quot;"/>
    <x v="5"/>
    <x v="1"/>
    <s v="1973"/>
    <d v="1973-12-31T00:00:00"/>
    <n v="1973"/>
    <n v="271.45303322752039"/>
    <n v="-127.04228513974368"/>
    <n v="144.41074808777671"/>
    <n v="0.38840302163491564"/>
    <n v="0.38840302163491564"/>
    <n v="0.38840302163491564"/>
    <n v="0.38840302163491564"/>
    <n v="0.38840302163491564"/>
    <n v="0.38840302163491564"/>
    <n v="271.45303322752039"/>
    <n v="-129.37270326955317"/>
    <n v="142.08032995796722"/>
  </r>
  <r>
    <s v="Substation"/>
    <s v="013019"/>
    <x v="14"/>
    <s v="40063966"/>
    <s v="0"/>
    <s v="INSULATOR, POST 161KV"/>
    <x v="5"/>
    <x v="1"/>
    <s v="1973"/>
    <d v="1973-12-31T00:00:00"/>
    <n v="1973"/>
    <n v="25.793693220841657"/>
    <n v="-12.071145260989008"/>
    <n v="13.722547959852649"/>
    <n v="3.6906378488325765E-2"/>
    <n v="3.6906378488325765E-2"/>
    <n v="3.6906378488325765E-2"/>
    <n v="3.6906378488325765E-2"/>
    <n v="3.6906378488325765E-2"/>
    <n v="3.6906378488325765E-2"/>
    <n v="25.793693220841657"/>
    <n v="-12.292583531918963"/>
    <n v="13.501109688922694"/>
  </r>
  <r>
    <s v="Substation"/>
    <s v="013019"/>
    <x v="14"/>
    <s v="40064071"/>
    <s v="0"/>
    <s v="FOUNDATION AND SUBSTRUCTURE"/>
    <x v="5"/>
    <x v="1"/>
    <s v="1975"/>
    <d v="1975-12-31T00:00:00"/>
    <n v="1975"/>
    <n v="547.66292274838293"/>
    <n v="-246.78992937742498"/>
    <n v="300.87299337095794"/>
    <n v="0.78361229382393205"/>
    <n v="0.78361229382393205"/>
    <n v="0.78361229382393205"/>
    <n v="0.78361229382393205"/>
    <n v="0.78361229382393205"/>
    <n v="0.78361229382393205"/>
    <n v="547.66292274838293"/>
    <n v="-251.49160314036857"/>
    <n v="296.17131960801436"/>
  </r>
  <r>
    <s v="Substation"/>
    <s v="013019"/>
    <x v="14"/>
    <s v="40064072"/>
    <s v="0"/>
    <s v="BUS"/>
    <x v="5"/>
    <x v="1"/>
    <s v="1976"/>
    <d v="1976-12-31T00:00:00"/>
    <n v="1976"/>
    <n v="857.15194395588708"/>
    <n v="-378.72728743510663"/>
    <n v="478.42465652078045"/>
    <n v="1.2264383310599025"/>
    <n v="1.2264383310599025"/>
    <n v="1.2264383310599025"/>
    <n v="1.2264383310599025"/>
    <n v="1.2264383310599025"/>
    <n v="1.2264383310599025"/>
    <n v="857.15194395588708"/>
    <n v="-386.08591742146604"/>
    <n v="471.06602653442104"/>
  </r>
  <r>
    <s v="Substation"/>
    <s v="013019"/>
    <x v="14"/>
    <s v="40064074"/>
    <s v="0"/>
    <s v="INSULATOR, SUSPENSION"/>
    <x v="5"/>
    <x v="1"/>
    <s v="1976"/>
    <d v="1976-12-31T00:00:00"/>
    <n v="1976"/>
    <n v="80.831858305516178"/>
    <n v="-35.715464275858267"/>
    <n v="45.116394029657911"/>
    <n v="0.11565661152113042"/>
    <n v="0.11565661152113042"/>
    <n v="0.11565661152113042"/>
    <n v="0.11565661152113042"/>
    <n v="0.11565661152113042"/>
    <n v="0.11565661152113042"/>
    <n v="80.831858305516178"/>
    <n v="-36.409403944985051"/>
    <n v="44.422454360531127"/>
  </r>
  <r>
    <s v="Substation"/>
    <s v="013019"/>
    <x v="14"/>
    <s v="40064078"/>
    <s v="0"/>
    <s v="FOUNDATION AND SUBSTRUCTURE"/>
    <x v="5"/>
    <x v="1"/>
    <s v="1976"/>
    <d v="1976-12-31T00:00:00"/>
    <n v="1976"/>
    <n v="129.00194983915796"/>
    <n v="-56.998427397669332"/>
    <n v="72.003522441488627"/>
    <n v="0.18457980195907076"/>
    <n v="0.18457980195907076"/>
    <n v="0.18457980195907076"/>
    <n v="0.18457980195907076"/>
    <n v="0.18457980195907076"/>
    <n v="0.18457980195907076"/>
    <n v="129.00194983915796"/>
    <n v="-58.105906209423758"/>
    <n v="70.896043629734208"/>
  </r>
  <r>
    <s v="Substation"/>
    <s v="013019"/>
    <x v="14"/>
    <s v="40064079"/>
    <s v="0"/>
    <s v="STEEL STRUCTURE"/>
    <x v="5"/>
    <x v="1"/>
    <s v="1976"/>
    <d v="1976-12-31T00:00:00"/>
    <n v="1976"/>
    <n v="851.09491661175514"/>
    <n v="-376.05163832880964"/>
    <n v="475.04327828294549"/>
    <n v="1.2177717573450517"/>
    <n v="1.2177717573450517"/>
    <n v="1.2177717573450517"/>
    <n v="1.2177717573450517"/>
    <n v="1.2177717573450517"/>
    <n v="1.2177717573450517"/>
    <n v="851.09491661175514"/>
    <n v="-383.35826887287993"/>
    <n v="467.73664773887521"/>
  </r>
  <r>
    <s v="Substation"/>
    <s v="013019"/>
    <x v="14"/>
    <s v="40064081"/>
    <s v="0"/>
    <s v="FOUNDATION AND SUBSTRUCTURE"/>
    <x v="5"/>
    <x v="1"/>
    <s v="1976"/>
    <d v="1976-12-31T00:00:00"/>
    <n v="1976"/>
    <n v="96.937753716786929"/>
    <n v="-42.831643372233145"/>
    <n v="54.106110344553784"/>
    <n v="0.138701402619966"/>
    <n v="0.138701402619966"/>
    <n v="0.138701402619966"/>
    <n v="0.138701402619966"/>
    <n v="0.138701402619966"/>
    <n v="0.138701402619966"/>
    <n v="96.937753716786929"/>
    <n v="-43.663851787952943"/>
    <n v="53.273901928833986"/>
  </r>
  <r>
    <s v="Substation"/>
    <s v="013019"/>
    <x v="14"/>
    <s v="40064091"/>
    <s v="0"/>
    <s v="FOUNDATION AND SUBSTRUCTURE"/>
    <x v="5"/>
    <x v="1"/>
    <s v="1978"/>
    <d v="1978-12-31T00:00:00"/>
    <n v="1978"/>
    <n v="92.490768234390458"/>
    <n v="-39.216247055838693"/>
    <n v="53.274521178551765"/>
    <n v="0.13233852437914079"/>
    <n v="0.13233852437914079"/>
    <n v="0.13233852437914079"/>
    <n v="0.13233852437914079"/>
    <n v="0.13233852437914079"/>
    <n v="0.13233852437914079"/>
    <n v="92.490768234390458"/>
    <n v="-40.01027820211354"/>
    <n v="52.480490032276919"/>
  </r>
  <r>
    <s v="Substation"/>
    <s v="013019"/>
    <x v="14"/>
    <s v="40064095"/>
    <s v="0"/>
    <s v="BUS"/>
    <x v="5"/>
    <x v="1"/>
    <s v="1978"/>
    <d v="1978-12-31T00:00:00"/>
    <n v="1978"/>
    <n v="411.04046085706921"/>
    <n v="-174.28351464422087"/>
    <n v="236.75694621284833"/>
    <n v="0.58812883802732319"/>
    <n v="0.58812883802732319"/>
    <n v="0.58812883802732319"/>
    <n v="0.58812883802732319"/>
    <n v="0.58812883802732319"/>
    <n v="0.58812883802732319"/>
    <n v="411.04046085706921"/>
    <n v="-177.8122876723848"/>
    <n v="233.22817318468441"/>
  </r>
  <r>
    <s v="Substation"/>
    <s v="013019"/>
    <x v="14"/>
    <s v="40064096"/>
    <s v="0"/>
    <s v="INSULATOR, DISC"/>
    <x v="5"/>
    <x v="1"/>
    <s v="1978"/>
    <d v="1978-12-31T00:00:00"/>
    <n v="1978"/>
    <n v="35.984423895202923"/>
    <n v="-15.257920993881463"/>
    <n v="20.72650290132146"/>
    <n v="5.1487577082898167E-2"/>
    <n v="5.1487577082898167E-2"/>
    <n v="5.1487577082898167E-2"/>
    <n v="5.1487577082898167E-2"/>
    <n v="5.1487577082898167E-2"/>
    <n v="5.1487577082898167E-2"/>
    <n v="35.984423895202923"/>
    <n v="-15.566846456378851"/>
    <n v="20.417577438824072"/>
  </r>
  <r>
    <s v="Substation"/>
    <s v="013019"/>
    <x v="14"/>
    <s v="40064101"/>
    <s v="0"/>
    <s v="AIRBREAK SWITCH 345KV 200A"/>
    <x v="5"/>
    <x v="1"/>
    <s v="1978"/>
    <d v="1978-12-31T00:00:00"/>
    <n v="1978"/>
    <n v="1446.6534381226338"/>
    <n v="-613.3887152103257"/>
    <n v="833.26472291230812"/>
    <n v="2.0699144892384482"/>
    <n v="2.0699144892384482"/>
    <n v="2.0699144892384482"/>
    <n v="2.0699144892384482"/>
    <n v="2.0699144892384482"/>
    <n v="2.0699144892384482"/>
    <n v="1446.6534381226338"/>
    <n v="-625.80820214575635"/>
    <n v="820.84523597687746"/>
  </r>
  <r>
    <s v="Substation"/>
    <s v="013019"/>
    <x v="14"/>
    <s v="40064102"/>
    <s v="0"/>
    <s v="BUS"/>
    <x v="5"/>
    <x v="1"/>
    <s v="1978"/>
    <d v="1978-12-31T00:00:00"/>
    <n v="1978"/>
    <n v="608.62687982578348"/>
    <n v="-258.06140936358361"/>
    <n v="350.56547046219987"/>
    <n v="0.87084132515266754"/>
    <n v="0.87084132515266754"/>
    <n v="0.87084132515266754"/>
    <n v="0.87084132515266754"/>
    <n v="0.87084132515266754"/>
    <n v="0.87084132515266754"/>
    <n v="608.62687982578348"/>
    <n v="-263.28645731449961"/>
    <n v="345.34042251128386"/>
  </r>
  <r>
    <s v="Substation"/>
    <s v="013019"/>
    <x v="14"/>
    <s v="40064103"/>
    <s v="0"/>
    <s v="INSULATOR, POST 345KV"/>
    <x v="5"/>
    <x v="1"/>
    <s v="1978"/>
    <d v="1978-12-31T00:00:00"/>
    <n v="1978"/>
    <n v="78.510812179343489"/>
    <n v="-33.288783715630601"/>
    <n v="45.222028463712888"/>
    <n v="0.11233559013470189"/>
    <n v="0.11233559013470189"/>
    <n v="0.11233559013470189"/>
    <n v="0.11233559013470189"/>
    <n v="0.11233559013470189"/>
    <n v="0.11233559013470189"/>
    <n v="78.510812179343489"/>
    <n v="-33.962797256438812"/>
    <n v="44.548014922904677"/>
  </r>
  <r>
    <s v="Substation"/>
    <s v="013019"/>
    <x v="14"/>
    <s v="40064120"/>
    <s v="0"/>
    <s v="FOUNDATION AND SUBSTRUCTURE"/>
    <x v="5"/>
    <x v="1"/>
    <s v="1981"/>
    <d v="1981-12-31T00:00:00"/>
    <n v="1981"/>
    <n v="803.26039927427269"/>
    <n v="-318.61868365700565"/>
    <n v="484.64171561726704"/>
    <n v="1.14932871638351"/>
    <n v="1.14932871638351"/>
    <n v="1.14932871638351"/>
    <n v="1.14932871638351"/>
    <n v="1.14932871638351"/>
    <n v="1.14932871638351"/>
    <n v="803.26039927427269"/>
    <n v="-325.51465595530669"/>
    <n v="477.74574331896599"/>
  </r>
  <r>
    <s v="Substation"/>
    <s v="013019"/>
    <x v="14"/>
    <s v="40064121"/>
    <s v="0"/>
    <s v="STEEL STRUCTURE"/>
    <x v="5"/>
    <x v="1"/>
    <s v="1981"/>
    <d v="1981-12-31T00:00:00"/>
    <n v="1981"/>
    <n v="3079.8514124256462"/>
    <n v="-1221.6425554788289"/>
    <n v="1858.2088569468174"/>
    <n v="4.4067424134106465"/>
    <n v="4.4067424134106465"/>
    <n v="4.4067424134106465"/>
    <n v="4.4067424134106465"/>
    <n v="4.4067424134106465"/>
    <n v="4.4067424134106465"/>
    <n v="3079.8514124256462"/>
    <n v="-1248.0830099592927"/>
    <n v="1831.7684024663536"/>
  </r>
  <r>
    <s v="Substation"/>
    <s v="013019"/>
    <x v="14"/>
    <s v="40064126"/>
    <s v="0"/>
    <s v="BUS"/>
    <x v="5"/>
    <x v="1"/>
    <s v="1981"/>
    <d v="1981-12-31T00:00:00"/>
    <n v="1981"/>
    <n v="2247.9514153750924"/>
    <n v="-891.66448290745552"/>
    <n v="1356.2869324676369"/>
    <n v="3.2164353142017261"/>
    <n v="3.2164353142017261"/>
    <n v="3.2164353142017261"/>
    <n v="3.2164353142017261"/>
    <n v="3.2164353142017261"/>
    <n v="3.2164353142017261"/>
    <n v="2247.9514153750924"/>
    <n v="-910.96309479266586"/>
    <n v="1336.9883205824267"/>
  </r>
  <r>
    <s v="Substation"/>
    <s v="013019"/>
    <x v="14"/>
    <s v="40064127"/>
    <s v="0"/>
    <s v="INSULATOR, POST"/>
    <x v="5"/>
    <x v="1"/>
    <s v="1981"/>
    <d v="1981-12-31T00:00:00"/>
    <n v="1981"/>
    <n v="1123.2378639418903"/>
    <n v="-445.53952002145991"/>
    <n v="677.69834392043037"/>
    <n v="1.6071619284656007"/>
    <n v="1.6071619284656007"/>
    <n v="1.6071619284656007"/>
    <n v="1.6071619284656007"/>
    <n v="1.6071619284656007"/>
    <n v="1.6071619284656007"/>
    <n v="1123.2378639418903"/>
    <n v="-455.18249159225348"/>
    <n v="668.05537234963685"/>
  </r>
  <r>
    <s v="Substation"/>
    <s v="013019"/>
    <x v="14"/>
    <s v="40064128"/>
    <s v="0"/>
    <s v="INSULATOR, POST"/>
    <x v="5"/>
    <x v="1"/>
    <s v="1981"/>
    <d v="1981-12-31T00:00:00"/>
    <n v="1981"/>
    <n v="177.20008991670593"/>
    <n v="-70.287850169501766"/>
    <n v="106.91223974720417"/>
    <n v="0.25354312508249299"/>
    <n v="0.25354312508249299"/>
    <n v="0.25354312508249299"/>
    <n v="0.25354312508249299"/>
    <n v="0.25354312508249299"/>
    <n v="0.25354312508249299"/>
    <n v="177.20008991670593"/>
    <n v="-71.809108919996717"/>
    <n v="105.39098099670922"/>
  </r>
  <r>
    <s v="Substation"/>
    <s v="013019"/>
    <x v="14"/>
    <s v="40064129"/>
    <s v="0"/>
    <s v="INSULATOR, SUSPENSION"/>
    <x v="5"/>
    <x v="1"/>
    <s v="1981"/>
    <d v="1981-12-31T00:00:00"/>
    <n v="1981"/>
    <n v="330.6296868872721"/>
    <n v="-131.14629250786149"/>
    <n v="199.48339437941061"/>
    <n v="0.47307472641717863"/>
    <n v="0.47307472641717863"/>
    <n v="0.47307472641717863"/>
    <n v="0.47307472641717863"/>
    <n v="0.47307472641717863"/>
    <n v="0.47307472641717863"/>
    <n v="330.6296868872721"/>
    <n v="-133.98474086636455"/>
    <n v="196.64494602090755"/>
  </r>
  <r>
    <s v="Substation"/>
    <s v="013019"/>
    <x v="14"/>
    <s v="40064132"/>
    <s v="0"/>
    <s v="BREAKER B-4499 S/N 148Y5422 EQ# 332200"/>
    <x v="5"/>
    <x v="1"/>
    <s v="1981"/>
    <d v="1981-12-31T00:00:00"/>
    <n v="1981"/>
    <n v="11719.564081621504"/>
    <n v="-4648.6409529923194"/>
    <n v="7070.9231286291842"/>
    <n v="16.76869861214848"/>
    <n v="16.76869861214848"/>
    <n v="16.76869861214848"/>
    <n v="16.76869861214848"/>
    <n v="16.76869861214848"/>
    <n v="16.76869861214848"/>
    <n v="11719.564081621504"/>
    <n v="-4749.2531446652101"/>
    <n v="6970.3109369562935"/>
  </r>
  <r>
    <s v="Substation"/>
    <s v="013019"/>
    <x v="14"/>
    <s v="40064138"/>
    <s v="0"/>
    <s v="CURRENT TRANSFORMER"/>
    <x v="5"/>
    <x v="1"/>
    <s v="1982"/>
    <d v="1982-12-31T00:00:00"/>
    <n v="1982"/>
    <n v="1962.4086897477521"/>
    <n v="-760.25050671984241"/>
    <n v="1202.1581830279097"/>
    <n v="2.8078723443174578"/>
    <n v="2.8078723443174578"/>
    <n v="2.8078723443174578"/>
    <n v="2.8078723443174578"/>
    <n v="2.8078723443174578"/>
    <n v="2.8078723443174578"/>
    <n v="1962.4086897477521"/>
    <n v="-777.09774078574719"/>
    <n v="1185.3109489620049"/>
  </r>
  <r>
    <s v="Substation"/>
    <s v="013019"/>
    <x v="14"/>
    <s v="40064141"/>
    <s v="0"/>
    <s v="BUS"/>
    <x v="5"/>
    <x v="1"/>
    <s v="1982"/>
    <d v="1982-12-31T00:00:00"/>
    <n v="1982"/>
    <n v="461.86352050192215"/>
    <n v="-178.92854007511835"/>
    <n v="282.9349804268038"/>
    <n v="0.66084797363649261"/>
    <n v="0.66084797363649261"/>
    <n v="0.66084797363649261"/>
    <n v="0.66084797363649261"/>
    <n v="0.66084797363649261"/>
    <n v="0.66084797363649261"/>
    <n v="461.86352050192215"/>
    <n v="-182.89362791693731"/>
    <n v="278.96989258498485"/>
  </r>
  <r>
    <s v="Substation"/>
    <s v="013019"/>
    <x v="14"/>
    <s v="40064142"/>
    <s v="0"/>
    <s v="INSULATOR, DISC"/>
    <x v="5"/>
    <x v="1"/>
    <s v="1982"/>
    <d v="1982-12-31T00:00:00"/>
    <n v="1982"/>
    <n v="168.06100026291537"/>
    <n v="-65.108004324005293"/>
    <n v="102.95299593891008"/>
    <n v="0.24046664553713648"/>
    <n v="0.24046664553713648"/>
    <n v="0.24046664553713648"/>
    <n v="0.24046664553713648"/>
    <n v="0.24046664553713648"/>
    <n v="0.24046664553713648"/>
    <n v="168.06100026291537"/>
    <n v="-66.550804197228118"/>
    <n v="101.51019606568725"/>
  </r>
  <r>
    <s v="Substation"/>
    <s v="013019"/>
    <x v="14"/>
    <s v="40064144"/>
    <s v="0"/>
    <s v="FOUNDATION AND SUBSTRUCTURE"/>
    <x v="5"/>
    <x v="1"/>
    <s v="1982"/>
    <d v="1982-12-31T00:00:00"/>
    <n v="1982"/>
    <n v="3876.4557781122739"/>
    <n v="-1501.7645702479381"/>
    <n v="2374.6912078643359"/>
    <n v="5.5465474802448886"/>
    <n v="5.5465474802448886"/>
    <n v="5.5465474802448886"/>
    <n v="5.5465474802448886"/>
    <n v="5.5465474802448886"/>
    <n v="5.5465474802448886"/>
    <n v="3876.4557781122739"/>
    <n v="-1535.0438551294073"/>
    <n v="2341.4119229828666"/>
  </r>
  <r>
    <s v="Substation"/>
    <s v="013019"/>
    <x v="14"/>
    <s v="40064157"/>
    <s v="0"/>
    <s v="AIRBREAK SWITCH 161KV 1200A"/>
    <x v="5"/>
    <x v="1"/>
    <s v="1982"/>
    <d v="1982-12-31T00:00:00"/>
    <n v="1982"/>
    <n v="2685.5789610779848"/>
    <n v="-1040.411454951299"/>
    <n v="1645.1675061266858"/>
    <n v="3.8426057388998687"/>
    <n v="3.8426057388998687"/>
    <n v="3.8426057388998687"/>
    <n v="3.8426057388998687"/>
    <n v="3.8426057388998687"/>
    <n v="3.8426057388998687"/>
    <n v="2685.5789610779848"/>
    <n v="-1063.4670893846983"/>
    <n v="1622.1118716932865"/>
  </r>
  <r>
    <s v="Substation"/>
    <s v="013019"/>
    <x v="14"/>
    <s v="40064163"/>
    <s v="0"/>
    <s v="CIRCUIT SWITCHER S-1318 S/N 8131925 EQ# 331956"/>
    <x v="5"/>
    <x v="1"/>
    <s v="1982"/>
    <d v="1982-12-31T00:00:00"/>
    <n v="1982"/>
    <n v="3435.9744259646604"/>
    <n v="-1331.119176721716"/>
    <n v="2104.8552492429444"/>
    <n v="4.9162937449529682"/>
    <n v="4.9162937449529682"/>
    <n v="4.9162937449529682"/>
    <n v="4.9162937449529682"/>
    <n v="4.9162937449529682"/>
    <n v="4.9162937449529682"/>
    <n v="3435.9744259646604"/>
    <n v="-1360.6169391914339"/>
    <n v="2075.3574867732268"/>
  </r>
  <r>
    <s v="Substation"/>
    <s v="013019"/>
    <x v="14"/>
    <s v="40064163"/>
    <s v="1"/>
    <s v="CIRCUIT SWITCHER S-1318 INSTALL COSTS"/>
    <x v="5"/>
    <x v="1"/>
    <s v="1982"/>
    <d v="1982-12-31T00:00:00"/>
    <n v="1982"/>
    <n v="1576.8931597699177"/>
    <n v="-610.89837252591167"/>
    <n v="965.99478724400603"/>
    <n v="2.2562653316779091"/>
    <n v="2.2562653316779091"/>
    <n v="2.2562653316779091"/>
    <n v="2.2562653316779091"/>
    <n v="2.2562653316779091"/>
    <n v="2.2562653316779091"/>
    <n v="1576.8931597699177"/>
    <n v="-624.43596451597909"/>
    <n v="952.45719525393861"/>
  </r>
  <r>
    <s v="Substation"/>
    <s v="013019"/>
    <x v="14"/>
    <s v="40064164"/>
    <s v="0"/>
    <s v="CIRCUIT SWITCHER S-1319 S/N 8131926 EQ# 331963"/>
    <x v="5"/>
    <x v="1"/>
    <s v="1982"/>
    <d v="1982-12-31T00:00:00"/>
    <n v="1982"/>
    <n v="3435.9744259646604"/>
    <n v="-1331.119176721716"/>
    <n v="2104.8552492429444"/>
    <n v="4.9162937449529682"/>
    <n v="4.9162937449529682"/>
    <n v="4.9162937449529682"/>
    <n v="4.9162937449529682"/>
    <n v="4.9162937449529682"/>
    <n v="4.9162937449529682"/>
    <n v="3435.9744259646604"/>
    <n v="-1360.6169391914339"/>
    <n v="2075.3574867732268"/>
  </r>
  <r>
    <s v="Substation"/>
    <s v="013019"/>
    <x v="14"/>
    <s v="40064164"/>
    <s v="1"/>
    <s v="CIRCUIT SWITCHER S-1319 INSTALL COSTS"/>
    <x v="5"/>
    <x v="1"/>
    <s v="1982"/>
    <d v="1982-12-31T00:00:00"/>
    <n v="1982"/>
    <n v="1576.8931597699177"/>
    <n v="-610.89837252591167"/>
    <n v="965.99478724400603"/>
    <n v="2.2562653316779091"/>
    <n v="2.2562653316779091"/>
    <n v="2.2562653316779091"/>
    <n v="2.2562653316779091"/>
    <n v="2.2562653316779091"/>
    <n v="2.2562653316779091"/>
    <n v="1576.8931597699177"/>
    <n v="-624.43596451597909"/>
    <n v="952.45719525393861"/>
  </r>
  <r>
    <s v="Substation"/>
    <s v="013019"/>
    <x v="14"/>
    <s v="40064168"/>
    <s v="0"/>
    <s v="FOUNDATION AND SUBSTRUCTURE"/>
    <x v="5"/>
    <x v="1"/>
    <s v="1982"/>
    <d v="1982-12-31T00:00:00"/>
    <n v="1982"/>
    <n v="2147.1824319097218"/>
    <n v="-831.83307321698635"/>
    <n v="1315.3493586927354"/>
    <n v="3.0722520748410367"/>
    <n v="3.0722520748410367"/>
    <n v="3.0722520748410367"/>
    <n v="3.0722520748410367"/>
    <n v="3.0722520748410367"/>
    <n v="3.0722520748410367"/>
    <n v="2147.1824319097218"/>
    <n v="-850.2665856660326"/>
    <n v="1296.9158462436892"/>
  </r>
  <r>
    <s v="Substation"/>
    <s v="013019"/>
    <x v="14"/>
    <s v="40064170"/>
    <s v="0"/>
    <s v="STEEL STRUCTURE"/>
    <x v="5"/>
    <x v="1"/>
    <s v="1982"/>
    <d v="1982-12-31T00:00:00"/>
    <n v="1982"/>
    <n v="4655.5740575200607"/>
    <n v="-1803.6005318011457"/>
    <n v="2851.973525718915"/>
    <n v="6.661332938101034"/>
    <n v="6.661332938101034"/>
    <n v="6.661332938101034"/>
    <n v="6.661332938101034"/>
    <n v="6.661332938101034"/>
    <n v="6.661332938101034"/>
    <n v="4655.5740575200607"/>
    <n v="-1843.5685294297518"/>
    <n v="2812.0055280903089"/>
  </r>
  <r>
    <s v="Substation"/>
    <s v="013019"/>
    <x v="14"/>
    <s v="40064176"/>
    <s v="0"/>
    <s v="BUS"/>
    <x v="5"/>
    <x v="1"/>
    <s v="1982"/>
    <d v="1982-12-31T00:00:00"/>
    <n v="1982"/>
    <n v="5005.7678280073087"/>
    <n v="-1939.2678707225045"/>
    <n v="3066.4999572848042"/>
    <n v="7.1624005334701684"/>
    <n v="7.1624005334701684"/>
    <n v="7.1624005334701684"/>
    <n v="7.1624005334701684"/>
    <n v="7.1624005334701684"/>
    <n v="7.1624005334701684"/>
    <n v="5005.7678280073087"/>
    <n v="-1982.2422739233255"/>
    <n v="3023.5255540839835"/>
  </r>
  <r>
    <s v="Substation"/>
    <s v="013019"/>
    <x v="14"/>
    <s v="40064180"/>
    <s v="0"/>
    <s v="FOUNDATION AND SUBSTRUCTURE"/>
    <x v="5"/>
    <x v="1"/>
    <s v="1982"/>
    <d v="1982-12-31T00:00:00"/>
    <n v="1982"/>
    <n v="444.48536949270328"/>
    <n v="-172.19657323996944"/>
    <n v="272.28879625273385"/>
    <n v="0.63598280163176091"/>
    <n v="0.63598280163176091"/>
    <n v="0.63598280163176091"/>
    <n v="0.63598280163176091"/>
    <n v="0.63598280163176091"/>
    <n v="0.63598280163176091"/>
    <n v="444.48536949270328"/>
    <n v="-176.01247004976"/>
    <n v="268.47289944294329"/>
  </r>
  <r>
    <s v="Substation"/>
    <s v="013019"/>
    <x v="14"/>
    <s v="40064184"/>
    <s v="0"/>
    <s v="GROUND SWITCH 345KV"/>
    <x v="5"/>
    <x v="1"/>
    <s v="1984"/>
    <d v="1984-12-31T00:00:00"/>
    <n v="1984"/>
    <n v="2229.3532168229476"/>
    <n v="-821.50591080456752"/>
    <n v="1407.8473060183801"/>
    <n v="3.1898244621190215"/>
    <n v="3.1898244621190215"/>
    <n v="3.1898244621190215"/>
    <n v="3.1898244621190215"/>
    <n v="3.1898244621190215"/>
    <n v="3.1898244621190215"/>
    <n v="2229.3532168229476"/>
    <n v="-840.64485757728164"/>
    <n v="1388.7083592456661"/>
  </r>
  <r>
    <s v="Substation"/>
    <s v="013019"/>
    <x v="14"/>
    <s v="40064185"/>
    <s v="0"/>
    <s v="BREAKER B-4500 S/N 138Y5453 EQ# 332208"/>
    <x v="5"/>
    <x v="1"/>
    <s v="1985"/>
    <d v="1985-12-31T00:00:00"/>
    <n v="1985"/>
    <n v="12166.265842946117"/>
    <n v="-4367.348468328546"/>
    <n v="7798.9173746175711"/>
    <n v="17.407852692709806"/>
    <n v="17.407852692709806"/>
    <n v="17.407852692709806"/>
    <n v="17.407852692709806"/>
    <n v="17.407852692709806"/>
    <n v="17.407852692709806"/>
    <n v="12166.265842946117"/>
    <n v="-4471.7955844848047"/>
    <n v="7694.4702584613124"/>
  </r>
  <r>
    <s v="Substation"/>
    <s v="013019"/>
    <x v="14"/>
    <s v="40064185"/>
    <s v="1"/>
    <s v="BREAKER B-4500 INSTALL COSTS"/>
    <x v="5"/>
    <x v="1"/>
    <s v="1985"/>
    <d v="1985-12-31T00:00:00"/>
    <n v="1985"/>
    <n v="2442.4341990041212"/>
    <n v="-876.76566714535488"/>
    <n v="1565.6685318587663"/>
    <n v="3.4947070281676993"/>
    <n v="3.4947070281676993"/>
    <n v="3.4947070281676993"/>
    <n v="3.4947070281676993"/>
    <n v="3.4947070281676993"/>
    <n v="3.4947070281676993"/>
    <n v="2442.4341990041212"/>
    <n v="-897.73390931436109"/>
    <n v="1544.7002896897602"/>
  </r>
  <r>
    <s v="Substation"/>
    <s v="013019"/>
    <x v="14"/>
    <s v="40064199"/>
    <s v="0"/>
    <s v="CAPACITOR BANK SC-0621 EQ# 330511"/>
    <x v="5"/>
    <x v="1"/>
    <s v="1986"/>
    <d v="1986-12-31T00:00:00"/>
    <n v="1986"/>
    <n v="27826.828275045267"/>
    <n v="-9719.4891060111768"/>
    <n v="18107.33916903409"/>
    <n v="39.815448204937397"/>
    <n v="39.815448204937397"/>
    <n v="39.815448204937397"/>
    <n v="39.815448204937397"/>
    <n v="39.815448204937397"/>
    <n v="39.815448204937397"/>
    <n v="27826.828275045267"/>
    <n v="-9958.3817952408008"/>
    <n v="17868.446479804465"/>
  </r>
  <r>
    <s v="Substation"/>
    <s v="013019"/>
    <x v="14"/>
    <s v="40064205"/>
    <s v="0"/>
    <s v="VOLTAGE TRANSFORMER 345KV"/>
    <x v="5"/>
    <x v="1"/>
    <s v="1987"/>
    <d v="1987-12-31T00:00:00"/>
    <n v="1987"/>
    <n v="1648.4573447929117"/>
    <n v="-559.54619634451592"/>
    <n v="1088.9111484483958"/>
    <n v="2.3586614823979262"/>
    <n v="2.3586614823979262"/>
    <n v="2.3586614823979262"/>
    <n v="2.3586614823979262"/>
    <n v="2.3586614823979262"/>
    <n v="2.3586614823979262"/>
    <n v="1648.4573447929117"/>
    <n v="-573.69816523890347"/>
    <n v="1074.7591795540084"/>
  </r>
  <r>
    <s v="Substation"/>
    <s v="013019"/>
    <x v="14"/>
    <s v="40064205"/>
    <s v="1"/>
    <s v="VOLTAGE TRANSFORMER 345KV INSTALL COSTS"/>
    <x v="5"/>
    <x v="1"/>
    <s v="1987"/>
    <d v="1987-12-31T00:00:00"/>
    <n v="1987"/>
    <n v="1062.5615590132495"/>
    <n v="-360.67246486787701"/>
    <n v="701.8890941453725"/>
    <n v="1.5203444783317026"/>
    <n v="1.5203444783317026"/>
    <n v="1.5203444783317026"/>
    <n v="1.5203444783317026"/>
    <n v="1.5203444783317026"/>
    <n v="1.5203444783317026"/>
    <n v="1062.5615590132495"/>
    <n v="-369.7945317378672"/>
    <n v="692.76702727538236"/>
  </r>
  <r>
    <s v="Substation"/>
    <s v="013019"/>
    <x v="14"/>
    <s v="40064206"/>
    <s v="0"/>
    <s v="VOLTAGE TRANSFORMER 345KV"/>
    <x v="5"/>
    <x v="1"/>
    <s v="1987"/>
    <d v="1987-12-31T00:00:00"/>
    <n v="1987"/>
    <n v="1648.4573447929117"/>
    <n v="-559.54619634451592"/>
    <n v="1088.9111484483958"/>
    <n v="2.3586614823979262"/>
    <n v="2.3586614823979262"/>
    <n v="2.3586614823979262"/>
    <n v="2.3586614823979262"/>
    <n v="2.3586614823979262"/>
    <n v="2.3586614823979262"/>
    <n v="1648.4573447929117"/>
    <n v="-573.69816523890347"/>
    <n v="1074.7591795540084"/>
  </r>
  <r>
    <s v="Substation"/>
    <s v="013019"/>
    <x v="14"/>
    <s v="40064206"/>
    <s v="1"/>
    <s v="VOLTAGE TRANSFORMER 345KV INSTALL COSTS"/>
    <x v="5"/>
    <x v="1"/>
    <s v="1987"/>
    <d v="1987-12-31T00:00:00"/>
    <n v="1987"/>
    <n v="1062.5615590132495"/>
    <n v="-360.67246486787701"/>
    <n v="701.8890941453725"/>
    <n v="1.5203444783317026"/>
    <n v="1.5203444783317026"/>
    <n v="1.5203444783317026"/>
    <n v="1.5203444783317026"/>
    <n v="1.5203444783317026"/>
    <n v="1.5203444783317026"/>
    <n v="1062.5615590132495"/>
    <n v="-369.7945317378672"/>
    <n v="692.76702727538236"/>
  </r>
  <r>
    <s v="Substation"/>
    <s v="013019"/>
    <x v="14"/>
    <s v="40064207"/>
    <s v="0"/>
    <s v="VOLTAGE TRANSFORMER 345KV"/>
    <x v="5"/>
    <x v="1"/>
    <s v="1987"/>
    <d v="1987-12-31T00:00:00"/>
    <n v="1987"/>
    <n v="1648.4588106134188"/>
    <n v="-559.54619634451569"/>
    <n v="1088.9126142689031"/>
    <n v="2.3586635797372244"/>
    <n v="2.3586635797372244"/>
    <n v="2.3586635797372244"/>
    <n v="2.3586635797372244"/>
    <n v="2.3586635797372244"/>
    <n v="2.3586635797372244"/>
    <n v="1648.4588106134188"/>
    <n v="-573.69817782293899"/>
    <n v="1074.7606327904798"/>
  </r>
  <r>
    <s v="Substation"/>
    <s v="013019"/>
    <x v="14"/>
    <s v="40064207"/>
    <s v="1"/>
    <s v="VOLTAGE TRANSFORMER 345KV INSTALL COSTS"/>
    <x v="5"/>
    <x v="1"/>
    <s v="1987"/>
    <d v="1987-12-31T00:00:00"/>
    <n v="1987"/>
    <n v="1062.5615590132495"/>
    <n v="-360.67246486787701"/>
    <n v="701.8890941453725"/>
    <n v="1.5203444783317026"/>
    <n v="1.5203444783317026"/>
    <n v="1.5203444783317026"/>
    <n v="1.5203444783317026"/>
    <n v="1.5203444783317026"/>
    <n v="1.5203444783317026"/>
    <n v="1062.5615590132495"/>
    <n v="-369.7945317378672"/>
    <n v="692.76702727538236"/>
  </r>
  <r>
    <s v="Substation"/>
    <s v="013019"/>
    <x v="14"/>
    <s v="40064215"/>
    <s v="0"/>
    <s v="BUS"/>
    <x v="5"/>
    <x v="1"/>
    <s v="1991"/>
    <d v="1991-12-31T00:00:00"/>
    <n v="1991"/>
    <n v="1171.9258731153129"/>
    <n v="-350.66161168623466"/>
    <n v="821.26426142907826"/>
    <n v="1.6768261707674936"/>
    <n v="1.6768261707674936"/>
    <n v="1.6768261707674936"/>
    <n v="1.6768261707674936"/>
    <n v="1.6768261707674936"/>
    <n v="1.6768261707674936"/>
    <n v="1171.9258731153129"/>
    <n v="-360.72256871083965"/>
    <n v="811.20330440447333"/>
  </r>
  <r>
    <s v="Substation"/>
    <s v="013019"/>
    <x v="14"/>
    <s v="40064217"/>
    <s v="0"/>
    <s v="FOUNDATION AND SUBSTRUCTURE"/>
    <x v="5"/>
    <x v="1"/>
    <s v="1991"/>
    <d v="1991-12-31T00:00:00"/>
    <n v="1991"/>
    <n v="1002.1696138766486"/>
    <n v="-299.86663604304795"/>
    <n v="702.30297783360061"/>
    <n v="1.433933898591355"/>
    <n v="1.433933898591355"/>
    <n v="1.433933898591355"/>
    <n v="1.433933898591355"/>
    <n v="1.433933898591355"/>
    <n v="1.433933898591355"/>
    <n v="1002.1696138766486"/>
    <n v="-308.47023943459607"/>
    <n v="693.69937444205243"/>
  </r>
  <r>
    <s v="Substation"/>
    <s v="013019"/>
    <x v="14"/>
    <s v="40064220"/>
    <s v="0"/>
    <s v="VOLTAGE TRANSFORMER 161KV"/>
    <x v="5"/>
    <x v="1"/>
    <s v="1991"/>
    <d v="1991-12-31T00:00:00"/>
    <n v="1991"/>
    <n v="1416.3018602491259"/>
    <n v="-423.78357696990497"/>
    <n v="992.5182832792209"/>
    <n v="2.0264865546993001"/>
    <n v="2.0264865546993001"/>
    <n v="2.0264865546993001"/>
    <n v="2.0264865546993001"/>
    <n v="2.0264865546993001"/>
    <n v="2.0264865546993001"/>
    <n v="1416.3018602491259"/>
    <n v="-435.94249629810076"/>
    <n v="980.3593639510251"/>
  </r>
  <r>
    <s v="Substation"/>
    <s v="013019"/>
    <x v="14"/>
    <s v="40064220"/>
    <s v="1"/>
    <s v="VOLTAGE TRANSFORMER 161KV INSTALL COSTS"/>
    <x v="5"/>
    <x v="1"/>
    <s v="1991"/>
    <d v="1991-12-31T00:00:00"/>
    <n v="1991"/>
    <n v="721.24776824737773"/>
    <n v="-215.81092423201807"/>
    <n v="505.43684401535967"/>
    <n v="1.031982620359684"/>
    <n v="1.031982620359684"/>
    <n v="1.031982620359684"/>
    <n v="1.031982620359684"/>
    <n v="1.031982620359684"/>
    <n v="1.031982620359684"/>
    <n v="721.24776824737773"/>
    <n v="-222.00281995417618"/>
    <n v="499.24494829320156"/>
  </r>
  <r>
    <s v="Substation"/>
    <s v="013019"/>
    <x v="14"/>
    <s v="40064221"/>
    <s v="0"/>
    <s v="VOLTAGE TRANSFORMER 161KV"/>
    <x v="5"/>
    <x v="1"/>
    <s v="1991"/>
    <d v="1991-12-31T00:00:00"/>
    <n v="1991"/>
    <n v="1416.3018602491259"/>
    <n v="-423.78357696990497"/>
    <n v="992.5182832792209"/>
    <n v="2.0264865546993001"/>
    <n v="2.0264865546993001"/>
    <n v="2.0264865546993001"/>
    <n v="2.0264865546993001"/>
    <n v="2.0264865546993001"/>
    <n v="2.0264865546993001"/>
    <n v="1416.3018602491259"/>
    <n v="-435.94249629810076"/>
    <n v="980.3593639510251"/>
  </r>
  <r>
    <s v="Substation"/>
    <s v="013019"/>
    <x v="14"/>
    <s v="40064221"/>
    <s v="1"/>
    <s v="VOLTAGE TRANSFORMER 161KV INSTALL COSTS"/>
    <x v="5"/>
    <x v="1"/>
    <s v="1991"/>
    <d v="1991-12-31T00:00:00"/>
    <n v="1991"/>
    <n v="721.24776824737773"/>
    <n v="-215.81092423201807"/>
    <n v="505.43684401535967"/>
    <n v="1.031982620359684"/>
    <n v="1.031982620359684"/>
    <n v="1.031982620359684"/>
    <n v="1.031982620359684"/>
    <n v="1.031982620359684"/>
    <n v="1.031982620359684"/>
    <n v="721.24776824737773"/>
    <n v="-222.00281995417618"/>
    <n v="499.24494829320156"/>
  </r>
  <r>
    <s v="Substation"/>
    <s v="013019"/>
    <x v="14"/>
    <s v="40064222"/>
    <s v="0"/>
    <s v="VOLTAGE TRANSFORMER 161KV"/>
    <x v="5"/>
    <x v="1"/>
    <s v="1991"/>
    <d v="1991-12-31T00:00:00"/>
    <n v="1991"/>
    <n v="1416.3018602491259"/>
    <n v="-423.78357696990497"/>
    <n v="992.5182832792209"/>
    <n v="2.0264865546993001"/>
    <n v="2.0264865546993001"/>
    <n v="2.0264865546993001"/>
    <n v="2.0264865546993001"/>
    <n v="2.0264865546993001"/>
    <n v="2.0264865546993001"/>
    <n v="1416.3018602491259"/>
    <n v="-435.94249629810076"/>
    <n v="980.3593639510251"/>
  </r>
  <r>
    <s v="Substation"/>
    <s v="013019"/>
    <x v="14"/>
    <s v="40064222"/>
    <s v="1"/>
    <s v="VOLTAGE TRANSFORMER 161KV INSTALL COSTS"/>
    <x v="5"/>
    <x v="1"/>
    <s v="1991"/>
    <d v="1991-12-31T00:00:00"/>
    <n v="1991"/>
    <n v="721.24776824737773"/>
    <n v="-215.81092423201807"/>
    <n v="505.43684401535967"/>
    <n v="1.031982620359684"/>
    <n v="1.031982620359684"/>
    <n v="1.031982620359684"/>
    <n v="1.031982620359684"/>
    <n v="1.031982620359684"/>
    <n v="1.031982620359684"/>
    <n v="721.24776824737773"/>
    <n v="-222.00281995417618"/>
    <n v="499.24494829320156"/>
  </r>
  <r>
    <s v="Substation"/>
    <s v="013019"/>
    <x v="14"/>
    <s v="40064234"/>
    <s v="0"/>
    <s v="INSULATOR, POST"/>
    <x v="5"/>
    <x v="1"/>
    <s v="1991"/>
    <d v="1991-12-31T00:00:00"/>
    <n v="1991"/>
    <n v="315.33379512360079"/>
    <n v="-94.353407639216726"/>
    <n v="220.98038748438407"/>
    <n v="0.45118891247369958"/>
    <n v="0.45118891247369958"/>
    <n v="0.45118891247369958"/>
    <n v="0.45118891247369958"/>
    <n v="0.45118891247369958"/>
    <n v="0.45118891247369958"/>
    <n v="315.33379512360079"/>
    <n v="-97.060541114058921"/>
    <n v="218.27325400954186"/>
  </r>
  <r>
    <s v="Substation"/>
    <s v="013019"/>
    <x v="14"/>
    <s v="40064865"/>
    <s v="0"/>
    <s v="FOUNDATION AND SUBSTRUCTURE"/>
    <x v="6"/>
    <x v="3"/>
    <s v="1991"/>
    <d v="1991-12-31T00:00:00"/>
    <n v="1991"/>
    <n v="622.02773590488175"/>
    <n v="-205.79911329298159"/>
    <n v="416.22862261190016"/>
    <n v="1.4002794047591796"/>
    <n v="1.4002794047591796"/>
    <n v="1.4002794047591796"/>
    <n v="1.4002794047591796"/>
    <n v="1.4002794047591796"/>
    <n v="1.4002794047591796"/>
    <n v="622.02773590488175"/>
    <n v="-214.20078972153667"/>
    <n v="407.82694618334506"/>
  </r>
  <r>
    <s v="Substation"/>
    <s v="013019"/>
    <x v="14"/>
    <s v="40065331"/>
    <s v="0"/>
    <s v="BREAKER S/N H169A2094201 EQ# 372391"/>
    <x v="5"/>
    <x v="1"/>
    <s v="2005"/>
    <d v="2005-12-09T00:00:00"/>
    <n v="2006"/>
    <n v="6254.0498983438438"/>
    <n v="-866.01180108953577"/>
    <n v="5388.038097254308"/>
    <n v="8.9484794076193808"/>
    <n v="8.9484794076193808"/>
    <n v="8.9484794076193808"/>
    <n v="8.9484794076193808"/>
    <n v="8.9484794076193808"/>
    <n v="8.9484794076193808"/>
    <n v="6254.0498983438438"/>
    <n v="-919.70267753525206"/>
    <n v="5334.3472208085914"/>
  </r>
  <r>
    <s v="Substation"/>
    <s v="013019"/>
    <x v="14"/>
    <s v="40065331"/>
    <s v="1"/>
    <s v="BREAKER S/N H169A2094201 INSTALL COSTS"/>
    <x v="5"/>
    <x v="1"/>
    <s v="2005"/>
    <d v="2005-12-09T00:00:00"/>
    <n v="2006"/>
    <n v="5902.6427193899844"/>
    <n v="-817.35253203827415"/>
    <n v="5085.2901873517103"/>
    <n v="8.4456756315588546"/>
    <n v="8.4456756315588546"/>
    <n v="8.4456756315588546"/>
    <n v="8.4456756315588546"/>
    <n v="8.4456756315588546"/>
    <n v="8.4456756315588546"/>
    <n v="5902.6427193899844"/>
    <n v="-868.02658582762729"/>
    <n v="5034.6161335623574"/>
  </r>
  <r>
    <s v="Substation"/>
    <s v="013019"/>
    <x v="14"/>
    <s v="40065333"/>
    <s v="0"/>
    <s v="BREAKER S/N H169A2095202 EQ# 372392"/>
    <x v="5"/>
    <x v="1"/>
    <s v="2005"/>
    <d v="2005-12-09T00:00:00"/>
    <n v="2006"/>
    <n v="6254.0498983438438"/>
    <n v="-866.01180108953577"/>
    <n v="5388.038097254308"/>
    <n v="8.9484794076193808"/>
    <n v="8.9484794076193808"/>
    <n v="8.9484794076193808"/>
    <n v="8.9484794076193808"/>
    <n v="8.9484794076193808"/>
    <n v="8.9484794076193808"/>
    <n v="6254.0498983438438"/>
    <n v="-919.70267753525206"/>
    <n v="5334.3472208085914"/>
  </r>
  <r>
    <s v="Substation"/>
    <s v="013019"/>
    <x v="14"/>
    <s v="40065333"/>
    <s v="1"/>
    <s v="BREAKER S/N H169A2095202 INSTALL COSTS"/>
    <x v="5"/>
    <x v="1"/>
    <s v="2005"/>
    <d v="2005-12-09T00:00:00"/>
    <n v="2006"/>
    <n v="5902.6427193899844"/>
    <n v="-817.35253203827415"/>
    <n v="5085.2901873517103"/>
    <n v="8.4456756315588546"/>
    <n v="8.4456756315588546"/>
    <n v="8.4456756315588546"/>
    <n v="8.4456756315588546"/>
    <n v="8.4456756315588546"/>
    <n v="8.4456756315588546"/>
    <n v="5902.6427193899844"/>
    <n v="-868.02658582762729"/>
    <n v="5034.6161335623574"/>
  </r>
  <r>
    <s v="Substation"/>
    <s v="013019"/>
    <x v="14"/>
    <s v="40065334"/>
    <s v="0"/>
    <s v="BUS"/>
    <x v="5"/>
    <x v="1"/>
    <s v="2005"/>
    <d v="2005-12-09T00:00:00"/>
    <n v="2006"/>
    <n v="32907.87926859568"/>
    <n v="-4556.8272003495258"/>
    <n v="28351.052068246154"/>
    <n v="47.085566116355132"/>
    <n v="47.085566116355132"/>
    <n v="47.085566116355132"/>
    <n v="47.085566116355132"/>
    <n v="47.085566116355132"/>
    <n v="47.085566116355132"/>
    <n v="32907.87926859568"/>
    <n v="-4839.340597047657"/>
    <n v="28068.538671548024"/>
  </r>
  <r>
    <s v="Substation"/>
    <s v="013019"/>
    <x v="14"/>
    <s v="40065339"/>
    <s v="0"/>
    <s v="CCVT S/N 652371901 EQ# 372585"/>
    <x v="5"/>
    <x v="1"/>
    <s v="2005"/>
    <d v="2005-12-09T00:00:00"/>
    <n v="2006"/>
    <n v="640.47553462162841"/>
    <n v="-88.688530219780205"/>
    <n v="551.78700440184821"/>
    <n v="0.91641132159232941"/>
    <n v="0.91641132159232941"/>
    <n v="0.91641132159232941"/>
    <n v="0.91641132159232941"/>
    <n v="0.91641132159232941"/>
    <n v="0.91641132159232941"/>
    <n v="640.47553462162841"/>
    <n v="-94.186998149334187"/>
    <n v="546.28853647229425"/>
  </r>
  <r>
    <s v="Substation"/>
    <s v="013019"/>
    <x v="14"/>
    <s v="40065339"/>
    <s v="1"/>
    <s v="CCVT S/N 652371901 INSTALL COSTS"/>
    <x v="5"/>
    <x v="1"/>
    <s v="2005"/>
    <d v="2005-12-09T00:00:00"/>
    <n v="2006"/>
    <n v="266.00219526567184"/>
    <n v="-36.834349244505461"/>
    <n v="229.16784602116638"/>
    <n v="0.38060380160170348"/>
    <n v="0.38060380160170348"/>
    <n v="0.38060380160170348"/>
    <n v="0.38060380160170348"/>
    <n v="0.38060380160170348"/>
    <n v="0.38060380160170348"/>
    <n v="266.00219526567184"/>
    <n v="-39.117972054115683"/>
    <n v="226.88422321155616"/>
  </r>
  <r>
    <s v="Substation"/>
    <s v="013019"/>
    <x v="14"/>
    <s v="40065341"/>
    <s v="0"/>
    <s v="CCVT S/N 652371902 EQ# 372586"/>
    <x v="5"/>
    <x v="1"/>
    <s v="2005"/>
    <d v="2005-12-09T00:00:00"/>
    <n v="2006"/>
    <n v="640.47716014454295"/>
    <n v="-88.688530219780205"/>
    <n v="551.78862992476274"/>
    <n v="0.91641364743855125"/>
    <n v="0.91641364743855125"/>
    <n v="0.91641364743855125"/>
    <n v="0.91641364743855125"/>
    <n v="0.91641364743855125"/>
    <n v="0.91641364743855125"/>
    <n v="640.47716014454295"/>
    <n v="-94.187012104411508"/>
    <n v="546.2901480401315"/>
  </r>
  <r>
    <s v="Substation"/>
    <s v="013019"/>
    <x v="14"/>
    <s v="40065341"/>
    <s v="1"/>
    <s v="CCVT S/N 652371902 INSTALL COSTS"/>
    <x v="5"/>
    <x v="1"/>
    <s v="2005"/>
    <d v="2005-12-09T00:00:00"/>
    <n v="2006"/>
    <n v="266.00219526567184"/>
    <n v="-36.834349244505461"/>
    <n v="229.16784602116638"/>
    <n v="0.38060380160170348"/>
    <n v="0.38060380160170348"/>
    <n v="0.38060380160170348"/>
    <n v="0.38060380160170348"/>
    <n v="0.38060380160170348"/>
    <n v="0.38060380160170348"/>
    <n v="266.00219526567184"/>
    <n v="-39.117972054115683"/>
    <n v="226.88422321155616"/>
  </r>
  <r>
    <s v="Substation"/>
    <s v="013019"/>
    <x v="14"/>
    <s v="40065342"/>
    <s v="0"/>
    <s v="CURRENT TRANSFORMER"/>
    <x v="5"/>
    <x v="1"/>
    <s v="2005"/>
    <d v="2005-12-09T00:00:00"/>
    <n v="2006"/>
    <n v="776.26034024569185"/>
    <n v="-107.49095377278968"/>
    <n v="668.76938647290217"/>
    <n v="1.1106962340482243"/>
    <n v="1.1106962340482243"/>
    <n v="1.1106962340482243"/>
    <n v="1.1106962340482243"/>
    <n v="1.1106962340482243"/>
    <n v="1.1106962340482243"/>
    <n v="776.26034024569185"/>
    <n v="-114.15513117707903"/>
    <n v="662.10520906861279"/>
  </r>
  <r>
    <s v="Substation"/>
    <s v="013019"/>
    <x v="14"/>
    <s v="40065344"/>
    <s v="0"/>
    <s v="FOUNDATION AND SUBSTRUCTURE"/>
    <x v="5"/>
    <x v="1"/>
    <s v="2005"/>
    <d v="2005-12-09T00:00:00"/>
    <n v="2006"/>
    <n v="11128.766020637622"/>
    <n v="-1541.0249894765675"/>
    <n v="9587.7410311610547"/>
    <n v="15.923367287853209"/>
    <n v="15.923367287853209"/>
    <n v="15.923367287853209"/>
    <n v="15.923367287853209"/>
    <n v="15.923367287853209"/>
    <n v="15.923367287853209"/>
    <n v="11128.766020637622"/>
    <n v="-1636.5651932036867"/>
    <n v="9492.200827433935"/>
  </r>
  <r>
    <s v="Substation"/>
    <s v="013019"/>
    <x v="14"/>
    <s v="40065347"/>
    <s v="0"/>
    <s v="GROUND SWITCH"/>
    <x v="5"/>
    <x v="1"/>
    <s v="2005"/>
    <d v="2005-12-09T00:00:00"/>
    <n v="2006"/>
    <n v="325.25587752091656"/>
    <n v="-45.039419955044934"/>
    <n v="280.21645756587162"/>
    <n v="0.46538572117466548"/>
    <n v="0.46538572117466548"/>
    <n v="0.46538572117466548"/>
    <n v="0.46538572117466548"/>
    <n v="0.46538572117466548"/>
    <n v="0.46538572117466548"/>
    <n v="325.25587752091656"/>
    <n v="-47.831734282092924"/>
    <n v="277.4241432388236"/>
  </r>
  <r>
    <s v="Substation"/>
    <s v="013019"/>
    <x v="14"/>
    <s v="40065348"/>
    <s v="0"/>
    <s v="GROUP OPERATED SWITCH 161KV 1200A"/>
    <x v="5"/>
    <x v="1"/>
    <s v="2005"/>
    <d v="2005-12-09T00:00:00"/>
    <n v="2006"/>
    <n v="11552.742519394669"/>
    <n v="-1599.7341833947303"/>
    <n v="9953.0083359999389"/>
    <n v="16.53000539117993"/>
    <n v="16.53000539117993"/>
    <n v="16.53000539117993"/>
    <n v="16.53000539117993"/>
    <n v="16.53000539117993"/>
    <n v="16.53000539117993"/>
    <n v="11552.742519394669"/>
    <n v="-1698.9142157418098"/>
    <n v="9853.8283036528592"/>
  </r>
  <r>
    <s v="Substation"/>
    <s v="013019"/>
    <x v="14"/>
    <s v="40065349"/>
    <s v="0"/>
    <s v="INSULATOR, POST 169KV"/>
    <x v="5"/>
    <x v="1"/>
    <s v="2005"/>
    <d v="2005-12-09T00:00:00"/>
    <n v="2006"/>
    <n v="4520.9641464004744"/>
    <n v="-626.02786861575896"/>
    <n v="3894.9362777847155"/>
    <n v="6.4687290994213846"/>
    <n v="6.4687290994213846"/>
    <n v="6.4687290994213846"/>
    <n v="6.4687290994213846"/>
    <n v="6.4687290994213846"/>
    <n v="6.4687290994213846"/>
    <n v="4520.9641464004744"/>
    <n v="-664.84024321228731"/>
    <n v="3856.1239031881869"/>
  </r>
  <r>
    <s v="Substation"/>
    <s v="013019"/>
    <x v="14"/>
    <s v="40065350"/>
    <s v="0"/>
    <s v="INSULATOR, SUSPENSION 161KV"/>
    <x v="5"/>
    <x v="1"/>
    <s v="2005"/>
    <d v="2005-12-09T00:00:00"/>
    <n v="2006"/>
    <n v="1478.1164341517858"/>
    <n v="-204.67786081106397"/>
    <n v="1273.4385733407219"/>
    <n v="2.1149326737181458"/>
    <n v="2.1149326737181458"/>
    <n v="2.1149326737181458"/>
    <n v="2.1149326737181458"/>
    <n v="2.1149326737181458"/>
    <n v="2.1149326737181458"/>
    <n v="1478.1164341517858"/>
    <n v="-217.36745685337283"/>
    <n v="1260.7489772984129"/>
  </r>
  <r>
    <s v="Substation"/>
    <s v="013019"/>
    <x v="14"/>
    <s v="40065352"/>
    <s v="0"/>
    <s v="LIGHTNING ARRESTER 161KV"/>
    <x v="5"/>
    <x v="1"/>
    <s v="2005"/>
    <d v="2005-12-09T00:00:00"/>
    <n v="2006"/>
    <n v="1908.5251383382242"/>
    <n v="-264.2778061781969"/>
    <n v="1644.2473321600273"/>
    <n v="2.7307741666509755"/>
    <n v="2.7307741666509755"/>
    <n v="2.7307741666509755"/>
    <n v="2.7307741666509755"/>
    <n v="2.7307741666509755"/>
    <n v="2.7307741666509755"/>
    <n v="1908.5251383382242"/>
    <n v="-280.66245117810274"/>
    <n v="1627.8626871601214"/>
  </r>
  <r>
    <s v="Substation"/>
    <s v="013019"/>
    <x v="14"/>
    <s v="40065358"/>
    <s v="0"/>
    <s v="STEEL STRUCTURE"/>
    <x v="5"/>
    <x v="1"/>
    <s v="2005"/>
    <d v="2005-12-09T00:00:00"/>
    <n v="2006"/>
    <n v="14627.032004552884"/>
    <n v="-2025.4376102773931"/>
    <n v="12601.594394275491"/>
    <n v="20.928789634696145"/>
    <n v="20.928789634696145"/>
    <n v="20.928789634696145"/>
    <n v="20.928789634696145"/>
    <n v="20.928789634696145"/>
    <n v="20.928789634696145"/>
    <n v="14627.032004552884"/>
    <n v="-2151.0103480855701"/>
    <n v="12476.021656467314"/>
  </r>
  <r>
    <s v="Substation"/>
    <s v="013019"/>
    <x v="14"/>
    <s v="40065806"/>
    <s v="0"/>
    <s v="BUS"/>
    <x v="5"/>
    <x v="1"/>
    <s v="2007"/>
    <d v="2007-02-15T00:00:00"/>
    <n v="2008"/>
    <n v="143.11647424137055"/>
    <n v="-16.025337736596569"/>
    <n v="127.09113650477398"/>
    <n v="0.20477528057125571"/>
    <n v="0.20477528057125571"/>
    <n v="0.20477528057125571"/>
    <n v="0.20477528057125571"/>
    <n v="0.20477528057125571"/>
    <n v="0.20477528057125571"/>
    <n v="143.11647424137055"/>
    <n v="-17.253989420024105"/>
    <n v="125.86248482134644"/>
  </r>
  <r>
    <s v="Substation"/>
    <s v="013019"/>
    <x v="14"/>
    <s v="40066371"/>
    <s v="0"/>
    <s v="BUS"/>
    <x v="5"/>
    <x v="1"/>
    <s v="2006"/>
    <d v="2006-02-02T00:00:00"/>
    <n v="2006"/>
    <n v="259.3393314763166"/>
    <n v="-32.568109701425698"/>
    <n v="226.7712217748909"/>
    <n v="0.37107037919798919"/>
    <n v="0.37107037919798919"/>
    <n v="0.37107037919798919"/>
    <n v="0.37107037919798919"/>
    <n v="0.37107037919798919"/>
    <n v="0.37107037919798919"/>
    <n v="259.3393314763166"/>
    <n v="-34.794531976613634"/>
    <n v="224.54479949970298"/>
  </r>
  <r>
    <s v="Substation"/>
    <s v="013019"/>
    <x v="14"/>
    <s v="40076394"/>
    <s v="0"/>
    <s v="BUS"/>
    <x v="5"/>
    <x v="1"/>
    <s v="2008"/>
    <d v="2008-11-21T00:00:00"/>
    <n v="2009"/>
    <n v="4497.379516741822"/>
    <n v="-442.55641828647367"/>
    <n v="4054.8230984553484"/>
    <n v="6.4349835143577501"/>
    <n v="6.4349835143577501"/>
    <n v="6.4349835143577501"/>
    <n v="6.4349835143577501"/>
    <n v="6.4349835143577501"/>
    <n v="6.4349835143577501"/>
    <n v="4497.379516741822"/>
    <n v="-481.16631937262019"/>
    <n v="4016.2131973692017"/>
  </r>
  <r>
    <s v="Substation"/>
    <s v="013019"/>
    <x v="14"/>
    <s v="40076396"/>
    <s v="0"/>
    <s v="CCVT EQ# 378885"/>
    <x v="5"/>
    <x v="1"/>
    <s v="2008"/>
    <d v="2008-11-21T00:00:00"/>
    <n v="2009"/>
    <n v="1441.8983163976886"/>
    <n v="-141.88702762315688"/>
    <n v="1300.0112887745317"/>
    <n v="2.0631107205560677"/>
    <n v="2.0631107205560677"/>
    <n v="2.0631107205560677"/>
    <n v="2.0631107205560677"/>
    <n v="2.0631107205560677"/>
    <n v="2.0631107205560677"/>
    <n v="1441.8983163976886"/>
    <n v="-154.26569194649329"/>
    <n v="1287.6326244511954"/>
  </r>
  <r>
    <s v="Substation"/>
    <s v="013019"/>
    <x v="14"/>
    <s v="40076396"/>
    <s v="1"/>
    <s v="CCVT EQ# 378885 INSTALL COSTS"/>
    <x v="5"/>
    <x v="1"/>
    <s v="2008"/>
    <d v="2008-11-21T00:00:00"/>
    <n v="2009"/>
    <n v="884.48928635248546"/>
    <n v="-87.036024248480771"/>
    <n v="797.45326210400469"/>
    <n v="1.2655534084051892"/>
    <n v="1.2655534084051892"/>
    <n v="1.2655534084051892"/>
    <n v="1.2655534084051892"/>
    <n v="1.2655534084051892"/>
    <n v="1.2655534084051892"/>
    <n v="884.48928635248546"/>
    <n v="-94.629344698911908"/>
    <n v="789.85994165357351"/>
  </r>
  <r>
    <s v="Substation"/>
    <s v="013019"/>
    <x v="14"/>
    <s v="40076397"/>
    <s v="0"/>
    <s v="CCVT EQ# 378886"/>
    <x v="5"/>
    <x v="1"/>
    <s v="2008"/>
    <d v="2008-11-21T00:00:00"/>
    <n v="2009"/>
    <n v="1441.8983163976886"/>
    <n v="-141.88702762315688"/>
    <n v="1300.0112887745317"/>
    <n v="2.0631107205560677"/>
    <n v="2.0631107205560677"/>
    <n v="2.0631107205560677"/>
    <n v="2.0631107205560677"/>
    <n v="2.0631107205560677"/>
    <n v="2.0631107205560677"/>
    <n v="1441.8983163976886"/>
    <n v="-154.26569194649329"/>
    <n v="1287.6326244511954"/>
  </r>
  <r>
    <s v="Substation"/>
    <s v="013019"/>
    <x v="14"/>
    <s v="40076397"/>
    <s v="1"/>
    <s v="CCVT EQ# 378886 INSTALL COSTS"/>
    <x v="5"/>
    <x v="1"/>
    <s v="2008"/>
    <d v="2008-11-21T00:00:00"/>
    <n v="2009"/>
    <n v="884.48928635248546"/>
    <n v="-87.036024248480771"/>
    <n v="797.45326210400469"/>
    <n v="1.2655534084051892"/>
    <n v="1.2655534084051892"/>
    <n v="1.2655534084051892"/>
    <n v="1.2655534084051892"/>
    <n v="1.2655534084051892"/>
    <n v="1.2655534084051892"/>
    <n v="884.48928635248546"/>
    <n v="-94.629344698911908"/>
    <n v="789.85994165357351"/>
  </r>
  <r>
    <s v="Substation"/>
    <s v="013019"/>
    <x v="14"/>
    <s v="40076398"/>
    <s v="0"/>
    <s v="CCVT EQ# 378887"/>
    <x v="5"/>
    <x v="1"/>
    <s v="2008"/>
    <d v="2008-11-21T00:00:00"/>
    <n v="2009"/>
    <n v="1441.8983163976886"/>
    <n v="-141.88702762315688"/>
    <n v="1300.0112887745317"/>
    <n v="2.0631107205560677"/>
    <n v="2.0631107205560677"/>
    <n v="2.0631107205560677"/>
    <n v="2.0631107205560677"/>
    <n v="2.0631107205560677"/>
    <n v="2.0631107205560677"/>
    <n v="1441.8983163976886"/>
    <n v="-154.26569194649329"/>
    <n v="1287.6326244511954"/>
  </r>
  <r>
    <s v="Substation"/>
    <s v="013019"/>
    <x v="14"/>
    <s v="40076398"/>
    <s v="1"/>
    <s v="CCVT EQ# 378887 INSTALL COSTS"/>
    <x v="5"/>
    <x v="1"/>
    <s v="2008"/>
    <d v="2008-11-21T00:00:00"/>
    <n v="2009"/>
    <n v="884.4878205319784"/>
    <n v="-87.036024248480885"/>
    <n v="797.45179628349752"/>
    <n v="1.2655513110658911"/>
    <n v="1.2655513110658911"/>
    <n v="1.2655513110658911"/>
    <n v="1.2655513110658911"/>
    <n v="1.2655513110658911"/>
    <n v="1.2655513110658911"/>
    <n v="884.4878205319784"/>
    <n v="-94.629332114876235"/>
    <n v="789.85848841710219"/>
  </r>
  <r>
    <s v="Substation"/>
    <s v="013019"/>
    <x v="14"/>
    <s v="40076399"/>
    <s v="0"/>
    <s v="FOUNDATION AND SUBSTRUCTURE"/>
    <x v="5"/>
    <x v="1"/>
    <s v="2008"/>
    <d v="2008-11-21T00:00:00"/>
    <n v="2009"/>
    <n v="6157.9283371558104"/>
    <n v="-605.95962792022601"/>
    <n v="5551.9687092355844"/>
    <n v="8.8109458373888128"/>
    <n v="8.8109458373888128"/>
    <n v="8.8109458373888128"/>
    <n v="8.8109458373888128"/>
    <n v="8.8109458373888128"/>
    <n v="8.8109458373888128"/>
    <n v="6157.9283371558104"/>
    <n v="-658.82530294455887"/>
    <n v="5499.1030342112517"/>
  </r>
  <r>
    <s v="Substation"/>
    <s v="013019"/>
    <x v="14"/>
    <s v="40076401"/>
    <s v="0"/>
    <s v="GROUP OPERATED SWITCH 345KV"/>
    <x v="5"/>
    <x v="1"/>
    <s v="2008"/>
    <d v="2008-11-21T00:00:00"/>
    <n v="2009"/>
    <n v="7334.9086503941271"/>
    <n v="-721.77881260584763"/>
    <n v="6613.1298377882795"/>
    <n v="10.49500405044777"/>
    <n v="10.49500405044777"/>
    <n v="10.49500405044777"/>
    <n v="10.49500405044777"/>
    <n v="10.49500405044777"/>
    <n v="10.49500405044777"/>
    <n v="7334.9086503941271"/>
    <n v="-784.74883690853426"/>
    <n v="6550.1598134855931"/>
  </r>
  <r>
    <s v="Substation"/>
    <s v="013019"/>
    <x v="14"/>
    <s v="40076402"/>
    <s v="0"/>
    <s v="INSULATOR, POST 15KV"/>
    <x v="5"/>
    <x v="1"/>
    <s v="2008"/>
    <d v="2008-11-21T00:00:00"/>
    <n v="2009"/>
    <n v="1183.3859364620985"/>
    <n v="-116.449231426084"/>
    <n v="1066.9367050360145"/>
    <n v="1.6932235680597476"/>
    <n v="1.6932235680597476"/>
    <n v="1.6932235680597476"/>
    <n v="1.6932235680597476"/>
    <n v="1.6932235680597476"/>
    <n v="1.6932235680597476"/>
    <n v="1183.3859364620985"/>
    <n v="-126.60857283444248"/>
    <n v="1056.7773636276561"/>
  </r>
  <r>
    <s v="Substation"/>
    <s v="013019"/>
    <x v="14"/>
    <s v="40076405"/>
    <s v="0"/>
    <s v="STEEL STRUCTURE"/>
    <x v="5"/>
    <x v="1"/>
    <s v="2008"/>
    <d v="2008-11-21T00:00:00"/>
    <n v="2009"/>
    <n v="1309.0722919200848"/>
    <n v="-128.81700867891914"/>
    <n v="1180.2552832411657"/>
    <n v="1.8730593195992988"/>
    <n v="1.8730593195992988"/>
    <n v="1.8730593195992988"/>
    <n v="1.8730593195992988"/>
    <n v="1.8730593195992988"/>
    <n v="1.8730593195992988"/>
    <n v="1309.0722919200848"/>
    <n v="-140.05536459651492"/>
    <n v="1169.0169273235699"/>
  </r>
  <r>
    <s v="Substation"/>
    <s v="013019"/>
    <x v="14"/>
    <s v="40078976"/>
    <s v="0"/>
    <s v="INSULATOR, POST 161KV"/>
    <x v="5"/>
    <x v="1"/>
    <s v="1951"/>
    <d v="1951-12-31T00:00:00"/>
    <n v="1951"/>
    <n v="194.57729692182818"/>
    <n v="-125.27602787837164"/>
    <n v="69.301269043456543"/>
    <n v="0.27840694637826707"/>
    <n v="0.27840694637826707"/>
    <n v="0.27840694637826707"/>
    <n v="0.27840694637826707"/>
    <n v="0.27840694637826707"/>
    <n v="0.27840694637826707"/>
    <n v="194.57729692182818"/>
    <n v="-126.94646955664123"/>
    <n v="67.630827365186946"/>
  </r>
  <r>
    <s v="Substation"/>
    <s v="013019"/>
    <x v="14"/>
    <s v="40078977"/>
    <s v="0"/>
    <s v="INSULATOR, POST"/>
    <x v="5"/>
    <x v="1"/>
    <s v="1951"/>
    <d v="1951-12-31T00:00:00"/>
    <n v="1951"/>
    <n v="240.51239325273366"/>
    <n v="-154.85033660686906"/>
    <n v="85.662056645864595"/>
    <n v="0.34413223963391754"/>
    <n v="0.34413223963391754"/>
    <n v="0.34413223963391754"/>
    <n v="0.34413223963391754"/>
    <n v="0.34413223963391754"/>
    <n v="0.34413223963391754"/>
    <n v="240.51239325273366"/>
    <n v="-156.91513004467257"/>
    <n v="83.597263208061094"/>
  </r>
  <r>
    <s v="Substation"/>
    <s v="013019"/>
    <x v="14"/>
    <s v="40078978"/>
    <s v="0"/>
    <s v="STEEL STRUCTURE"/>
    <x v="5"/>
    <x v="1"/>
    <s v="1951"/>
    <d v="1951-12-31T00:00:00"/>
    <n v="1951"/>
    <n v="258.07423473985318"/>
    <n v="-166.15684537514491"/>
    <n v="91.917389364708271"/>
    <n v="0.3692602414026564"/>
    <n v="0.3692602414026564"/>
    <n v="0.3692602414026564"/>
    <n v="0.3692602414026564"/>
    <n v="0.3692602414026564"/>
    <n v="0.3692602414026564"/>
    <n v="258.07423473985318"/>
    <n v="-168.37240682356085"/>
    <n v="89.701827916292331"/>
  </r>
  <r>
    <s v="Substation"/>
    <s v="013019"/>
    <x v="14"/>
    <s v="40083291"/>
    <s v="0"/>
    <s v="CAPACITOR CELL"/>
    <x v="5"/>
    <x v="1"/>
    <s v="2011"/>
    <d v="2011-07-19T00:00:00"/>
    <n v="2012"/>
    <n v="664.72427962662334"/>
    <n v="-36.766394152722228"/>
    <n v="627.95788547390111"/>
    <n v="0.95110714251874573"/>
    <n v="0.95110714251874573"/>
    <n v="0.95110714251874573"/>
    <n v="0.95110714251874573"/>
    <n v="0.95110714251874573"/>
    <n v="0.95110714251874573"/>
    <n v="664.72427962662334"/>
    <n v="-42.473037007834705"/>
    <n v="622.25124261878864"/>
  </r>
  <r>
    <s v="Substation"/>
    <s v="013019"/>
    <x v="14"/>
    <s v="40083292"/>
    <s v="0"/>
    <s v="CAPACITOR FUSE"/>
    <x v="5"/>
    <x v="1"/>
    <s v="2011"/>
    <d v="2011-07-19T00:00:00"/>
    <n v="2012"/>
    <n v="664.72427962662334"/>
    <n v="-36.766394152722228"/>
    <n v="627.95788547390111"/>
    <n v="0.95110714251874573"/>
    <n v="0.95110714251874573"/>
    <n v="0.95110714251874573"/>
    <n v="0.95110714251874573"/>
    <n v="0.95110714251874573"/>
    <n v="0.95110714251874573"/>
    <n v="664.72427962662334"/>
    <n v="-42.473037007834705"/>
    <n v="622.25124261878864"/>
  </r>
  <r>
    <s v="Substation"/>
    <s v="013019"/>
    <x v="14"/>
    <s v="40084269"/>
    <s v="0"/>
    <s v="CAPACITOR CELL"/>
    <x v="5"/>
    <x v="1"/>
    <s v="2012"/>
    <d v="2012-03-06T00:00:00"/>
    <n v="2013"/>
    <n v="658.26277960320931"/>
    <n v="-26.422443181818267"/>
    <n v="631.84033642139104"/>
    <n v="0.94186183734182916"/>
    <n v="0.94186183734182916"/>
    <n v="0.94186183734182916"/>
    <n v="0.94186183734182916"/>
    <n v="0.94186183734182916"/>
    <n v="0.94186183734182916"/>
    <n v="658.26277960320931"/>
    <n v="-32.073614205869241"/>
    <n v="626.18916539734005"/>
  </r>
  <r>
    <s v="Substation"/>
    <s v="013019"/>
    <x v="14"/>
    <s v="40084270"/>
    <s v="0"/>
    <s v="CAPACITOR FUSE"/>
    <x v="5"/>
    <x v="1"/>
    <s v="2012"/>
    <d v="2012-03-06T00:00:00"/>
    <n v="2013"/>
    <n v="658.26277960320931"/>
    <n v="-26.422443181818267"/>
    <n v="631.84033642139104"/>
    <n v="0.94186183734182916"/>
    <n v="0.94186183734182916"/>
    <n v="0.94186183734182916"/>
    <n v="0.94186183734182916"/>
    <n v="0.94186183734182916"/>
    <n v="0.94186183734182916"/>
    <n v="658.26277960320931"/>
    <n v="-32.073614205869241"/>
    <n v="626.18916539734005"/>
  </r>
  <r>
    <s v="Substation"/>
    <s v="013019"/>
    <x v="14"/>
    <s v="40084661"/>
    <s v="0"/>
    <s v="BUS"/>
    <x v="5"/>
    <x v="1"/>
    <s v="2012"/>
    <d v="2012-04-13T00:00:00"/>
    <n v="2013"/>
    <n v="6660.919442276474"/>
    <n v="-267.36391167426336"/>
    <n v="6393.5555306022106"/>
    <n v="9.5306403744566897"/>
    <n v="9.5306403744566897"/>
    <n v="9.5306403744566897"/>
    <n v="9.5306403744566897"/>
    <n v="9.5306403744566897"/>
    <n v="9.5306403744566897"/>
    <n v="6660.919442276474"/>
    <n v="-324.5477539210035"/>
    <n v="6336.3716883554707"/>
  </r>
  <r>
    <s v="Substation"/>
    <s v="013019"/>
    <x v="14"/>
    <s v="40084662"/>
    <s v="0"/>
    <s v="GROUP OPERATED SWITCH 161KV 2000A"/>
    <x v="5"/>
    <x v="1"/>
    <s v="2012"/>
    <d v="2012-04-13T00:00:00"/>
    <n v="2013"/>
    <n v="13319.479737840285"/>
    <n v="-534.6328169876997"/>
    <n v="12784.846920852586"/>
    <n v="19.057905212081895"/>
    <n v="19.057905212081895"/>
    <n v="19.057905212081895"/>
    <n v="19.057905212081895"/>
    <n v="19.057905212081895"/>
    <n v="19.057905212081895"/>
    <n v="13319.479737840285"/>
    <n v="-648.98024826019105"/>
    <n v="12670.499489580094"/>
  </r>
  <r>
    <s v="Substation"/>
    <s v="013019"/>
    <x v="14"/>
    <s v="40084663"/>
    <s v="0"/>
    <s v="INSULATOR, POST 169KV"/>
    <x v="5"/>
    <x v="1"/>
    <s v="2012"/>
    <d v="2012-04-13T00:00:00"/>
    <n v="2013"/>
    <n v="1111.3299671032091"/>
    <n v="-44.60815512612362"/>
    <n v="1066.7218119770855"/>
    <n v="1.5901237577792406"/>
    <n v="1.5901237577792406"/>
    <n v="1.5901237577792406"/>
    <n v="1.5901237577792406"/>
    <n v="1.5901237577792406"/>
    <n v="1.5901237577792406"/>
    <n v="1111.3299671032091"/>
    <n v="-54.148897672799066"/>
    <n v="1057.1810694304102"/>
  </r>
  <r>
    <s v="Substation"/>
    <s v="013019"/>
    <x v="14"/>
    <s v="40084664"/>
    <s v="0"/>
    <s v="INSULATOR, POST 161KV"/>
    <x v="5"/>
    <x v="1"/>
    <s v="2012"/>
    <d v="2012-04-13T00:00:00"/>
    <n v="2013"/>
    <n v="2503.4549698348524"/>
    <n v="-100.48684011301202"/>
    <n v="2402.9681297218403"/>
    <n v="3.5820173502936004"/>
    <n v="3.5820173502936004"/>
    <n v="3.5820173502936004"/>
    <n v="3.5820173502936004"/>
    <n v="3.5820173502936004"/>
    <n v="3.5820173502936004"/>
    <n v="2503.4549698348524"/>
    <n v="-121.97894421477362"/>
    <n v="2381.4760256200789"/>
  </r>
  <r>
    <s v="Substation"/>
    <s v="013019"/>
    <x v="14"/>
    <s v="40088443"/>
    <s v="0"/>
    <s v="BUS"/>
    <x v="5"/>
    <x v="1"/>
    <s v="2013"/>
    <d v="2013-09-11T00:00:00"/>
    <n v="2014"/>
    <n v="2909.6648066776975"/>
    <n v="-70.032497775661795"/>
    <n v="2839.6323089020357"/>
    <n v="4.1632343887318788"/>
    <n v="4.1632343887318788"/>
    <n v="4.1632343887318788"/>
    <n v="4.1632343887318788"/>
    <n v="4.1632343887318788"/>
    <n v="4.1632343887318788"/>
    <n v="2909.6648066776975"/>
    <n v="-95.011904108053074"/>
    <n v="2814.6529025696445"/>
  </r>
  <r>
    <s v="Substation"/>
    <s v="013019"/>
    <x v="14"/>
    <s v="40090362"/>
    <s v="0"/>
    <s v="GROUP OPERATED SWITCH 161KV 2000A"/>
    <x v="5"/>
    <x v="1"/>
    <s v="2014"/>
    <d v="2014-04-16T00:00:00"/>
    <n v="2015"/>
    <n v="7799.1116572880246"/>
    <n v="-62.520590347152392"/>
    <n v="7736.5910669408722"/>
    <n v="11.159199430347931"/>
    <n v="11.159199430347931"/>
    <n v="11.159199430347931"/>
    <n v="11.159199430347931"/>
    <n v="11.159199430347931"/>
    <n v="11.159199430347931"/>
    <n v="7799.1116572880246"/>
    <n v="-129.47578692923997"/>
    <n v="7669.6358703587848"/>
  </r>
  <r>
    <s v="Substation"/>
    <s v="013019"/>
    <x v="14"/>
    <s v="40090736"/>
    <s v="0"/>
    <s v="INSULATOR, POST 161KV"/>
    <x v="6"/>
    <x v="3"/>
    <s v="2013"/>
    <d v="2013-12-19T00:00:00"/>
    <n v="2014"/>
    <n v="597.74372775661834"/>
    <n v="-13.309430413336599"/>
    <n v="584.43429734328174"/>
    <n v="1.3456123947334124"/>
    <n v="1.3456123947334124"/>
    <n v="1.3456123947334124"/>
    <n v="1.3456123947334124"/>
    <n v="1.3456123947334124"/>
    <n v="1.3456123947334124"/>
    <n v="597.74372775661834"/>
    <n v="-21.383104781737075"/>
    <n v="576.36062297488127"/>
  </r>
  <r>
    <s v="Substation"/>
    <s v="013019"/>
    <x v="14"/>
    <s v="40090738"/>
    <s v="0"/>
    <s v="INSULATOR, SUSPENSION 138/161KV"/>
    <x v="6"/>
    <x v="3"/>
    <s v="2013"/>
    <d v="2013-12-19T00:00:00"/>
    <n v="2014"/>
    <n v="874.640300129558"/>
    <n v="-19.475236482267633"/>
    <n v="855.16506364729037"/>
    <n v="1.9689488557325208"/>
    <n v="1.9689488557325208"/>
    <n v="1.9689488557325208"/>
    <n v="1.9689488557325208"/>
    <n v="1.9689488557325208"/>
    <n v="1.9689488557325208"/>
    <n v="874.640300129558"/>
    <n v="-31.288929616662756"/>
    <n v="843.3513705128953"/>
  </r>
  <r>
    <s v="Substation"/>
    <s v="013019"/>
    <x v="14"/>
    <s v="40090745"/>
    <s v="0"/>
    <s v="BUS"/>
    <x v="5"/>
    <x v="1"/>
    <s v="2014"/>
    <d v="2014-01-07T00:00:00"/>
    <n v="2015"/>
    <n v="10946.753520502934"/>
    <n v="-87.753212295518097"/>
    <n v="10859.000308207416"/>
    <n v="15.662938424019567"/>
    <n v="15.662938424019567"/>
    <n v="15.662938424019567"/>
    <n v="15.662938424019567"/>
    <n v="15.662938424019567"/>
    <n v="15.662938424019567"/>
    <n v="10946.753520502934"/>
    <n v="-181.7308428396355"/>
    <n v="10765.022677663299"/>
  </r>
  <r>
    <s v="Substation"/>
    <s v="013019"/>
    <x v="14"/>
    <s v="40090747"/>
    <s v="0"/>
    <s v="FOUNDATION AND SUBSTRUCTURE"/>
    <x v="5"/>
    <x v="1"/>
    <s v="2014"/>
    <d v="2014-01-07T00:00:00"/>
    <n v="2015"/>
    <n v="16031.113926503185"/>
    <n v="-128.51158158247927"/>
    <n v="15902.602344920706"/>
    <n v="22.937791540566792"/>
    <n v="22.937791540566792"/>
    <n v="22.937791540566792"/>
    <n v="22.937791540566792"/>
    <n v="22.937791540566792"/>
    <n v="22.937791540566792"/>
    <n v="16031.113926503185"/>
    <n v="-266.13833082588002"/>
    <n v="15764.975595677306"/>
  </r>
  <r>
    <s v="Substation"/>
    <s v="013019"/>
    <x v="14"/>
    <s v="40090749"/>
    <s v="0"/>
    <s v="INSULATOR, POST 169KV"/>
    <x v="5"/>
    <x v="1"/>
    <s v="2014"/>
    <d v="2014-01-07T00:00:00"/>
    <n v="2015"/>
    <n v="2243.6307202563062"/>
    <n v="-17.986091837849926"/>
    <n v="2225.6446284184563"/>
    <n v="3.2102531359451536"/>
    <n v="3.2102531359451536"/>
    <n v="3.2102531359451536"/>
    <n v="3.2102531359451536"/>
    <n v="3.2102531359451536"/>
    <n v="3.2102531359451536"/>
    <n v="2243.6307202563062"/>
    <n v="-37.247610653520844"/>
    <n v="2206.3831096027852"/>
  </r>
  <r>
    <s v="Substation"/>
    <s v="013019"/>
    <x v="14"/>
    <s v="40090751"/>
    <s v="0"/>
    <s v="POLE"/>
    <x v="5"/>
    <x v="1"/>
    <s v="2014"/>
    <d v="2014-01-07T00:00:00"/>
    <n v="2015"/>
    <n v="1218.3146018044456"/>
    <n v="-9.7664403955418493"/>
    <n v="1208.5481614089038"/>
    <n v="1.7432005346065595"/>
    <n v="1.7432005346065595"/>
    <n v="1.7432005346065595"/>
    <n v="1.7432005346065595"/>
    <n v="1.7432005346065595"/>
    <n v="1.7432005346065595"/>
    <n v="1218.3146018044456"/>
    <n v="-20.225643603181204"/>
    <n v="1198.0889582012644"/>
  </r>
  <r>
    <s v="Substation"/>
    <s v="013019"/>
    <x v="14"/>
    <s v="40090754"/>
    <s v="0"/>
    <s v="STEEL STRUCTURE"/>
    <x v="5"/>
    <x v="1"/>
    <s v="2014"/>
    <d v="2014-01-07T00:00:00"/>
    <n v="2015"/>
    <n v="13642.73300937344"/>
    <n v="-109.36513115790513"/>
    <n v="13533.367878215535"/>
    <n v="19.520425545430374"/>
    <n v="19.520425545430374"/>
    <n v="19.520425545430374"/>
    <n v="19.520425545430374"/>
    <n v="19.520425545430374"/>
    <n v="19.520425545430374"/>
    <n v="13642.73300937344"/>
    <n v="-226.48768443048738"/>
    <n v="13416.245324942953"/>
  </r>
  <r>
    <s v="Substation"/>
    <s v="013019"/>
    <x v="14"/>
    <s v="40092917"/>
    <s v="0"/>
    <s v="BREAKER S/N H362A2681201 EQ# 391185"/>
    <x v="5"/>
    <x v="1"/>
    <s v="2014"/>
    <d v="2014-04-23T00:00:00"/>
    <n v="2015"/>
    <n v="38769.562814243378"/>
    <n v="-310.79059301218513"/>
    <n v="38458.772221231193"/>
    <n v="55.472636151741341"/>
    <n v="55.472636151741341"/>
    <n v="55.472636151741341"/>
    <n v="55.472636151741341"/>
    <n v="55.472636151741341"/>
    <n v="55.472636151741341"/>
    <n v="38769.562814243378"/>
    <n v="-643.62640992263312"/>
    <n v="38125.936404320746"/>
  </r>
  <r>
    <s v="Substation"/>
    <s v="013019"/>
    <x v="14"/>
    <s v="40092917"/>
    <s v="1"/>
    <s v="BREAKER INSTALL EQ# 391185"/>
    <x v="5"/>
    <x v="1"/>
    <s v="2014"/>
    <d v="2014-04-23T00:00:00"/>
    <n v="2015"/>
    <n v="27008.361419076256"/>
    <n v="-216.50901799723215"/>
    <n v="26791.852401079024"/>
    <n v="38.644361640949931"/>
    <n v="38.644361640949931"/>
    <n v="38.644361640949931"/>
    <n v="38.644361640949931"/>
    <n v="38.644361640949931"/>
    <n v="38.644361640949931"/>
    <n v="27008.361419076256"/>
    <n v="-448.37518784293172"/>
    <n v="26559.986231233324"/>
  </r>
  <r>
    <s v="Substation"/>
    <s v="013019"/>
    <x v="14"/>
    <s v="40092918"/>
    <s v="0"/>
    <s v="BREAKER S/N H362A2681202 EQ# 391186"/>
    <x v="5"/>
    <x v="1"/>
    <s v="2014"/>
    <d v="2014-04-23T00:00:00"/>
    <n v="2015"/>
    <n v="38769.562814243378"/>
    <n v="-310.79059301218513"/>
    <n v="38458.772221231193"/>
    <n v="55.472636151741341"/>
    <n v="55.472636151741341"/>
    <n v="55.472636151741341"/>
    <n v="55.472636151741341"/>
    <n v="55.472636151741341"/>
    <n v="55.472636151741341"/>
    <n v="38769.562814243378"/>
    <n v="-643.62640992263312"/>
    <n v="38125.936404320746"/>
  </r>
  <r>
    <s v="Substation"/>
    <s v="013019"/>
    <x v="14"/>
    <s v="40092918"/>
    <s v="1"/>
    <s v="BREAKER INSTALL EQ# 391186"/>
    <x v="5"/>
    <x v="1"/>
    <s v="2014"/>
    <d v="2014-04-23T00:00:00"/>
    <n v="2015"/>
    <n v="27008.362884896767"/>
    <n v="-216.50901799723579"/>
    <n v="26791.853866899532"/>
    <n v="38.644363738289229"/>
    <n v="38.644363738289229"/>
    <n v="38.644363738289229"/>
    <n v="38.644363738289229"/>
    <n v="38.644363738289229"/>
    <n v="38.644363738289229"/>
    <n v="27008.362884896767"/>
    <n v="-448.37520042697116"/>
    <n v="26559.987684469797"/>
  </r>
  <r>
    <s v="Substation"/>
    <s v="013019"/>
    <x v="14"/>
    <s v="40092919"/>
    <s v="0"/>
    <s v="BUS"/>
    <x v="5"/>
    <x v="1"/>
    <s v="2014"/>
    <d v="2014-04-23T00:00:00"/>
    <n v="2015"/>
    <n v="93963.908257932344"/>
    <n v="-753.2499788927089"/>
    <n v="93210.658279039635"/>
    <n v="134.44633665750067"/>
    <n v="134.44633665750067"/>
    <n v="134.44633665750067"/>
    <n v="134.44633665750067"/>
    <n v="134.44633665750067"/>
    <n v="134.44633665750067"/>
    <n v="93963.908257932344"/>
    <n v="-1559.9279988377129"/>
    <n v="92403.980259094635"/>
  </r>
  <r>
    <s v="Substation"/>
    <s v="013019"/>
    <x v="14"/>
    <s v="40092925"/>
    <s v="0"/>
    <s v="FOUNDATION AND SUBSTRUCTURE"/>
    <x v="5"/>
    <x v="1"/>
    <s v="2014"/>
    <d v="2014-04-23T00:00:00"/>
    <n v="2015"/>
    <n v="92629.473640369717"/>
    <n v="-742.55242083208577"/>
    <n v="91886.921219537631"/>
    <n v="132.5369881728914"/>
    <n v="132.5369881728914"/>
    <n v="132.5369881728914"/>
    <n v="132.5369881728914"/>
    <n v="132.5369881728914"/>
    <n v="132.5369881728914"/>
    <n v="92629.473640369717"/>
    <n v="-1537.774349869434"/>
    <n v="91091.699290500284"/>
  </r>
  <r>
    <s v="Substation"/>
    <s v="013019"/>
    <x v="14"/>
    <s v="40092928"/>
    <s v="0"/>
    <s v="GROUP OPERATED SWITCH 345KV 3000A EQ# 391596"/>
    <x v="5"/>
    <x v="1"/>
    <s v="2014"/>
    <d v="2014-04-23T00:00:00"/>
    <n v="2015"/>
    <n v="9951.9611305943654"/>
    <n v="-79.778746917962053"/>
    <n v="9872.1823836764033"/>
    <n v="14.239560075485663"/>
    <n v="14.239560075485663"/>
    <n v="14.239560075485663"/>
    <n v="14.239560075485663"/>
    <n v="14.239560075485663"/>
    <n v="14.239560075485663"/>
    <n v="9951.9611305943654"/>
    <n v="-165.21610737087602"/>
    <n v="9786.7450232234896"/>
  </r>
  <r>
    <s v="Substation"/>
    <s v="013019"/>
    <x v="14"/>
    <s v="40092929"/>
    <s v="0"/>
    <s v="GROUP OPERATED SWITCH 345KV 2000A EQ# 391597"/>
    <x v="5"/>
    <x v="1"/>
    <s v="2014"/>
    <d v="2014-04-23T00:00:00"/>
    <n v="2015"/>
    <n v="8373.2621837330626"/>
    <n v="-67.122852659891578"/>
    <n v="8306.139331073171"/>
    <n v="11.980710970274691"/>
    <n v="11.980710970274691"/>
    <n v="11.980710970274691"/>
    <n v="11.980710970274691"/>
    <n v="11.980710970274691"/>
    <n v="11.980710970274691"/>
    <n v="8373.2621837330626"/>
    <n v="-139.00711848153972"/>
    <n v="8234.255065251522"/>
  </r>
  <r>
    <s v="Substation"/>
    <s v="013019"/>
    <x v="14"/>
    <s v="40092930"/>
    <s v="0"/>
    <s v="GROUP OPERATED SWITCH 345KV 10B13 EQ# 391598"/>
    <x v="5"/>
    <x v="1"/>
    <s v="2014"/>
    <d v="2014-04-23T00:00:00"/>
    <n v="2015"/>
    <n v="8373.2621837330626"/>
    <n v="-67.122852659891578"/>
    <n v="8306.139331073171"/>
    <n v="11.980710970274691"/>
    <n v="11.980710970274691"/>
    <n v="11.980710970274691"/>
    <n v="11.980710970274691"/>
    <n v="11.980710970274691"/>
    <n v="11.980710970274691"/>
    <n v="8373.2621837330626"/>
    <n v="-139.00711848153972"/>
    <n v="8234.255065251522"/>
  </r>
  <r>
    <s v="Substation"/>
    <s v="013019"/>
    <x v="14"/>
    <s v="40092931"/>
    <s v="0"/>
    <s v="GROUP OPERATED SWITCH 345KV #10B1 EQ# 391586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2"/>
    <s v="0"/>
    <s v="GROUP OPERATED SWITCH 345KV #10B16 EQ# 391587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3"/>
    <s v="0"/>
    <s v="GROUP OPERATED SWITCH 345KV #10A1 EQ# 391592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4"/>
    <s v="0"/>
    <s v="GROUP OPERATED SWITCH 345KV #10B16 EQ# 391593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5"/>
    <s v="0"/>
    <s v="GROUP OPERATED SWITCH 345KV #10C30 EQ# 391594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6"/>
    <s v="0"/>
    <s v="GROUP OPERATED SWITCH 345KV # 10C31 EQ# 391595"/>
    <x v="5"/>
    <x v="1"/>
    <s v="2014"/>
    <d v="2014-04-23T00:00:00"/>
    <n v="2015"/>
    <n v="8419.7565443969161"/>
    <n v="-67.49517106868916"/>
    <n v="8352.2613733282269"/>
    <n v="12.047236475464709"/>
    <n v="12.047236475464709"/>
    <n v="12.047236475464709"/>
    <n v="12.047236475464709"/>
    <n v="12.047236475464709"/>
    <n v="12.047236475464709"/>
    <n v="8419.7565443969161"/>
    <n v="-139.77858992147742"/>
    <n v="8279.9779544754383"/>
  </r>
  <r>
    <s v="Substation"/>
    <s v="013019"/>
    <x v="14"/>
    <s v="40092937"/>
    <s v="0"/>
    <s v="INSULATOR, POST 345KV"/>
    <x v="5"/>
    <x v="1"/>
    <s v="2014"/>
    <d v="2014-04-23T00:00:00"/>
    <n v="2015"/>
    <n v="36381.374753094489"/>
    <n v="-291.6469771898046"/>
    <n v="36089.727775904685"/>
    <n v="52.055546100641408"/>
    <n v="52.055546100641408"/>
    <n v="52.055546100641408"/>
    <n v="52.055546100641408"/>
    <n v="52.055546100641408"/>
    <n v="52.055546100641408"/>
    <n v="36381.374753094489"/>
    <n v="-603.98025379365311"/>
    <n v="35777.394499300834"/>
  </r>
  <r>
    <s v="Substation"/>
    <s v="013019"/>
    <x v="14"/>
    <s v="40092938"/>
    <s v="0"/>
    <s v="INSULATOR, STRAIN, FBRGL 120&quot;"/>
    <x v="5"/>
    <x v="1"/>
    <s v="2014"/>
    <d v="2014-04-23T00:00:00"/>
    <n v="2015"/>
    <n v="764.10877720910537"/>
    <n v="-6.1256638990586225"/>
    <n v="757.98311331004675"/>
    <n v="1.0933094185653356"/>
    <n v="1.0933094185653356"/>
    <n v="1.0933094185653356"/>
    <n v="1.0933094185653356"/>
    <n v="1.0933094185653356"/>
    <n v="1.0933094185653356"/>
    <n v="764.10877720910537"/>
    <n v="-12.685520410450636"/>
    <n v="751.42325679865473"/>
  </r>
  <r>
    <s v="Substation"/>
    <s v="013019"/>
    <x v="14"/>
    <s v="40092939"/>
    <s v="0"/>
    <s v="INSULATOR, SUSPENSION"/>
    <x v="5"/>
    <x v="1"/>
    <s v="2014"/>
    <d v="2014-04-23T00:00:00"/>
    <n v="2015"/>
    <n v="1297.0664553758218"/>
    <n v="-10.397064856669658"/>
    <n v="1286.6693905191521"/>
    <n v="1.8558810138879818"/>
    <n v="1.8558810138879818"/>
    <n v="1.8558810138879818"/>
    <n v="1.8558810138879818"/>
    <n v="1.8558810138879818"/>
    <n v="1.8558810138879818"/>
    <n v="1297.0664553758218"/>
    <n v="-21.532350939997549"/>
    <n v="1275.5341044358242"/>
  </r>
  <r>
    <s v="Substation"/>
    <s v="013019"/>
    <x v="14"/>
    <s v="40092941"/>
    <s v="0"/>
    <s v="LIGHTNING ARRESTER 345KV"/>
    <x v="5"/>
    <x v="1"/>
    <s v="2014"/>
    <d v="2014-04-23T00:00:00"/>
    <n v="2015"/>
    <n v="6604.954956820332"/>
    <n v="-52.948368356495848"/>
    <n v="6552.0065884638361"/>
    <n v="9.4505647348627502"/>
    <n v="9.4505647348627502"/>
    <n v="9.4505647348627502"/>
    <n v="9.4505647348627502"/>
    <n v="9.4505647348627502"/>
    <n v="9.4505647348627502"/>
    <n v="6604.954956820332"/>
    <n v="-109.65175676567236"/>
    <n v="6495.30320005466"/>
  </r>
  <r>
    <s v="Substation"/>
    <s v="013019"/>
    <x v="14"/>
    <s v="40092945"/>
    <s v="0"/>
    <s v="MOTOR OPERATOR"/>
    <x v="5"/>
    <x v="1"/>
    <s v="2014"/>
    <d v="2014-04-23T00:00:00"/>
    <n v="2015"/>
    <n v="2283.761542404488"/>
    <n v="-18.308098133343265"/>
    <n v="2265.4534442711447"/>
    <n v="3.2676735021783903"/>
    <n v="3.2676735021783903"/>
    <n v="3.2676735021783903"/>
    <n v="3.2676735021783903"/>
    <n v="3.2676735021783903"/>
    <n v="3.2676735021783903"/>
    <n v="2283.761542404488"/>
    <n v="-37.914139146413603"/>
    <n v="2245.8474032580743"/>
  </r>
  <r>
    <s v="Substation"/>
    <s v="013019"/>
    <x v="14"/>
    <s v="40092948"/>
    <s v="0"/>
    <s v="STEEL STRUCTURE"/>
    <x v="5"/>
    <x v="1"/>
    <s v="2014"/>
    <d v="2014-04-23T00:00:00"/>
    <n v="2015"/>
    <n v="149485.44242864614"/>
    <n v="-1198.330251839885"/>
    <n v="148287.11217680626"/>
    <n v="213.88818846262237"/>
    <n v="213.88818846262237"/>
    <n v="213.88818846262237"/>
    <n v="213.88818846262237"/>
    <n v="213.88818846262237"/>
    <n v="213.88818846262237"/>
    <n v="149485.44242864614"/>
    <n v="-2481.6593826156195"/>
    <n v="147003.78304603053"/>
  </r>
  <r>
    <s v="Substation"/>
    <s v="013019"/>
    <x v="14"/>
    <s v="40092950"/>
    <s v="0"/>
    <s v="VOLT TRANSFORMER S/N 842453101 EQ# 391609"/>
    <x v="5"/>
    <x v="1"/>
    <s v="2014"/>
    <d v="2014-04-23T00:00:00"/>
    <n v="2015"/>
    <n v="2030.7345381145396"/>
    <n v="-16.279402551554085"/>
    <n v="2014.4551355629856"/>
    <n v="2.9056349872538747"/>
    <n v="2.9056349872538747"/>
    <n v="2.9056349872538747"/>
    <n v="2.9056349872538747"/>
    <n v="2.9056349872538747"/>
    <n v="2.9056349872538747"/>
    <n v="2030.7345381145396"/>
    <n v="-33.713212475077334"/>
    <n v="1997.0213256394622"/>
  </r>
  <r>
    <s v="Substation"/>
    <s v="013019"/>
    <x v="14"/>
    <s v="40092950"/>
    <s v="1"/>
    <s v="VOLT TRANSFORMER INSTALL EQ# 391609"/>
    <x v="5"/>
    <x v="1"/>
    <s v="2014"/>
    <d v="2014-04-23T00:00:00"/>
    <n v="2015"/>
    <n v="2505.359889202281"/>
    <n v="-20.083206767408228"/>
    <n v="2485.2766824348728"/>
    <n v="3.5847429652166798"/>
    <n v="3.5847429652166798"/>
    <n v="3.5847429652166798"/>
    <n v="3.5847429652166798"/>
    <n v="3.5847429652166798"/>
    <n v="3.5847429652166798"/>
    <n v="2505.359889202281"/>
    <n v="-41.591664558708302"/>
    <n v="2463.7682246435729"/>
  </r>
  <r>
    <s v="Substation"/>
    <s v="013019"/>
    <x v="14"/>
    <s v="40092951"/>
    <s v="0"/>
    <s v="VOLT TRANSFORMER S/N  EQ# ??"/>
    <x v="5"/>
    <x v="1"/>
    <s v="2014"/>
    <d v="2014-04-23T00:00:00"/>
    <n v="2015"/>
    <n v="2054.439787354926"/>
    <n v="-16.468493396966551"/>
    <n v="2037.9712939579595"/>
    <n v="2.9395531583794772"/>
    <n v="2.9395531583794772"/>
    <n v="2.9395531583794772"/>
    <n v="2.9395531583794772"/>
    <n v="2.9395531583794772"/>
    <n v="2.9395531583794772"/>
    <n v="2054.439787354926"/>
    <n v="-34.105812347243415"/>
    <n v="2020.3339750076825"/>
  </r>
  <r>
    <s v="Substation"/>
    <s v="013019"/>
    <x v="14"/>
    <s v="40092951"/>
    <s v="1"/>
    <s v="VOLT TRANSFORMER INSTALL  EQ# ??"/>
    <x v="5"/>
    <x v="1"/>
    <s v="2014"/>
    <d v="2014-04-23T00:00:00"/>
    <n v="2015"/>
    <n v="2513.3559400683648"/>
    <n v="-20.147702869719978"/>
    <n v="2493.2082371986448"/>
    <n v="3.5961839510867115"/>
    <n v="3.5961839510867115"/>
    <n v="3.5961839510867115"/>
    <n v="3.5961839510867115"/>
    <n v="3.5961839510867115"/>
    <n v="3.5961839510867115"/>
    <n v="2513.3559400683648"/>
    <n v="-41.724806576240248"/>
    <n v="2471.6311334921247"/>
  </r>
  <r>
    <s v="Substation"/>
    <s v="013019"/>
    <x v="14"/>
    <s v="40093021"/>
    <s v="1"/>
    <s v="VOLTAGE TRF INSTALL EQ# 395125"/>
    <x v="5"/>
    <x v="1"/>
    <s v="2014"/>
    <d v="2014-04-23T00:00:00"/>
    <n v="2015"/>
    <n v="3294.3436404164177"/>
    <n v="-26.408222255429337"/>
    <n v="3267.9354181609883"/>
    <n v="4.7136442316673408"/>
    <n v="4.7136442316673408"/>
    <n v="4.7136442316673408"/>
    <n v="4.7136442316673408"/>
    <n v="4.7136442316673408"/>
    <n v="4.7136442316673408"/>
    <n v="3294.3436404164177"/>
    <n v="-54.69008764543338"/>
    <n v="3239.6535527709843"/>
  </r>
  <r>
    <s v="Substation"/>
    <s v="013209"/>
    <x v="15"/>
    <s v="40051659"/>
    <s v="0"/>
    <s v="AIRBREAK SWITCH 161KV"/>
    <x v="5"/>
    <x v="1"/>
    <s v="1992"/>
    <d v="1992-12-31T00:00:00"/>
    <n v="1992"/>
    <n v="146817.02361305358"/>
    <n v="-42394.478065268049"/>
    <n v="104422.54554778553"/>
    <n v="210.07013596698152"/>
    <n v="210.07013596698152"/>
    <n v="210.07013596698152"/>
    <n v="210.07013596698152"/>
    <n v="210.07013596698152"/>
    <n v="210.07013596698152"/>
    <n v="146817.02361305358"/>
    <n v="-43654.898881069937"/>
    <n v="103162.12473198364"/>
  </r>
  <r>
    <s v="Substation"/>
    <s v="013209"/>
    <x v="15"/>
    <s v="40051663"/>
    <s v="0"/>
    <s v="BREAKER B-4602 S/N 10030801 EQ# 329065"/>
    <x v="5"/>
    <x v="1"/>
    <s v="1992"/>
    <d v="1992-12-31T00:00:00"/>
    <n v="1992"/>
    <n v="38331.42424242424"/>
    <n v="-11068.47484848485"/>
    <n v="27262.949393939391"/>
    <n v="54.845734535774767"/>
    <n v="54.845734535774767"/>
    <n v="54.845734535774767"/>
    <n v="54.845734535774767"/>
    <n v="54.845734535774767"/>
    <n v="54.845734535774767"/>
    <n v="38331.42424242424"/>
    <n v="-11397.549255699498"/>
    <n v="26933.874986724742"/>
  </r>
  <r>
    <s v="Substation"/>
    <s v="013209"/>
    <x v="15"/>
    <s v="40051663"/>
    <s v="1"/>
    <s v="BREAKER B-4602 INSTALL COSTS"/>
    <x v="5"/>
    <x v="1"/>
    <s v="1992"/>
    <d v="1992-12-31T00:00:00"/>
    <n v="1992"/>
    <n v="32222.445058275054"/>
    <n v="-9304.466130536126"/>
    <n v="22917.978927738928"/>
    <n v="46.104826593001434"/>
    <n v="46.104826593001434"/>
    <n v="46.104826593001434"/>
    <n v="46.104826593001434"/>
    <n v="46.104826593001434"/>
    <n v="46.104826593001434"/>
    <n v="32222.445058275054"/>
    <n v="-9581.0950900941352"/>
    <n v="22641.349968180919"/>
  </r>
  <r>
    <s v="Substation"/>
    <s v="013209"/>
    <x v="15"/>
    <s v="40051664"/>
    <s v="0"/>
    <s v="BREAKER B-4603 S/N 10030802 EQ# 329071"/>
    <x v="5"/>
    <x v="1"/>
    <s v="1992"/>
    <d v="1992-12-31T00:00:00"/>
    <n v="1992"/>
    <n v="38331.42424242424"/>
    <n v="-11068.47484848485"/>
    <n v="27262.949393939391"/>
    <n v="54.845734535774767"/>
    <n v="54.845734535774767"/>
    <n v="54.845734535774767"/>
    <n v="54.845734535774767"/>
    <n v="54.845734535774767"/>
    <n v="54.845734535774767"/>
    <n v="38331.42424242424"/>
    <n v="-11397.549255699498"/>
    <n v="26933.874986724742"/>
  </r>
  <r>
    <s v="Substation"/>
    <s v="013209"/>
    <x v="15"/>
    <s v="40051664"/>
    <s v="1"/>
    <s v="BREAKER B-4603 INSTALL COSTS"/>
    <x v="5"/>
    <x v="1"/>
    <s v="1992"/>
    <d v="1992-12-31T00:00:00"/>
    <n v="1992"/>
    <n v="32222.445058275054"/>
    <n v="-9304.466130536126"/>
    <n v="22917.978927738928"/>
    <n v="46.104826593001434"/>
    <n v="46.104826593001434"/>
    <n v="46.104826593001434"/>
    <n v="46.104826593001434"/>
    <n v="46.104826593001434"/>
    <n v="46.104826593001434"/>
    <n v="32222.445058275054"/>
    <n v="-9581.0950900941352"/>
    <n v="22641.349968180919"/>
  </r>
  <r>
    <s v="Substation"/>
    <s v="013209"/>
    <x v="15"/>
    <s v="40051666"/>
    <s v="0"/>
    <s v="BUS"/>
    <x v="5"/>
    <x v="1"/>
    <s v="1992"/>
    <d v="1992-12-31T00:00:00"/>
    <n v="1992"/>
    <n v="30866.752132867132"/>
    <n v="-8912.9975116550086"/>
    <n v="21953.754621212123"/>
    <n v="44.165061093324084"/>
    <n v="44.165061093324084"/>
    <n v="44.165061093324084"/>
    <n v="44.165061093324084"/>
    <n v="44.165061093324084"/>
    <n v="44.165061093324084"/>
    <n v="30866.752132867132"/>
    <n v="-9177.9878782149535"/>
    <n v="21688.764254652178"/>
  </r>
  <r>
    <s v="Substation"/>
    <s v="013209"/>
    <x v="15"/>
    <s v="40051669"/>
    <s v="0"/>
    <s v="CIRCUIT SWITCHER S-1329 S/N 9112626 EQ# 329132"/>
    <x v="5"/>
    <x v="1"/>
    <s v="1992"/>
    <d v="1992-12-31T00:00:00"/>
    <n v="1992"/>
    <n v="20217.297202797199"/>
    <n v="-5837.8906526806513"/>
    <n v="14379.406550116548"/>
    <n v="28.927506277949604"/>
    <n v="28.927506277949604"/>
    <n v="28.927506277949604"/>
    <n v="28.927506277949604"/>
    <n v="28.927506277949604"/>
    <n v="28.927506277949604"/>
    <n v="20217.297202797199"/>
    <n v="-6011.455690348349"/>
    <n v="14205.841512448849"/>
  </r>
  <r>
    <s v="Substation"/>
    <s v="013209"/>
    <x v="15"/>
    <s v="40051669"/>
    <s v="1"/>
    <s v="CIRCUIT SWITCHER S-1329 INSTALL COSTS"/>
    <x v="5"/>
    <x v="1"/>
    <s v="1992"/>
    <d v="1992-12-31T00:00:00"/>
    <n v="1992"/>
    <n v="16726.245967365965"/>
    <n v="-4829.8246620046593"/>
    <n v="11896.421305361306"/>
    <n v="23.932407006440233"/>
    <n v="23.932407006440233"/>
    <n v="23.932407006440233"/>
    <n v="23.932407006440233"/>
    <n v="23.932407006440233"/>
    <n v="23.932407006440233"/>
    <n v="16726.245967365965"/>
    <n v="-4973.4191040433006"/>
    <n v="11752.826863322665"/>
  </r>
  <r>
    <s v="Substation"/>
    <s v="013209"/>
    <x v="15"/>
    <s v="40051670"/>
    <s v="0"/>
    <s v="CIRCUIT SWITCHER S-1330 S/N 9212898 EQ# 329138"/>
    <x v="5"/>
    <x v="1"/>
    <s v="1992"/>
    <d v="1992-12-31T00:00:00"/>
    <n v="1992"/>
    <n v="20172.157109557105"/>
    <n v="-5824.8583449883445"/>
    <n v="14347.298764568761"/>
    <n v="28.862918498609378"/>
    <n v="28.862918498609378"/>
    <n v="28.862918498609378"/>
    <n v="28.862918498609378"/>
    <n v="28.862918498609378"/>
    <n v="28.862918498609378"/>
    <n v="20172.157109557105"/>
    <n v="-5998.0358559800006"/>
    <n v="14174.121253577105"/>
  </r>
  <r>
    <s v="Substation"/>
    <s v="013209"/>
    <x v="15"/>
    <s v="40051670"/>
    <s v="1"/>
    <s v="CIRCUIT SWITCHER S-1330 INSTALL COSTS"/>
    <x v="5"/>
    <x v="1"/>
    <s v="1992"/>
    <d v="1992-12-31T00:00:00"/>
    <n v="1992"/>
    <n v="16699.846130536127"/>
    <n v="-4822.2018181818166"/>
    <n v="11877.64431235431"/>
    <n v="23.894633339764042"/>
    <n v="23.894633339764042"/>
    <n v="23.894633339764042"/>
    <n v="23.894633339764042"/>
    <n v="23.894633339764042"/>
    <n v="23.894633339764042"/>
    <n v="16699.846130536127"/>
    <n v="-4965.569618220401"/>
    <n v="11734.276512315726"/>
  </r>
  <r>
    <s v="Substation"/>
    <s v="013209"/>
    <x v="15"/>
    <s v="40051678"/>
    <s v="0"/>
    <s v="FOUNDATION AND SUBSTRUCTURE"/>
    <x v="5"/>
    <x v="1"/>
    <s v="1992"/>
    <d v="1992-12-31T00:00:00"/>
    <n v="1992"/>
    <n v="45695.420167832155"/>
    <n v="-13194.883664335663"/>
    <n v="32500.536503496493"/>
    <n v="65.382357518868659"/>
    <n v="65.382357518868659"/>
    <n v="65.382357518868659"/>
    <n v="65.382357518868659"/>
    <n v="65.382357518868659"/>
    <n v="65.382357518868659"/>
    <n v="45695.420167832155"/>
    <n v="-13587.177809448875"/>
    <n v="32108.242358383279"/>
  </r>
  <r>
    <s v="Substation"/>
    <s v="013209"/>
    <x v="15"/>
    <s v="40051685"/>
    <s v="0"/>
    <s v="INSULATOR, POST 161KV"/>
    <x v="5"/>
    <x v="1"/>
    <s v="1992"/>
    <d v="1992-12-31T00:00:00"/>
    <n v="1992"/>
    <n v="14865.97818181818"/>
    <n v="-4292.657552447552"/>
    <n v="10573.320629370628"/>
    <n v="21.270680886212077"/>
    <n v="21.270680886212077"/>
    <n v="21.270680886212077"/>
    <n v="21.270680886212077"/>
    <n v="21.270680886212077"/>
    <n v="21.270680886212077"/>
    <n v="14865.97818181818"/>
    <n v="-4420.2816377648242"/>
    <n v="10445.696544053357"/>
  </r>
  <r>
    <s v="Substation"/>
    <s v="013209"/>
    <x v="15"/>
    <s v="40051688"/>
    <s v="0"/>
    <s v="LIGHTNING ARRESTER 132KV"/>
    <x v="5"/>
    <x v="1"/>
    <s v="1992"/>
    <d v="1992-12-31T00:00:00"/>
    <n v="1992"/>
    <n v="10852.197319347319"/>
    <n v="-3133.6500699300705"/>
    <n v="7718.5472494172482"/>
    <n v="15.527644617181251"/>
    <n v="15.527644617181251"/>
    <n v="15.527644617181251"/>
    <n v="15.527644617181251"/>
    <n v="15.527644617181251"/>
    <n v="15.527644617181251"/>
    <n v="10852.197319347319"/>
    <n v="-3226.8159376331578"/>
    <n v="7625.3813817141609"/>
  </r>
  <r>
    <s v="Substation"/>
    <s v="013209"/>
    <x v="15"/>
    <s v="40051697"/>
    <s v="0"/>
    <s v="STEEL STRUCTURE"/>
    <x v="5"/>
    <x v="1"/>
    <s v="1992"/>
    <d v="1992-12-31T00:00:00"/>
    <n v="1992"/>
    <n v="102834.88718881116"/>
    <n v="-29694.316965034945"/>
    <n v="73140.570223776216"/>
    <n v="147.13919545759049"/>
    <n v="147.13919545759049"/>
    <n v="147.13919545759049"/>
    <n v="147.13919545759049"/>
    <n v="147.13919545759049"/>
    <n v="147.13919545759049"/>
    <n v="102834.88718881116"/>
    <n v="-30577.152137780489"/>
    <n v="72257.735051030671"/>
  </r>
  <r>
    <s v="Substation"/>
    <s v="013209"/>
    <x v="15"/>
    <s v="40051705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05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06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06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07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07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08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08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09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09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10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10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11"/>
    <s v="0"/>
    <s v="VOLTAGE TRANSFORMER 161KV"/>
    <x v="5"/>
    <x v="1"/>
    <s v="1992"/>
    <d v="1992-12-31T00:00:00"/>
    <n v="1992"/>
    <n v="3857.3426573426568"/>
    <n v="-1113.8352447552443"/>
    <n v="2743.5074125874125"/>
    <n v="5.5191998622369871"/>
    <n v="5.5191998622369871"/>
    <n v="5.5191998622369871"/>
    <n v="5.5191998622369871"/>
    <n v="5.5191998622369871"/>
    <n v="5.5191998622369871"/>
    <n v="3857.3426573426568"/>
    <n v="-1146.9504439286661"/>
    <n v="2710.3922134139907"/>
  </r>
  <r>
    <s v="Substation"/>
    <s v="013209"/>
    <x v="15"/>
    <s v="40051711"/>
    <s v="1"/>
    <s v="VOLTAGE TRANSFORMER 161KV INSTALL COSTS"/>
    <x v="5"/>
    <x v="1"/>
    <s v="1992"/>
    <d v="1992-12-31T00:00:00"/>
    <n v="1992"/>
    <n v="3481.5043123543119"/>
    <n v="-1005.3107459207458"/>
    <n v="2476.193566433566"/>
    <n v="4.981439251850337"/>
    <n v="4.981439251850337"/>
    <n v="4.981439251850337"/>
    <n v="4.981439251850337"/>
    <n v="4.981439251850337"/>
    <n v="4.981439251850337"/>
    <n v="3481.5043123543119"/>
    <n v="-1035.1993814318478"/>
    <n v="2446.3049309224643"/>
  </r>
  <r>
    <s v="Substation"/>
    <s v="013209"/>
    <x v="15"/>
    <s v="40051712"/>
    <s v="0"/>
    <s v="VOLTAGE TRANSFORMER 161KV"/>
    <x v="5"/>
    <x v="1"/>
    <s v="1992"/>
    <d v="1992-12-31T00:00:00"/>
    <n v="1992"/>
    <n v="7984.6993006992998"/>
    <n v="-2305.6393240093239"/>
    <n v="5679.0599766899759"/>
    <n v="11.424743714830562"/>
    <n v="11.424743714830562"/>
    <n v="11.424743714830562"/>
    <n v="11.424743714830562"/>
    <n v="11.424743714830562"/>
    <n v="11.424743714830562"/>
    <n v="7984.6993006992998"/>
    <n v="-2374.1877862983074"/>
    <n v="5610.5115144009924"/>
  </r>
  <r>
    <s v="Substation"/>
    <s v="013209"/>
    <x v="15"/>
    <s v="40051712"/>
    <s v="1"/>
    <s v="VOLTAGE TRANSFORMER 161KV INSTALL COSTS"/>
    <x v="5"/>
    <x v="1"/>
    <s v="1992"/>
    <d v="1992-12-31T00:00:00"/>
    <n v="1992"/>
    <n v="5895.3972027972022"/>
    <n v="-1702.3371561771555"/>
    <n v="4193.0600466200467"/>
    <n v="8.4353085323060579"/>
    <n v="8.4353085323060579"/>
    <n v="8.4353085323060579"/>
    <n v="8.4353085323060579"/>
    <n v="8.4353085323060579"/>
    <n v="8.4353085323060579"/>
    <n v="5895.3972027972022"/>
    <n v="-1752.9490073709919"/>
    <n v="4142.4481954262101"/>
  </r>
  <r>
    <s v="Substation"/>
    <s v="013209"/>
    <x v="15"/>
    <s v="40051713"/>
    <s v="0"/>
    <s v="VOLTAGE TRANSFORMER 161KV"/>
    <x v="5"/>
    <x v="1"/>
    <s v="1992"/>
    <d v="1992-12-31T00:00:00"/>
    <n v="1992"/>
    <n v="7984.6993006992998"/>
    <n v="-2305.6393240093239"/>
    <n v="5679.0599766899759"/>
    <n v="11.424743714830562"/>
    <n v="11.424743714830562"/>
    <n v="11.424743714830562"/>
    <n v="11.424743714830562"/>
    <n v="11.424743714830562"/>
    <n v="11.424743714830562"/>
    <n v="7984.6993006992998"/>
    <n v="-2374.1877862983074"/>
    <n v="5610.5115144009924"/>
  </r>
  <r>
    <s v="Substation"/>
    <s v="013209"/>
    <x v="15"/>
    <s v="40051713"/>
    <s v="1"/>
    <s v="VOLTAGE TRANSFORMER 161KV INSTALL COSTS"/>
    <x v="5"/>
    <x v="1"/>
    <s v="1992"/>
    <d v="1992-12-31T00:00:00"/>
    <n v="1992"/>
    <n v="5895.3972027972022"/>
    <n v="-1702.3371561771555"/>
    <n v="4193.0600466200467"/>
    <n v="8.4353085323060579"/>
    <n v="8.4353085323060579"/>
    <n v="8.4353085323060579"/>
    <n v="8.4353085323060579"/>
    <n v="8.4353085323060579"/>
    <n v="8.4353085323060579"/>
    <n v="5895.3972027972022"/>
    <n v="-1752.9490073709919"/>
    <n v="4142.4481954262101"/>
  </r>
  <r>
    <s v="Substation"/>
    <s v="013209"/>
    <x v="15"/>
    <s v="40051714"/>
    <s v="0"/>
    <s v="VOLTAGE TRANSFORMER 161KV"/>
    <x v="5"/>
    <x v="1"/>
    <s v="1992"/>
    <d v="1992-12-31T00:00:00"/>
    <n v="1992"/>
    <n v="7984.6993006992998"/>
    <n v="-2305.6393240093239"/>
    <n v="5679.0599766899759"/>
    <n v="11.424743714830562"/>
    <n v="11.424743714830562"/>
    <n v="11.424743714830562"/>
    <n v="11.424743714830562"/>
    <n v="11.424743714830562"/>
    <n v="11.424743714830562"/>
    <n v="7984.6993006992998"/>
    <n v="-2374.1877862983074"/>
    <n v="5610.5115144009924"/>
  </r>
  <r>
    <s v="Substation"/>
    <s v="013209"/>
    <x v="15"/>
    <s v="40051714"/>
    <s v="1"/>
    <s v="VOLTAGE TRANSFORMER 161KV INSTALL COSTS"/>
    <x v="5"/>
    <x v="1"/>
    <s v="1992"/>
    <d v="1992-12-31T00:00:00"/>
    <n v="1992"/>
    <n v="5895.3972027972022"/>
    <n v="-1702.3371561771555"/>
    <n v="4193.0600466200467"/>
    <n v="8.4353085323060579"/>
    <n v="8.4353085323060579"/>
    <n v="8.4353085323060579"/>
    <n v="8.4353085323060579"/>
    <n v="8.4353085323060579"/>
    <n v="8.4353085323060579"/>
    <n v="5895.3972027972022"/>
    <n v="-1752.9490073709919"/>
    <n v="4142.4481954262101"/>
  </r>
  <r>
    <s v="Substation"/>
    <s v="013209"/>
    <x v="15"/>
    <s v="40085540"/>
    <s v="0"/>
    <s v="BREAKER S/N HSR145B4A2002203 EQ# 386163"/>
    <x v="5"/>
    <x v="1"/>
    <s v="2011"/>
    <d v="2011-04-27T00:00:00"/>
    <n v="2012"/>
    <n v="47523.990699300695"/>
    <n v="-2628.5769696969728"/>
    <n v="44895.413729603722"/>
    <n v="67.9987302712765"/>
    <n v="67.9987302712765"/>
    <n v="67.9987302712765"/>
    <n v="67.9987302712765"/>
    <n v="67.9987302712765"/>
    <n v="67.9987302712765"/>
    <n v="47523.990699300695"/>
    <n v="-3036.569351324632"/>
    <n v="44487.421347976066"/>
  </r>
  <r>
    <s v="Substation"/>
    <s v="013209"/>
    <x v="15"/>
    <s v="40085540"/>
    <s v="1"/>
    <s v="BREAKER EQ# 386163 INSTALL COST"/>
    <x v="5"/>
    <x v="1"/>
    <s v="2011"/>
    <d v="2011-04-27T00:00:00"/>
    <n v="2012"/>
    <n v="32466.945477855475"/>
    <n v="-1795.7629137529184"/>
    <n v="30671.182564102557"/>
    <n v="46.454665018554948"/>
    <n v="46.454665018554948"/>
    <n v="46.454665018554948"/>
    <n v="46.454665018554948"/>
    <n v="46.454665018554948"/>
    <n v="46.454665018554948"/>
    <n v="32466.945477855475"/>
    <n v="-2074.4909038642481"/>
    <n v="30392.454573991228"/>
  </r>
  <r>
    <s v="Substation"/>
    <s v="013209"/>
    <x v="15"/>
    <s v="40085542"/>
    <s v="0"/>
    <s v="BREAKER S/N HSR145B4A2002202 EQ# 386164"/>
    <x v="5"/>
    <x v="1"/>
    <s v="2011"/>
    <d v="2011-04-27T00:00:00"/>
    <n v="2012"/>
    <n v="47523.990699300695"/>
    <n v="-2628.5769696969728"/>
    <n v="44895.413729603722"/>
    <n v="67.9987302712765"/>
    <n v="67.9987302712765"/>
    <n v="67.9987302712765"/>
    <n v="67.9987302712765"/>
    <n v="67.9987302712765"/>
    <n v="67.9987302712765"/>
    <n v="47523.990699300695"/>
    <n v="-3036.569351324632"/>
    <n v="44487.421347976066"/>
  </r>
  <r>
    <s v="Substation"/>
    <s v="013209"/>
    <x v="15"/>
    <s v="40085542"/>
    <s v="1"/>
    <s v="BREAKER EQ# 386164 INSTALL COST"/>
    <x v="5"/>
    <x v="1"/>
    <s v="2011"/>
    <d v="2011-04-27T00:00:00"/>
    <n v="2012"/>
    <n v="32466.945477855475"/>
    <n v="-1795.7629137529184"/>
    <n v="30671.182564102557"/>
    <n v="46.454665018554948"/>
    <n v="46.454665018554948"/>
    <n v="46.454665018554948"/>
    <n v="46.454665018554948"/>
    <n v="46.454665018554948"/>
    <n v="46.454665018554948"/>
    <n v="32466.945477855475"/>
    <n v="-2074.4909038642481"/>
    <n v="30392.454573991228"/>
  </r>
  <r>
    <s v="Substation"/>
    <s v="013209"/>
    <x v="15"/>
    <s v="40085543"/>
    <s v="0"/>
    <s v="BREAKER S/N HSR145B4A2002201 EQ# 386165"/>
    <x v="5"/>
    <x v="1"/>
    <s v="2011"/>
    <d v="2011-04-27T00:00:00"/>
    <n v="2012"/>
    <n v="47523.990699300695"/>
    <n v="-2628.5769696969728"/>
    <n v="44895.413729603722"/>
    <n v="67.9987302712765"/>
    <n v="67.9987302712765"/>
    <n v="67.9987302712765"/>
    <n v="67.9987302712765"/>
    <n v="67.9987302712765"/>
    <n v="67.9987302712765"/>
    <n v="47523.990699300695"/>
    <n v="-3036.569351324632"/>
    <n v="44487.421347976066"/>
  </r>
  <r>
    <s v="Substation"/>
    <s v="013209"/>
    <x v="15"/>
    <s v="40085543"/>
    <s v="1"/>
    <s v="BREAKER EQ# 386165 INSTALL COST"/>
    <x v="5"/>
    <x v="1"/>
    <s v="2011"/>
    <d v="2011-04-27T00:00:00"/>
    <n v="2012"/>
    <n v="32466.945477855475"/>
    <n v="-1795.7629137529184"/>
    <n v="30671.182564102557"/>
    <n v="46.454665018554948"/>
    <n v="46.454665018554948"/>
    <n v="46.454665018554948"/>
    <n v="46.454665018554948"/>
    <n v="46.454665018554948"/>
    <n v="46.454665018554948"/>
    <n v="32466.945477855475"/>
    <n v="-2074.4909038642481"/>
    <n v="30392.454573991228"/>
  </r>
  <r>
    <s v="Substation"/>
    <s v="013209"/>
    <x v="15"/>
    <s v="40085594"/>
    <s v="0"/>
    <s v="BUS"/>
    <x v="5"/>
    <x v="1"/>
    <s v="2011"/>
    <d v="2011-04-27T00:00:00"/>
    <n v="2012"/>
    <n v="50557.639160839157"/>
    <n v="-2796.3713752913754"/>
    <n v="47761.267785547781"/>
    <n v="72.339364137217018"/>
    <n v="72.339364137217018"/>
    <n v="72.339364137217018"/>
    <n v="72.339364137217018"/>
    <n v="72.339364137217018"/>
    <n v="72.339364137217018"/>
    <n v="50557.639160839157"/>
    <n v="-3230.4075601146774"/>
    <n v="47327.231600724481"/>
  </r>
  <r>
    <s v="Substation"/>
    <s v="013209"/>
    <x v="15"/>
    <s v="40085600"/>
    <s v="0"/>
    <s v="FOUNDATION AND SUBSTRUCTURE"/>
    <x v="5"/>
    <x v="1"/>
    <s v="2011"/>
    <d v="2011-04-27T00:00:00"/>
    <n v="2012"/>
    <n v="161336.33230769227"/>
    <n v="-8923.6040559440444"/>
    <n v="152412.72825174822"/>
    <n v="230.84479190652712"/>
    <n v="230.84479190652712"/>
    <n v="230.84479190652712"/>
    <n v="230.84479190652712"/>
    <n v="230.84479190652712"/>
    <n v="230.84479190652712"/>
    <n v="161336.33230769227"/>
    <n v="-10308.672807383207"/>
    <n v="151027.65950030906"/>
  </r>
  <r>
    <s v="Substation"/>
    <s v="013209"/>
    <x v="15"/>
    <s v="40085623"/>
    <s v="0"/>
    <s v="STEEL STRUCTURE"/>
    <x v="5"/>
    <x v="1"/>
    <s v="2011"/>
    <d v="2011-04-27T00:00:00"/>
    <n v="2012"/>
    <n v="76416.423986013979"/>
    <n v="-4226.6372960373119"/>
    <n v="72189.786689976667"/>
    <n v="109.33887761654093"/>
    <n v="109.33887761654093"/>
    <n v="109.33887761654093"/>
    <n v="109.33887761654093"/>
    <n v="109.33887761654093"/>
    <n v="109.33887761654093"/>
    <n v="76416.423986013979"/>
    <n v="-4882.6705617365578"/>
    <n v="71533.753424277427"/>
  </r>
  <r>
    <s v="Substation"/>
    <s v="013209"/>
    <x v="15"/>
    <s v="40089317"/>
    <s v="0"/>
    <s v="BUS"/>
    <x v="5"/>
    <x v="1"/>
    <s v="2013"/>
    <d v="2013-05-31T00:00:00"/>
    <n v="2014"/>
    <n v="36276.718834498824"/>
    <n v="-873.13706293705764"/>
    <n v="35403.581771561767"/>
    <n v="51.905801319633696"/>
    <n v="51.905801319633696"/>
    <n v="51.905801319633696"/>
    <n v="51.905801319633696"/>
    <n v="51.905801319633696"/>
    <n v="51.905801319633696"/>
    <n v="36276.718834498824"/>
    <n v="-1184.5718708548598"/>
    <n v="35092.146963643965"/>
  </r>
  <r>
    <s v="Substation"/>
    <s v="064003"/>
    <x v="16"/>
    <s v="40019094"/>
    <s v="0"/>
    <s v="FOUNDATION AND SUBSTRUCTURE"/>
    <x v="5"/>
    <x v="0"/>
    <s v="1969"/>
    <d v="1969-12-31T00:00:00"/>
    <n v="1969"/>
    <n v="4428.9358668341711"/>
    <n v="-2223.0612437185928"/>
    <n v="2205.8746231155783"/>
    <n v="6.6397421358360402"/>
    <n v="6.6397421358360402"/>
    <n v="6.6397421358360402"/>
    <n v="6.6397421358360402"/>
    <n v="6.6397421358360402"/>
    <n v="6.6397421358360402"/>
    <n v="4428.9358668341711"/>
    <n v="-2262.8996965336091"/>
    <n v="2166.0361703005619"/>
  </r>
  <r>
    <s v="Substation"/>
    <s v="064003"/>
    <x v="16"/>
    <s v="40019110"/>
    <s v="0"/>
    <s v="CURRENT TRANSFORMER"/>
    <x v="5"/>
    <x v="0"/>
    <s v="1969"/>
    <d v="1969-12-31T00:00:00"/>
    <n v="1969"/>
    <n v="257.14468174204359"/>
    <n v="-129.07181742043554"/>
    <n v="128.07286432160805"/>
    <n v="0.38550442582706351"/>
    <n v="0.38550442582706351"/>
    <n v="0.38550442582706351"/>
    <n v="0.38550442582706351"/>
    <n v="0.38550442582706351"/>
    <n v="0.38550442582706351"/>
    <n v="257.14468174204359"/>
    <n v="-131.38484397539793"/>
    <n v="125.75983776664566"/>
  </r>
  <r>
    <s v="Substation"/>
    <s v="064003"/>
    <x v="16"/>
    <s v="40019122"/>
    <s v="0"/>
    <s v="STEEL STRUCTURE"/>
    <x v="5"/>
    <x v="0"/>
    <s v="1969"/>
    <d v="1969-12-31T00:00:00"/>
    <n v="1969"/>
    <n v="6004.0364447236179"/>
    <n v="-3013.666451005025"/>
    <n v="2990.3699937185929"/>
    <n v="9.0010907734418222"/>
    <n v="9.0010907734418222"/>
    <n v="9.0010907734418222"/>
    <n v="9.0010907734418222"/>
    <n v="9.0010907734418222"/>
    <n v="9.0010907734418222"/>
    <n v="6004.0364447236179"/>
    <n v="-3067.6729956456761"/>
    <n v="2936.3634490779418"/>
  </r>
  <r>
    <s v="Substation"/>
    <s v="064003"/>
    <x v="16"/>
    <s v="40019130"/>
    <s v="0"/>
    <s v="BUS, WIRE &amp; CABLE"/>
    <x v="5"/>
    <x v="0"/>
    <s v="1969"/>
    <d v="1969-12-31T00:00:00"/>
    <n v="1969"/>
    <n v="758.24242043551101"/>
    <n v="-380.59323701842544"/>
    <n v="377.64918341708557"/>
    <n v="1.1367367465952227"/>
    <n v="1.1367367465952227"/>
    <n v="1.1367367465952227"/>
    <n v="1.1367367465952227"/>
    <n v="1.1367367465952227"/>
    <n v="1.1367367465952227"/>
    <n v="758.24242043551101"/>
    <n v="-387.41365749799678"/>
    <n v="370.82876293751423"/>
  </r>
  <r>
    <s v="Substation"/>
    <s v="064003"/>
    <x v="16"/>
    <s v="40019134"/>
    <s v="0"/>
    <s v="BUS"/>
    <x v="5"/>
    <x v="0"/>
    <s v="1969"/>
    <d v="1969-12-31T00:00:00"/>
    <n v="1969"/>
    <n v="992.21329564489133"/>
    <n v="-498.03160594639871"/>
    <n v="494.18168969849262"/>
    <n v="1.4874996217859655"/>
    <n v="1.4874996217859655"/>
    <n v="1.4874996217859655"/>
    <n v="1.4874996217859655"/>
    <n v="1.4874996217859655"/>
    <n v="1.4874996217859655"/>
    <n v="992.21329564489133"/>
    <n v="-506.95660367711451"/>
    <n v="485.25669196777682"/>
  </r>
  <r>
    <s v="Substation"/>
    <s v="064003"/>
    <x v="16"/>
    <s v="40019142"/>
    <s v="0"/>
    <s v="INSULATOR, DISC 10&quot;"/>
    <x v="5"/>
    <x v="0"/>
    <s v="1969"/>
    <d v="1969-12-31T00:00:00"/>
    <n v="1969"/>
    <n v="359.56355946398662"/>
    <n v="-180.47971314907875"/>
    <n v="179.08384631490787"/>
    <n v="0.53904806663880489"/>
    <n v="0.53904806663880489"/>
    <n v="0.53904806663880489"/>
    <n v="0.53904806663880489"/>
    <n v="0.53904806663880489"/>
    <n v="0.53904806663880489"/>
    <n v="359.56355946398662"/>
    <n v="-183.71400154891157"/>
    <n v="175.84955791507505"/>
  </r>
  <r>
    <s v="Substation"/>
    <s v="064003"/>
    <x v="16"/>
    <s v="40019158"/>
    <s v="0"/>
    <s v="FOUNDATION AND SUBSTRUCTURE"/>
    <x v="5"/>
    <x v="0"/>
    <s v="1969"/>
    <d v="1969-12-31T00:00:00"/>
    <n v="1969"/>
    <n v="483.59265075376891"/>
    <n v="-242.73368090452263"/>
    <n v="240.85896984924628"/>
    <n v="0.72498916135483205"/>
    <n v="0.72498916135483205"/>
    <n v="0.72498916135483205"/>
    <n v="0.72498916135483205"/>
    <n v="0.72498916135483205"/>
    <n v="0.72498916135483205"/>
    <n v="483.59265075376891"/>
    <n v="-247.08361587265162"/>
    <n v="236.50903488111729"/>
  </r>
  <r>
    <s v="Substation"/>
    <s v="064003"/>
    <x v="16"/>
    <s v="40019170"/>
    <s v="0"/>
    <s v="FOUNDATION AND SUBSTRUCTURE"/>
    <x v="5"/>
    <x v="0"/>
    <s v="1969"/>
    <d v="1969-12-31T00:00:00"/>
    <n v="1969"/>
    <n v="128.55464824120605"/>
    <n v="-64.525728643216098"/>
    <n v="64.028919597989955"/>
    <n v="0.19272568859635641"/>
    <n v="0.19272568859635641"/>
    <n v="0.19272568859635641"/>
    <n v="0.19272568859635641"/>
    <n v="0.19272568859635641"/>
    <n v="0.19272568859635641"/>
    <n v="128.55464824120605"/>
    <n v="-65.682082774794239"/>
    <n v="62.872565466411814"/>
  </r>
  <r>
    <s v="Substation"/>
    <s v="064003"/>
    <x v="16"/>
    <s v="40019202"/>
    <s v="0"/>
    <s v="INSTALLATION LABOR AND OVERHEADS S-0127"/>
    <x v="5"/>
    <x v="0"/>
    <s v="1969"/>
    <d v="1969-12-31T00:00:00"/>
    <n v="1969"/>
    <n v="575.69095477386941"/>
    <n v="-288.96147403685092"/>
    <n v="286.72948073701849"/>
    <n v="0.86306047424525978"/>
    <n v="0.86306047424525978"/>
    <n v="0.86306047424525978"/>
    <n v="0.86306047424525978"/>
    <n v="0.86306047424525978"/>
    <n v="0.86306047424525978"/>
    <n v="575.69095477386941"/>
    <n v="-294.13983688232247"/>
    <n v="281.55111789154694"/>
  </r>
  <r>
    <s v="Substation"/>
    <s v="064003"/>
    <x v="16"/>
    <s v="40019206"/>
    <s v="0"/>
    <s v="CIRCUIT SWITCHER S-0127 S/N 2050607 EQ# 317716"/>
    <x v="5"/>
    <x v="0"/>
    <s v="1969"/>
    <d v="1969-12-31T00:00:00"/>
    <n v="1969"/>
    <n v="4353.7479061976555"/>
    <n v="-2185.3201423785599"/>
    <n v="2168.4277638190956"/>
    <n v="6.5270223572354285"/>
    <n v="6.5270223572354285"/>
    <n v="6.5270223572354285"/>
    <n v="6.5270223572354285"/>
    <n v="6.5270223572354285"/>
    <n v="6.5270223572354285"/>
    <n v="4353.7479061976555"/>
    <n v="-2224.4822765219724"/>
    <n v="2129.2656296756832"/>
  </r>
  <r>
    <s v="Substation"/>
    <s v="064003"/>
    <x v="16"/>
    <s v="40019210"/>
    <s v="0"/>
    <s v="STEEL STRUCTURE"/>
    <x v="5"/>
    <x v="0"/>
    <s v="1976"/>
    <d v="1976-12-31T00:00:00"/>
    <n v="1976"/>
    <n v="854.3493027638192"/>
    <n v="-377.48937814070359"/>
    <n v="476.8599246231156"/>
    <n v="1.280817612818115"/>
    <n v="1.280817612818115"/>
    <n v="1.280817612818115"/>
    <n v="1.280817612818115"/>
    <n v="1.280817612818115"/>
    <n v="1.280817612818115"/>
    <n v="854.3493027638192"/>
    <n v="-385.17428381761226"/>
    <n v="469.17501894620693"/>
  </r>
  <r>
    <s v="Substation"/>
    <s v="064003"/>
    <x v="16"/>
    <s v="40019214"/>
    <s v="0"/>
    <s v="BUS"/>
    <x v="5"/>
    <x v="0"/>
    <s v="1976"/>
    <d v="1976-12-31T00:00:00"/>
    <n v="1976"/>
    <n v="985.38747906197659"/>
    <n v="-435.38731155778896"/>
    <n v="550.00016750418763"/>
    <n v="1.4772665402197012"/>
    <n v="1.4772665402197012"/>
    <n v="1.4772665402197012"/>
    <n v="1.4772665402197012"/>
    <n v="1.4772665402197012"/>
    <n v="1.4772665402197012"/>
    <n v="985.38747906197659"/>
    <n v="-444.25091079910715"/>
    <n v="541.13656826286945"/>
  </r>
  <r>
    <s v="Substation"/>
    <s v="064003"/>
    <x v="16"/>
    <s v="40019218"/>
    <s v="0"/>
    <s v="INSULATOR, POST"/>
    <x v="5"/>
    <x v="0"/>
    <s v="1976"/>
    <d v="1976-12-31T00:00:00"/>
    <n v="1976"/>
    <n v="1036.2383019262984"/>
    <n v="-457.85689698492479"/>
    <n v="578.3814049413736"/>
    <n v="1.5535007331197479"/>
    <n v="1.5535007331197479"/>
    <n v="1.5535007331197479"/>
    <n v="1.5535007331197479"/>
    <n v="1.5535007331197479"/>
    <n v="1.5535007331197479"/>
    <n v="1036.2383019262984"/>
    <n v="-467.1779013836433"/>
    <n v="569.06040054265509"/>
  </r>
  <r>
    <s v="Substation"/>
    <s v="064003"/>
    <x v="16"/>
    <s v="40019226"/>
    <s v="0"/>
    <s v="FOUNDATION AND SUBSTRUCTURE"/>
    <x v="5"/>
    <x v="0"/>
    <s v="1987"/>
    <d v="1987-12-31T00:00:00"/>
    <n v="1987"/>
    <n v="3192.4376005025133"/>
    <n v="-1083.6296984924625"/>
    <n v="2108.8079020100508"/>
    <n v="4.7860170229187693"/>
    <n v="4.7860170229187693"/>
    <n v="4.7860170229187693"/>
    <n v="4.7860170229187693"/>
    <n v="4.7860170229187693"/>
    <n v="4.7860170229187693"/>
    <n v="3192.4376005025133"/>
    <n v="-1112.345800629975"/>
    <n v="2080.0917998725381"/>
  </r>
  <r>
    <s v="Substation"/>
    <s v="064003"/>
    <x v="16"/>
    <s v="40019230"/>
    <s v="0"/>
    <s v="AIRBREAK SWITCH 161KV 1200A"/>
    <x v="5"/>
    <x v="0"/>
    <s v="1987"/>
    <d v="1987-12-31T00:00:00"/>
    <n v="1987"/>
    <n v="13360.997696817421"/>
    <n v="-4535.2062395309895"/>
    <n v="8825.791457286432"/>
    <n v="20.030450214620039"/>
    <n v="20.030450214620039"/>
    <n v="20.030450214620039"/>
    <n v="20.030450214620039"/>
    <n v="20.030450214620039"/>
    <n v="20.030450214620039"/>
    <n v="13360.997696817421"/>
    <n v="-4655.3889408187097"/>
    <n v="8705.6087559987118"/>
  </r>
  <r>
    <s v="Substation"/>
    <s v="064003"/>
    <x v="16"/>
    <s v="40019234"/>
    <s v="0"/>
    <s v="STEEL STRUCTURE"/>
    <x v="5"/>
    <x v="0"/>
    <s v="1987"/>
    <d v="1987-12-31T00:00:00"/>
    <n v="1987"/>
    <n v="2420.9684422110554"/>
    <n v="-821.76356155778899"/>
    <n v="1599.2048806532664"/>
    <n v="3.6294511048696454"/>
    <n v="3.6294511048696454"/>
    <n v="3.6294511048696454"/>
    <n v="3.6294511048696454"/>
    <n v="3.6294511048696454"/>
    <n v="3.6294511048696454"/>
    <n v="2420.9684422110554"/>
    <n v="-843.54026818700686"/>
    <n v="1577.4281740240485"/>
  </r>
  <r>
    <s v="Substation"/>
    <s v="064003"/>
    <x v="16"/>
    <s v="40019246"/>
    <s v="0"/>
    <s v="BUS, WIRE &amp; CABLE"/>
    <x v="5"/>
    <x v="0"/>
    <s v="1987"/>
    <d v="1987-12-31T00:00:00"/>
    <n v="1987"/>
    <n v="871.54071398659983"/>
    <n v="-295.8331553601339"/>
    <n v="575.70755862646593"/>
    <n v="1.3065905164912437"/>
    <n v="1.3065905164912437"/>
    <n v="1.3065905164912437"/>
    <n v="1.3065905164912437"/>
    <n v="1.3065905164912437"/>
    <n v="1.3065905164912437"/>
    <n v="871.54071398659983"/>
    <n v="-303.67269845908135"/>
    <n v="567.86801552751854"/>
  </r>
  <r>
    <s v="Substation"/>
    <s v="064003"/>
    <x v="16"/>
    <s v="40019250"/>
    <s v="0"/>
    <s v="BUS"/>
    <x v="5"/>
    <x v="0"/>
    <s v="1987"/>
    <d v="1987-12-31T00:00:00"/>
    <n v="1987"/>
    <n v="1902.9591080402013"/>
    <n v="-645.93314489112254"/>
    <n v="1257.0259631490787"/>
    <n v="2.8528653727061477"/>
    <n v="2.8528653727061477"/>
    <n v="2.8528653727061477"/>
    <n v="2.8528653727061477"/>
    <n v="2.8528653727061477"/>
    <n v="2.8528653727061477"/>
    <n v="1902.9591080402013"/>
    <n v="-663.0503371273594"/>
    <n v="1239.9087709128419"/>
  </r>
  <r>
    <s v="Substation"/>
    <s v="064003"/>
    <x v="16"/>
    <s v="40019254"/>
    <s v="0"/>
    <s v="INSULATOR, POST 230KV"/>
    <x v="5"/>
    <x v="0"/>
    <s v="1987"/>
    <d v="1987-12-31T00:00:00"/>
    <n v="1987"/>
    <n v="1321.152219430486"/>
    <n v="-448.44556113902854"/>
    <n v="872.70665829145742"/>
    <n v="1.9806360541129837"/>
    <n v="1.9806360541129837"/>
    <n v="1.9806360541129837"/>
    <n v="1.9806360541129837"/>
    <n v="1.9806360541129837"/>
    <n v="1.9806360541129837"/>
    <n v="1321.152219430486"/>
    <n v="-460.32937746370646"/>
    <n v="860.82284196677949"/>
  </r>
  <r>
    <s v="Substation"/>
    <s v="064003"/>
    <x v="16"/>
    <s v="40019262"/>
    <s v="0"/>
    <s v="BUS, WIRE &amp; CABLE"/>
    <x v="5"/>
    <x v="0"/>
    <s v="1988"/>
    <d v="1988-12-31T00:00:00"/>
    <n v="1988"/>
    <n v="336.18827470686773"/>
    <n v="-110.81247906197655"/>
    <n v="225.37579564489118"/>
    <n v="0.50400446523981912"/>
    <n v="0.50400446523981912"/>
    <n v="0.50400446523981912"/>
    <n v="0.50400446523981912"/>
    <n v="0.50400446523981912"/>
    <n v="0.50400446523981912"/>
    <n v="336.18827470686773"/>
    <n v="-113.83650585341546"/>
    <n v="222.35176885345226"/>
  </r>
  <r>
    <s v="Substation"/>
    <s v="064003"/>
    <x v="16"/>
    <s v="40019266"/>
    <s v="0"/>
    <s v="BUS"/>
    <x v="5"/>
    <x v="0"/>
    <s v="1988"/>
    <d v="1988-12-31T00:00:00"/>
    <n v="1988"/>
    <n v="42.264154103852597"/>
    <n v="-13.931176716917921"/>
    <n v="28.332977386934676"/>
    <n v="6.336128886856264E-2"/>
    <n v="6.336128886856264E-2"/>
    <n v="6.336128886856264E-2"/>
    <n v="6.336128886856264E-2"/>
    <n v="6.336128886856264E-2"/>
    <n v="6.336128886856264E-2"/>
    <n v="42.264154103852597"/>
    <n v="-14.311344450129297"/>
    <n v="27.9528096537233"/>
  </r>
  <r>
    <s v="Substation"/>
    <s v="064003"/>
    <x v="16"/>
    <s v="40019274"/>
    <s v="0"/>
    <s v="FOUNDATION AND SUBSTRUCTURE"/>
    <x v="5"/>
    <x v="0"/>
    <s v="1989"/>
    <d v="1989-12-31T00:00:00"/>
    <n v="1989"/>
    <n v="2939.2772989949754"/>
    <n v="-939.29180904522627"/>
    <n v="1999.9854899497491"/>
    <n v="4.4064858733196024"/>
    <n v="4.4064858733196024"/>
    <n v="4.4064858733196024"/>
    <n v="4.4064858733196024"/>
    <n v="4.4064858733196024"/>
    <n v="4.4064858733196024"/>
    <n v="2939.2772989949754"/>
    <n v="-965.73072428514388"/>
    <n v="1973.5465747098315"/>
  </r>
  <r>
    <s v="Substation"/>
    <s v="064003"/>
    <x v="16"/>
    <s v="40019278"/>
    <s v="0"/>
    <s v="AIRBREAK SWITCH INTERRUPTING UNIT 161KV 1200A"/>
    <x v="5"/>
    <x v="0"/>
    <s v="1989"/>
    <d v="1989-12-31T00:00:00"/>
    <n v="1989"/>
    <n v="15808.514447236184"/>
    <n v="-5051.855527638194"/>
    <n v="10756.65891959799"/>
    <n v="23.699701832737549"/>
    <n v="23.699701832737549"/>
    <n v="23.699701832737549"/>
    <n v="23.699701832737549"/>
    <n v="23.699701832737549"/>
    <n v="23.699701832737549"/>
    <n v="15808.514447236184"/>
    <n v="-5194.0537386346195"/>
    <n v="10614.460708601564"/>
  </r>
  <r>
    <s v="Substation"/>
    <s v="064003"/>
    <x v="16"/>
    <s v="40019282"/>
    <s v="0"/>
    <s v="STEEL STRUCTURE"/>
    <x v="5"/>
    <x v="0"/>
    <s v="1989"/>
    <d v="1989-12-31T00:00:00"/>
    <n v="1989"/>
    <n v="4564.6688505025122"/>
    <n v="-1458.7105653266326"/>
    <n v="3105.9582851758796"/>
    <n v="6.8432293928167178"/>
    <n v="6.8432293928167178"/>
    <n v="6.8432293928167178"/>
    <n v="6.8432293928167178"/>
    <n v="6.8432293928167178"/>
    <n v="6.8432293928167178"/>
    <n v="4564.6688505025122"/>
    <n v="-1499.7699416835328"/>
    <n v="3064.8989088189792"/>
  </r>
  <r>
    <s v="Substation"/>
    <s v="064003"/>
    <x v="16"/>
    <s v="40019290"/>
    <s v="0"/>
    <s v="BUS, WIRE &amp; CABLE"/>
    <x v="5"/>
    <x v="0"/>
    <s v="1989"/>
    <d v="1989-12-31T00:00:00"/>
    <n v="1989"/>
    <n v="1086.4654731993301"/>
    <n v="-347.19662897822445"/>
    <n v="739.26884422110561"/>
    <n v="1.6287999642426829"/>
    <n v="1.6287999642426829"/>
    <n v="1.6287999642426829"/>
    <n v="1.6287999642426829"/>
    <n v="1.6287999642426829"/>
    <n v="1.6287999642426829"/>
    <n v="1086.4654731993301"/>
    <n v="-356.96942876368053"/>
    <n v="729.49604443564954"/>
  </r>
  <r>
    <s v="Substation"/>
    <s v="064003"/>
    <x v="16"/>
    <s v="40019294"/>
    <s v="0"/>
    <s v="BUS"/>
    <x v="5"/>
    <x v="0"/>
    <s v="1989"/>
    <d v="1989-12-31T00:00:00"/>
    <n v="1989"/>
    <n v="2383.0521566164157"/>
    <n v="-761.54032663316548"/>
    <n v="1621.5118299832502"/>
    <n v="3.5726080241236882"/>
    <n v="3.5726080241236882"/>
    <n v="3.5726080241236882"/>
    <n v="3.5726080241236882"/>
    <n v="3.5726080241236882"/>
    <n v="3.5726080241236882"/>
    <n v="2383.0521566164157"/>
    <n v="-782.9759747779076"/>
    <n v="1600.0761818385081"/>
  </r>
  <r>
    <s v="Substation"/>
    <s v="064003"/>
    <x v="16"/>
    <s v="40019298"/>
    <s v="0"/>
    <s v="INSULATOR, POST 230KV"/>
    <x v="5"/>
    <x v="0"/>
    <s v="1989"/>
    <d v="1989-12-31T00:00:00"/>
    <n v="1989"/>
    <n v="1285.9602177554441"/>
    <n v="-410.94807370184265"/>
    <n v="875.01214405360145"/>
    <n v="1.9278771469190499"/>
    <n v="1.9278771469190499"/>
    <n v="1.9278771469190499"/>
    <n v="1.9278771469190499"/>
    <n v="1.9278771469190499"/>
    <n v="1.9278771469190499"/>
    <n v="1285.9602177554441"/>
    <n v="-422.51533658335694"/>
    <n v="863.44488117208721"/>
  </r>
  <r>
    <s v="Substation"/>
    <s v="064003"/>
    <x v="16"/>
    <s v="40038224"/>
    <s v="0"/>
    <s v="BUS"/>
    <x v="5"/>
    <x v="0"/>
    <s v="2000"/>
    <d v="2000-04-18T00:00:00"/>
    <n v="2001"/>
    <n v="798.94077680067016"/>
    <n v="-160.04045226130654"/>
    <n v="638.90032453936362"/>
    <n v="1.1977506333937638"/>
    <n v="1.1977506333937638"/>
    <n v="1.1977506333937638"/>
    <n v="1.1977506333937638"/>
    <n v="1.1977506333937638"/>
    <n v="1.1977506333937638"/>
    <n v="798.94077680067016"/>
    <n v="-167.22695606166911"/>
    <n v="631.71382073900099"/>
  </r>
  <r>
    <s v="Substation"/>
    <s v="064003"/>
    <x v="16"/>
    <s v="40079185"/>
    <s v="0"/>
    <s v="BUS"/>
    <x v="5"/>
    <x v="0"/>
    <s v="1991"/>
    <d v="1991-12-31T00:00:00"/>
    <n v="1991"/>
    <n v="1242.8293969849251"/>
    <n v="-371.87607830820787"/>
    <n v="870.95331867671723"/>
    <n v="1.863216574575312"/>
    <n v="1.863216574575312"/>
    <n v="1.863216574575312"/>
    <n v="1.863216574575312"/>
    <n v="1.863216574575312"/>
    <n v="1.863216574575312"/>
    <n v="1242.8293969849251"/>
    <n v="-383.05537775565972"/>
    <n v="859.77401922926538"/>
  </r>
  <r>
    <s v="Substation"/>
    <s v="064003"/>
    <x v="16"/>
    <s v="40079203"/>
    <s v="0"/>
    <s v="INSULATOR, DISC 6&quot;"/>
    <x v="5"/>
    <x v="0"/>
    <s v="1969"/>
    <d v="1969-12-31T00:00:00"/>
    <n v="1969"/>
    <n v="9.959698492462314"/>
    <n v="-4.9987123115577896"/>
    <n v="4.9609861809045244"/>
    <n v="1.4931313464219271E-2"/>
    <n v="1.4931313464219271E-2"/>
    <n v="1.4931313464219271E-2"/>
    <n v="1.4931313464219271E-2"/>
    <n v="1.4931313464219271E-2"/>
    <n v="1.4931313464219271E-2"/>
    <n v="9.959698492462314"/>
    <n v="-5.0883001923431053"/>
    <n v="4.8713983001192087"/>
  </r>
  <r>
    <s v="Substation"/>
    <s v="064003"/>
    <x v="16"/>
    <s v="40079205"/>
    <s v="0"/>
    <s v="INSULATOR, POST 230KV"/>
    <x v="5"/>
    <x v="0"/>
    <s v="1969"/>
    <d v="1969-12-31T00:00:00"/>
    <n v="1969"/>
    <n v="661.62269681742043"/>
    <n v="-332.0961055276382"/>
    <n v="329.52659128978223"/>
    <n v="0.99188704243402015"/>
    <n v="0.99188704243402015"/>
    <n v="0.99188704243402015"/>
    <n v="0.99188704243402015"/>
    <n v="0.99188704243402015"/>
    <n v="0.99188704243402015"/>
    <n v="661.62269681742043"/>
    <n v="-338.04742778224232"/>
    <n v="323.57526903517811"/>
  </r>
  <r>
    <s v="Substation"/>
    <s v="068190"/>
    <x v="17"/>
    <s v="30030020"/>
    <s v="0"/>
    <s v="GENERAL MASS UNITIZATION - W/O #1479391"/>
    <x v="7"/>
    <x v="0"/>
    <s v="1998"/>
    <d v="1998-12-31T00:00:00"/>
    <n v="1998"/>
    <n v="219.45512195121952"/>
    <n v="-179.75414634146341"/>
    <n v="39.7009756097561"/>
    <n v="0.72014289875999138"/>
    <n v="0.72014289875999138"/>
    <n v="0.72014289875999138"/>
    <n v="0.72014289875999138"/>
    <n v="0.72014289875999138"/>
    <n v="0.72014289875999138"/>
    <n v="219.45512195121952"/>
    <n v="-184.07500373402337"/>
    <n v="35.380118217196156"/>
  </r>
  <r>
    <s v="Substation"/>
    <s v="068190"/>
    <x v="17"/>
    <s v="30051525"/>
    <s v="0"/>
    <s v="LINE TUNING UNIT"/>
    <x v="4"/>
    <x v="0"/>
    <s v="2007"/>
    <d v="2007-05-18T00:00:00"/>
    <n v="2008"/>
    <n v="1407.8919512195121"/>
    <n v="-341.01"/>
    <n v="1066.8819512195121"/>
    <n v="4.6200033149257989"/>
    <n v="4.6200033149257989"/>
    <n v="4.6200033149257989"/>
    <n v="4.6200033149257989"/>
    <n v="4.6200033149257989"/>
    <n v="4.6200033149257989"/>
    <n v="1407.8919512195121"/>
    <n v="-368.7300198895548"/>
    <n v="1039.1619313299573"/>
  </r>
  <r>
    <s v="Substation"/>
    <s v="068190"/>
    <x v="17"/>
    <s v="40003230"/>
    <s v="0"/>
    <s v="CIRCUIT SWITCHER S-0398 S/N 8124142"/>
    <x v="5"/>
    <x v="0"/>
    <s v="1982"/>
    <d v="1982-12-31T00:00:00"/>
    <n v="1982"/>
    <n v="34767.645365853656"/>
    <n v="-13469.215609756095"/>
    <n v="21298.429756097561"/>
    <n v="52.122723570724169"/>
    <n v="52.122723570724169"/>
    <n v="52.122723570724169"/>
    <n v="52.122723570724169"/>
    <n v="52.122723570724169"/>
    <n v="52.122723570724169"/>
    <n v="34767.645365853656"/>
    <n v="-13781.951951180439"/>
    <n v="20985.693414673216"/>
  </r>
  <r>
    <s v="Substation"/>
    <s v="068190"/>
    <x v="17"/>
    <s v="40003230"/>
    <s v="1"/>
    <s v="CIRCUIT SWITCHER S-0398 INSTALL COSTS"/>
    <x v="5"/>
    <x v="0"/>
    <s v="1982"/>
    <d v="1982-12-31T00:00:00"/>
    <n v="1982"/>
    <n v="17361.878048780487"/>
    <n v="-6726.1060975609744"/>
    <n v="10635.771951219513"/>
    <n v="26.028462977075407"/>
    <n v="26.028462977075407"/>
    <n v="26.028462977075407"/>
    <n v="26.028462977075407"/>
    <n v="26.028462977075407"/>
    <n v="26.028462977075407"/>
    <n v="17361.878048780487"/>
    <n v="-6882.2768754234266"/>
    <n v="10479.601173357059"/>
  </r>
  <r>
    <s v="Substation"/>
    <s v="068190"/>
    <x v="17"/>
    <s v="40003234"/>
    <s v="0"/>
    <s v="CIRCUIT SWITCHER S-0399 S/N 8124146 EQ# 315678"/>
    <x v="5"/>
    <x v="0"/>
    <s v="1982"/>
    <d v="1982-12-31T00:00:00"/>
    <n v="1982"/>
    <n v="34767.645365853656"/>
    <n v="-13469.215609756095"/>
    <n v="21298.429756097561"/>
    <n v="52.122723570724169"/>
    <n v="52.122723570724169"/>
    <n v="52.122723570724169"/>
    <n v="52.122723570724169"/>
    <n v="52.122723570724169"/>
    <n v="52.122723570724169"/>
    <n v="34767.645365853656"/>
    <n v="-13781.951951180439"/>
    <n v="20985.693414673216"/>
  </r>
  <r>
    <s v="Substation"/>
    <s v="068190"/>
    <x v="17"/>
    <s v="40003234"/>
    <s v="1"/>
    <s v="CIRCUIT SWITCHER S-0399 INSTALL COSTS"/>
    <x v="5"/>
    <x v="0"/>
    <s v="1982"/>
    <d v="1982-12-31T00:00:00"/>
    <n v="1982"/>
    <n v="17361.878048780487"/>
    <n v="-6726.1060975609744"/>
    <n v="10635.771951219513"/>
    <n v="26.028462977075407"/>
    <n v="26.028462977075407"/>
    <n v="26.028462977075407"/>
    <n v="26.028462977075407"/>
    <n v="26.028462977075407"/>
    <n v="26.028462977075407"/>
    <n v="17361.878048780487"/>
    <n v="-6882.2768754234266"/>
    <n v="10479.601173357059"/>
  </r>
  <r>
    <s v="Substation"/>
    <s v="068190"/>
    <x v="17"/>
    <s v="40003238"/>
    <s v="0"/>
    <s v="CIRCUIT SWITCHER S-0400 S/N 8124144 EQ# 315686"/>
    <x v="5"/>
    <x v="0"/>
    <s v="1982"/>
    <d v="1982-12-31T00:00:00"/>
    <n v="1982"/>
    <n v="34767.645365853656"/>
    <n v="-13469.215609756095"/>
    <n v="21298.429756097561"/>
    <n v="52.122723570724169"/>
    <n v="52.122723570724169"/>
    <n v="52.122723570724169"/>
    <n v="52.122723570724169"/>
    <n v="52.122723570724169"/>
    <n v="52.122723570724169"/>
    <n v="34767.645365853656"/>
    <n v="-13781.951951180439"/>
    <n v="20985.693414673216"/>
  </r>
  <r>
    <s v="Substation"/>
    <s v="068190"/>
    <x v="17"/>
    <s v="40003238"/>
    <s v="1"/>
    <s v="CIRCUIT SWITCHER S-0400 INSTALL COSTS"/>
    <x v="5"/>
    <x v="0"/>
    <s v="1982"/>
    <d v="1982-12-31T00:00:00"/>
    <n v="1982"/>
    <n v="17361.878048780487"/>
    <n v="-6726.1060975609744"/>
    <n v="10635.771951219513"/>
    <n v="26.028462977075407"/>
    <n v="26.028462977075407"/>
    <n v="26.028462977075407"/>
    <n v="26.028462977075407"/>
    <n v="26.028462977075407"/>
    <n v="26.028462977075407"/>
    <n v="17361.878048780487"/>
    <n v="-6882.2768754234266"/>
    <n v="10479.601173357059"/>
  </r>
  <r>
    <s v="Substation"/>
    <s v="068190"/>
    <x v="17"/>
    <s v="40003242"/>
    <s v="0"/>
    <s v="CIRCUIT SWITCHER S-0486 S/N 8124145 EQ# 315695"/>
    <x v="5"/>
    <x v="0"/>
    <s v="1982"/>
    <d v="1982-12-31T00:00:00"/>
    <n v="1982"/>
    <n v="34767.647560975609"/>
    <n v="-13469.217804878044"/>
    <n v="21298.429756097565"/>
    <n v="52.122726861592263"/>
    <n v="52.122726861592263"/>
    <n v="52.122726861592263"/>
    <n v="52.122726861592263"/>
    <n v="52.122726861592263"/>
    <n v="52.122726861592263"/>
    <n v="34767.647560975609"/>
    <n v="-13781.954166047597"/>
    <n v="20985.693394928014"/>
  </r>
  <r>
    <s v="Substation"/>
    <s v="068190"/>
    <x v="17"/>
    <s v="40003242"/>
    <s v="1"/>
    <s v="CIRCUIT SWITCHER S-0486 INSTALL COSTS"/>
    <x v="5"/>
    <x v="0"/>
    <s v="1982"/>
    <d v="1982-12-31T00:00:00"/>
    <n v="1982"/>
    <n v="17361.875853658537"/>
    <n v="-6726.1060975609762"/>
    <n v="10635.769756097561"/>
    <n v="26.028459686207324"/>
    <n v="26.028459686207324"/>
    <n v="26.028459686207324"/>
    <n v="26.028459686207324"/>
    <n v="26.028459686207324"/>
    <n v="26.028459686207324"/>
    <n v="17361.875853658537"/>
    <n v="-6882.2768556782203"/>
    <n v="10479.598997980316"/>
  </r>
  <r>
    <s v="Substation"/>
    <s v="068190"/>
    <x v="17"/>
    <s v="40003258"/>
    <s v="0"/>
    <s v="CIRCUIT SWITCHER INTERRUPTER-GAS BOTTLE"/>
    <x v="5"/>
    <x v="0"/>
    <s v="1990"/>
    <d v="1990-12-31T00:00:00"/>
    <n v="1990"/>
    <n v="2543.7995121951221"/>
    <n v="-786.99073170731731"/>
    <n v="1756.8087804878048"/>
    <n v="3.8135961581024898"/>
    <n v="3.8135961581024898"/>
    <n v="3.8135961581024898"/>
    <n v="3.8135961581024898"/>
    <n v="3.8135961581024898"/>
    <n v="3.8135961581024898"/>
    <n v="2543.7995121951221"/>
    <n v="-809.87230865593222"/>
    <n v="1733.92720353919"/>
  </r>
  <r>
    <s v="Substation"/>
    <s v="068190"/>
    <x v="17"/>
    <s v="40003262"/>
    <s v="0"/>
    <s v="CIRCUIT SWITCHER INTERRUPTER-GAS BOTTLE"/>
    <x v="5"/>
    <x v="0"/>
    <s v="1990"/>
    <d v="1990-12-31T00:00:00"/>
    <n v="1990"/>
    <n v="2543.7995121951221"/>
    <n v="-786.99073170731731"/>
    <n v="1756.8087804878048"/>
    <n v="3.8135961581024898"/>
    <n v="3.8135961581024898"/>
    <n v="3.8135961581024898"/>
    <n v="3.8135961581024898"/>
    <n v="3.8135961581024898"/>
    <n v="3.8135961581024898"/>
    <n v="2543.7995121951221"/>
    <n v="-809.87230865593222"/>
    <n v="1733.92720353919"/>
  </r>
  <r>
    <s v="Substation"/>
    <s v="068190"/>
    <x v="17"/>
    <s v="40003266"/>
    <s v="0"/>
    <s v="CIRCUIT SWITCHER INTERRUPTER-GAS BOTTLE"/>
    <x v="5"/>
    <x v="0"/>
    <s v="1990"/>
    <d v="1990-12-31T00:00:00"/>
    <n v="1990"/>
    <n v="2543.7995121951221"/>
    <n v="-786.99073170731731"/>
    <n v="1756.8087804878048"/>
    <n v="3.8135961581024898"/>
    <n v="3.8135961581024898"/>
    <n v="3.8135961581024898"/>
    <n v="3.8135961581024898"/>
    <n v="3.8135961581024898"/>
    <n v="3.8135961581024898"/>
    <n v="2543.7995121951221"/>
    <n v="-809.87230865593222"/>
    <n v="1733.92720353919"/>
  </r>
  <r>
    <s v="Substation"/>
    <s v="068190"/>
    <x v="17"/>
    <s v="40003270"/>
    <s v="0"/>
    <s v="CIRCUIT SWITCHER INTERRUPTER-GAS BOTTLE"/>
    <x v="5"/>
    <x v="0"/>
    <s v="1990"/>
    <d v="1990-12-31T00:00:00"/>
    <n v="1990"/>
    <n v="2543.7995121951221"/>
    <n v="-786.99073170731731"/>
    <n v="1756.8087804878048"/>
    <n v="3.8135961581024898"/>
    <n v="3.8135961581024898"/>
    <n v="3.8135961581024898"/>
    <n v="3.8135961581024898"/>
    <n v="3.8135961581024898"/>
    <n v="3.8135961581024898"/>
    <n v="2543.7995121951221"/>
    <n v="-809.87230865593222"/>
    <n v="1733.92720353919"/>
  </r>
  <r>
    <s v="Substation"/>
    <s v="068190"/>
    <x v="17"/>
    <s v="40003278"/>
    <s v="0"/>
    <s v="CIRCUIT SWITCHER S-0398 BRAIN UNIT ADDITION"/>
    <x v="5"/>
    <x v="0"/>
    <s v="1993"/>
    <d v="1993-12-31T00:00:00"/>
    <n v="1993"/>
    <n v="1736.8331707317072"/>
    <n v="-483.16609756097569"/>
    <n v="1253.6670731707316"/>
    <n v="2.6038138129257349"/>
    <n v="2.6038138129257349"/>
    <n v="2.6038138129257349"/>
    <n v="2.6038138129257349"/>
    <n v="2.6038138129257349"/>
    <n v="2.6038138129257349"/>
    <n v="1736.8331707317072"/>
    <n v="-498.78898043853007"/>
    <n v="1238.0441902931771"/>
  </r>
  <r>
    <s v="Substation"/>
    <s v="068190"/>
    <x v="17"/>
    <s v="40003282"/>
    <s v="0"/>
    <s v="CIRCUIT SWITCHER S-0399 BRAIN UNIT ADDITION"/>
    <x v="5"/>
    <x v="0"/>
    <s v="1993"/>
    <d v="1993-12-31T00:00:00"/>
    <n v="1993"/>
    <n v="1736.830975609756"/>
    <n v="-483.16390243902447"/>
    <n v="1253.6670731707316"/>
    <n v="2.6038105220576457"/>
    <n v="2.6038105220576457"/>
    <n v="2.6038105220576457"/>
    <n v="2.6038105220576457"/>
    <n v="2.6038105220576457"/>
    <n v="2.6038105220576457"/>
    <n v="1736.830975609756"/>
    <n v="-498.78676557137032"/>
    <n v="1238.0442100383857"/>
  </r>
  <r>
    <s v="Substation"/>
    <s v="068190"/>
    <x v="17"/>
    <s v="40003286"/>
    <s v="0"/>
    <s v="CIRCUIT SWITCHER S-0400 BRAIN UNIT ADDITION"/>
    <x v="5"/>
    <x v="0"/>
    <s v="1993"/>
    <d v="1993-12-31T00:00:00"/>
    <n v="1993"/>
    <n v="1736.830975609756"/>
    <n v="-483.16390243902447"/>
    <n v="1253.6670731707316"/>
    <n v="2.6038105220576457"/>
    <n v="2.6038105220576457"/>
    <n v="2.6038105220576457"/>
    <n v="2.6038105220576457"/>
    <n v="2.6038105220576457"/>
    <n v="2.6038105220576457"/>
    <n v="1736.830975609756"/>
    <n v="-498.78676557137032"/>
    <n v="1238.0442100383857"/>
  </r>
  <r>
    <s v="Substation"/>
    <s v="068190"/>
    <x v="17"/>
    <s v="40003416"/>
    <s v="0"/>
    <s v="FOUNDATION AND SUBSTRUCTURE"/>
    <x v="3"/>
    <x v="0"/>
    <s v="1981"/>
    <d v="1981-12-31T00:00:00"/>
    <n v="1981"/>
    <n v="8832.3365853658524"/>
    <n v="-3503.757073170731"/>
    <n v="5328.5795121951214"/>
    <n v="13.241202660642552"/>
    <n v="13.241202660642552"/>
    <n v="13.241202660642552"/>
    <n v="13.241202660642552"/>
    <n v="13.241202660642552"/>
    <n v="13.241202660642552"/>
    <n v="8832.3365853658524"/>
    <n v="-3583.2042891345864"/>
    <n v="5249.1322962312661"/>
  </r>
  <r>
    <s v="Substation"/>
    <s v="068190"/>
    <x v="17"/>
    <s v="40051595"/>
    <s v="0"/>
    <s v="REACTOR X-0343 S/N 7002573 EQ# 312218"/>
    <x v="5"/>
    <x v="0"/>
    <s v="1982"/>
    <d v="1982-12-31T00:00:00"/>
    <n v="1982"/>
    <n v="76257.127317073173"/>
    <n v="-29542.515365853658"/>
    <n v="46714.611951219515"/>
    <n v="114.32264467783097"/>
    <n v="114.32264467783097"/>
    <n v="114.32264467783097"/>
    <n v="114.32264467783097"/>
    <n v="114.32264467783097"/>
    <n v="114.32264467783097"/>
    <n v="76257.127317073173"/>
    <n v="-30228.451233920645"/>
    <n v="46028.676083152532"/>
  </r>
  <r>
    <s v="Substation"/>
    <s v="068190"/>
    <x v="17"/>
    <s v="40051595"/>
    <s v="1"/>
    <s v="REACTOR X-0343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596"/>
    <s v="0"/>
    <s v="REACTOR X-0344 S/N 7002572 EQ# 312226"/>
    <x v="5"/>
    <x v="0"/>
    <s v="1982"/>
    <d v="1982-12-31T00:00:00"/>
    <n v="1982"/>
    <n v="76257.127317073173"/>
    <n v="-29542.515365853658"/>
    <n v="46714.611951219515"/>
    <n v="114.32264467783097"/>
    <n v="114.32264467783097"/>
    <n v="114.32264467783097"/>
    <n v="114.32264467783097"/>
    <n v="114.32264467783097"/>
    <n v="114.32264467783097"/>
    <n v="76257.127317073173"/>
    <n v="-30228.451233920645"/>
    <n v="46028.676083152532"/>
  </r>
  <r>
    <s v="Substation"/>
    <s v="068190"/>
    <x v="17"/>
    <s v="40051596"/>
    <s v="1"/>
    <s v="REACTOR X-0344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597"/>
    <s v="2"/>
    <s v="REACTOR RADIATOR X-0345 EQ #312234"/>
    <x v="5"/>
    <x v="0"/>
    <s v="2003"/>
    <d v="2003-10-28T00:00:00"/>
    <n v="2004"/>
    <n v="1045.5475609756097"/>
    <n v="-171.48292682926819"/>
    <n v="874.06463414634152"/>
    <n v="1.5674569251761727"/>
    <n v="1.5674569251761727"/>
    <n v="1.5674569251761727"/>
    <n v="1.5674569251761727"/>
    <n v="1.5674569251761727"/>
    <n v="1.5674569251761727"/>
    <n v="1045.5475609756097"/>
    <n v="-180.88766838032524"/>
    <n v="864.65989259528442"/>
  </r>
  <r>
    <s v="Substation"/>
    <s v="068190"/>
    <x v="17"/>
    <s v="40051597"/>
    <s v="0"/>
    <s v="REACTOR X-0345 S/N 7002567 EQ# 312234"/>
    <x v="5"/>
    <x v="0"/>
    <s v="1982"/>
    <d v="1982-12-31T00:00:00"/>
    <n v="1982"/>
    <n v="74613.885365853668"/>
    <n v="-28905.914634146349"/>
    <n v="45707.970731707319"/>
    <n v="111.85914031675189"/>
    <n v="111.85914031675189"/>
    <n v="111.85914031675189"/>
    <n v="111.85914031675189"/>
    <n v="111.85914031675189"/>
    <n v="111.85914031675189"/>
    <n v="74613.885365853668"/>
    <n v="-29577.069476046861"/>
    <n v="45036.815889806807"/>
  </r>
  <r>
    <s v="Substation"/>
    <s v="068190"/>
    <x v="17"/>
    <s v="40051597"/>
    <s v="1"/>
    <s v="REACTOR X-0345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598"/>
    <s v="2"/>
    <s v="REACTOR RADIATOR X-0346 EQ #312250"/>
    <x v="5"/>
    <x v="0"/>
    <s v="2003"/>
    <d v="2003-10-28T00:00:00"/>
    <n v="2004"/>
    <n v="6068.4014634146342"/>
    <n v="-995.2946341463412"/>
    <n v="5073.106829268293"/>
    <n v="9.097585087093309"/>
    <n v="9.097585087093309"/>
    <n v="9.097585087093309"/>
    <n v="9.097585087093309"/>
    <n v="9.097585087093309"/>
    <n v="9.097585087093309"/>
    <n v="6068.4014634146342"/>
    <n v="-1049.880144668901"/>
    <n v="5018.521318745733"/>
  </r>
  <r>
    <s v="Substation"/>
    <s v="068190"/>
    <x v="17"/>
    <s v="40051598"/>
    <s v="0"/>
    <s v="REACTOR X-0346 S/N 7002576 EQ# 312250"/>
    <x v="5"/>
    <x v="0"/>
    <s v="1982"/>
    <d v="1982-12-31T00:00:00"/>
    <n v="1982"/>
    <n v="72970.643414634149"/>
    <n v="-28269.311707317072"/>
    <n v="44701.331707317077"/>
    <n v="109.39563595567277"/>
    <n v="109.39563595567277"/>
    <n v="109.39563595567277"/>
    <n v="109.39563595567277"/>
    <n v="109.39563595567277"/>
    <n v="109.39563595567277"/>
    <n v="72970.643414634149"/>
    <n v="-28925.68552305111"/>
    <n v="44044.957891583035"/>
  </r>
  <r>
    <s v="Substation"/>
    <s v="068190"/>
    <x v="17"/>
    <s v="40051598"/>
    <s v="1"/>
    <s v="REACTOR X-0346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599"/>
    <s v="2"/>
    <s v="REACTOR X-0347 TEMPERATURE GAUGE"/>
    <x v="5"/>
    <x v="0"/>
    <s v="2009"/>
    <d v="2009-09-16T00:00:00"/>
    <n v="2010"/>
    <n v="1164.5517073170734"/>
    <n v="-98.446829268292731"/>
    <n v="1066.1048780487806"/>
    <n v="1.7458647568902552"/>
    <n v="1.7458647568902552"/>
    <n v="1.7458647568902552"/>
    <n v="1.7458647568902552"/>
    <n v="1.7458647568902552"/>
    <n v="1.7458647568902552"/>
    <n v="1164.5517073170734"/>
    <n v="-108.92201780963427"/>
    <n v="1055.629689507439"/>
  </r>
  <r>
    <s v="Substation"/>
    <s v="068190"/>
    <x v="17"/>
    <s v="40051599"/>
    <s v="0"/>
    <s v="REACTOR X-0347 S/N 7002574 EQ# 312257"/>
    <x v="5"/>
    <x v="0"/>
    <s v="1982"/>
    <d v="1982-12-31T00:00:00"/>
    <n v="1982"/>
    <n v="75808.677073170737"/>
    <n v="-29368.784634146345"/>
    <n v="46439.892439024392"/>
    <n v="113.65034007243749"/>
    <n v="113.65034007243749"/>
    <n v="113.65034007243749"/>
    <n v="113.65034007243749"/>
    <n v="113.65034007243749"/>
    <n v="113.65034007243749"/>
    <n v="75808.677073170737"/>
    <n v="-30050.686674580971"/>
    <n v="45757.990398589769"/>
  </r>
  <r>
    <s v="Substation"/>
    <s v="068190"/>
    <x v="17"/>
    <s v="40051599"/>
    <s v="1"/>
    <s v="REACTOR X-0347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0"/>
    <s v="3"/>
    <s v="REACTOR RADIATOR X-0348 EQ #312265"/>
    <x v="5"/>
    <x v="0"/>
    <s v="2003"/>
    <d v="2003-10-28T00:00:00"/>
    <n v="2004"/>
    <n v="3034.2007317073171"/>
    <n v="-497.6473170731706"/>
    <n v="2536.5534146341465"/>
    <n v="4.5487925435466545"/>
    <n v="4.5487925435466545"/>
    <n v="4.5487925435466545"/>
    <n v="4.5487925435466545"/>
    <n v="4.5487925435466545"/>
    <n v="4.5487925435466545"/>
    <n v="3034.2007317073171"/>
    <n v="-524.94007233445052"/>
    <n v="2509.2606593728665"/>
  </r>
  <r>
    <s v="Substation"/>
    <s v="068190"/>
    <x v="17"/>
    <s v="40051600"/>
    <s v="4"/>
    <s v="REACTOR X-0348 TEMPERATURE GAUGE"/>
    <x v="5"/>
    <x v="0"/>
    <s v="2009"/>
    <d v="2009-09-16T00:00:00"/>
    <n v="2010"/>
    <n v="1164.5517073170734"/>
    <n v="-98.446829268292731"/>
    <n v="1066.1048780487806"/>
    <n v="1.7458647568902552"/>
    <n v="1.7458647568902552"/>
    <n v="1.7458647568902552"/>
    <n v="1.7458647568902552"/>
    <n v="1.7458647568902552"/>
    <n v="1.7458647568902552"/>
    <n v="1164.5517073170734"/>
    <n v="-108.92201780963427"/>
    <n v="1055.629689507439"/>
  </r>
  <r>
    <s v="Substation"/>
    <s v="068190"/>
    <x v="17"/>
    <s v="40051600"/>
    <s v="0"/>
    <s v="REACTOR X-0348 S/N 7002570 EQ# 312265"/>
    <x v="5"/>
    <x v="0"/>
    <s v="1982"/>
    <d v="1982-12-31T00:00:00"/>
    <n v="1982"/>
    <n v="74165.435121951217"/>
    <n v="-28732.181707317068"/>
    <n v="45433.25341463415"/>
    <n v="111.18683571135837"/>
    <n v="111.18683571135837"/>
    <n v="111.18683571135837"/>
    <n v="111.18683571135837"/>
    <n v="111.18683571135837"/>
    <n v="111.18683571135837"/>
    <n v="74165.435121951217"/>
    <n v="-29399.30272158522"/>
    <n v="44766.132400365997"/>
  </r>
  <r>
    <s v="Substation"/>
    <s v="068190"/>
    <x v="17"/>
    <s v="40051600"/>
    <s v="1"/>
    <s v="REACTOR X-0348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2"/>
    <s v="2"/>
    <s v="REACTOR RADIATOR X-0350 EQ #323330"/>
    <x v="5"/>
    <x v="0"/>
    <s v="2003"/>
    <d v="2003-10-28T00:00:00"/>
    <n v="2004"/>
    <n v="6068.4014634146342"/>
    <n v="-995.2946341463412"/>
    <n v="5073.106829268293"/>
    <n v="9.097585087093309"/>
    <n v="9.097585087093309"/>
    <n v="9.097585087093309"/>
    <n v="9.097585087093309"/>
    <n v="9.097585087093309"/>
    <n v="9.097585087093309"/>
    <n v="6068.4014634146342"/>
    <n v="-1049.880144668901"/>
    <n v="5018.521318745733"/>
  </r>
  <r>
    <s v="Substation"/>
    <s v="068190"/>
    <x v="17"/>
    <s v="40051602"/>
    <s v="0"/>
    <s v="REACTOR X-0350 S/N 7002577 EQ# 312330"/>
    <x v="5"/>
    <x v="0"/>
    <s v="1982"/>
    <d v="1982-12-31T00:00:00"/>
    <n v="1982"/>
    <n v="72970.643414634149"/>
    <n v="-28269.311707317072"/>
    <n v="44701.331707317077"/>
    <n v="109.39563595567277"/>
    <n v="109.39563595567277"/>
    <n v="109.39563595567277"/>
    <n v="109.39563595567277"/>
    <n v="109.39563595567277"/>
    <n v="109.39563595567277"/>
    <n v="72970.643414634149"/>
    <n v="-28925.68552305111"/>
    <n v="44044.957891583035"/>
  </r>
  <r>
    <s v="Substation"/>
    <s v="068190"/>
    <x v="17"/>
    <s v="40051602"/>
    <s v="1"/>
    <s v="REACTOR X-0350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3"/>
    <s v="0"/>
    <s v="REACTOR X-0351 S/N 7002569 EQ# 312306"/>
    <x v="5"/>
    <x v="0"/>
    <s v="1982"/>
    <d v="1982-12-31T00:00:00"/>
    <n v="1982"/>
    <n v="76257.127317073173"/>
    <n v="-29542.515365853658"/>
    <n v="46714.611951219515"/>
    <n v="114.32264467783097"/>
    <n v="114.32264467783097"/>
    <n v="114.32264467783097"/>
    <n v="114.32264467783097"/>
    <n v="114.32264467783097"/>
    <n v="114.32264467783097"/>
    <n v="76257.127317073173"/>
    <n v="-30228.451233920645"/>
    <n v="46028.676083152532"/>
  </r>
  <r>
    <s v="Substation"/>
    <s v="068190"/>
    <x v="17"/>
    <s v="40051603"/>
    <s v="1"/>
    <s v="REACTOR X-0351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4"/>
    <s v="0"/>
    <s v="REACTOR X-0352 S/N 7002571 EQ# 312040"/>
    <x v="5"/>
    <x v="0"/>
    <s v="1982"/>
    <d v="1982-12-31T00:00:00"/>
    <n v="1982"/>
    <n v="76257.127317073173"/>
    <n v="-29542.515365853658"/>
    <n v="46714.611951219515"/>
    <n v="114.32264467783097"/>
    <n v="114.32264467783097"/>
    <n v="114.32264467783097"/>
    <n v="114.32264467783097"/>
    <n v="114.32264467783097"/>
    <n v="114.32264467783097"/>
    <n v="76257.127317073173"/>
    <n v="-30228.451233920645"/>
    <n v="46028.676083152532"/>
  </r>
  <r>
    <s v="Substation"/>
    <s v="068190"/>
    <x v="17"/>
    <s v="40051604"/>
    <s v="1"/>
    <s v="REACTOR X-0352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5"/>
    <s v="2"/>
    <s v="REACTOR RADIATOR X-0471 EQ #312280"/>
    <x v="5"/>
    <x v="0"/>
    <s v="2003"/>
    <d v="2003-10-28T00:00:00"/>
    <n v="2004"/>
    <n v="3034.2007317073171"/>
    <n v="-497.6473170731706"/>
    <n v="2536.5534146341465"/>
    <n v="4.5487925435466545"/>
    <n v="4.5487925435466545"/>
    <n v="4.5487925435466545"/>
    <n v="4.5487925435466545"/>
    <n v="4.5487925435466545"/>
    <n v="4.5487925435466545"/>
    <n v="3034.2007317073171"/>
    <n v="-524.94007233445052"/>
    <n v="2509.2606593728665"/>
  </r>
  <r>
    <s v="Substation"/>
    <s v="068190"/>
    <x v="17"/>
    <s v="40051605"/>
    <s v="3"/>
    <s v="REACTOR X-0471 TEMP GAUGE EQ# 312280"/>
    <x v="5"/>
    <x v="0"/>
    <s v="2013"/>
    <d v="2013-12-30T00:00:00"/>
    <n v="2014"/>
    <n v="1482.0475609756097"/>
    <n v="-35.670731707316918"/>
    <n v="1446.3768292682928"/>
    <n v="2.2218460446926209"/>
    <n v="2.2218460446926209"/>
    <n v="2.2218460446926209"/>
    <n v="2.2218460446926209"/>
    <n v="2.2218460446926209"/>
    <n v="2.2218460446926209"/>
    <n v="1482.0475609756097"/>
    <n v="-49.001807975472644"/>
    <n v="1433.045753000137"/>
  </r>
  <r>
    <s v="Substation"/>
    <s v="068190"/>
    <x v="17"/>
    <s v="40051605"/>
    <s v="0"/>
    <s v="REACTOR X-0471 S/N 7002854 EQ# 312280"/>
    <x v="5"/>
    <x v="0"/>
    <s v="1982"/>
    <d v="1982-12-31T00:00:00"/>
    <n v="1982"/>
    <n v="74113.941951219516"/>
    <n v="-28712.232439024396"/>
    <n v="45401.709512195121"/>
    <n v="111.10963852772441"/>
    <n v="111.10963852772441"/>
    <n v="111.10963852772441"/>
    <n v="111.10963852772441"/>
    <n v="111.10963852772441"/>
    <n v="111.10963852772441"/>
    <n v="74113.941951219516"/>
    <n v="-29378.890270190743"/>
    <n v="44735.051681028774"/>
  </r>
  <r>
    <s v="Substation"/>
    <s v="068190"/>
    <x v="17"/>
    <s v="40051605"/>
    <s v="1"/>
    <s v="REACTOR X-0471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6"/>
    <s v="2"/>
    <s v="REACTOR RADIATOR X-0472 EQ #312291"/>
    <x v="5"/>
    <x v="0"/>
    <s v="2003"/>
    <d v="2003-10-28T00:00:00"/>
    <n v="2004"/>
    <n v="3034.2007317073171"/>
    <n v="-497.6473170731706"/>
    <n v="2536.5534146341465"/>
    <n v="4.5487925435466545"/>
    <n v="4.5487925435466545"/>
    <n v="4.5487925435466545"/>
    <n v="4.5487925435466545"/>
    <n v="4.5487925435466545"/>
    <n v="4.5487925435466545"/>
    <n v="3034.2007317073171"/>
    <n v="-524.94007233445052"/>
    <n v="2509.2606593728665"/>
  </r>
  <r>
    <s v="Substation"/>
    <s v="068190"/>
    <x v="17"/>
    <s v="40051606"/>
    <s v="3"/>
    <s v="REACTOR X-0472 TEMP GAUGE EQ# 312291"/>
    <x v="5"/>
    <x v="0"/>
    <s v="2012"/>
    <d v="2012-04-04T00:00:00"/>
    <n v="2013"/>
    <n v="2620.6046341463411"/>
    <n v="-105.18804878048786"/>
    <n v="2515.4165853658533"/>
    <n v="3.9287403416718178"/>
    <n v="3.9287403416718178"/>
    <n v="3.9287403416718178"/>
    <n v="3.9287403416718178"/>
    <n v="3.9287403416718178"/>
    <n v="3.9287403416718178"/>
    <n v="2620.6046341463411"/>
    <n v="-128.76049083051876"/>
    <n v="2491.8441433158223"/>
  </r>
  <r>
    <s v="Substation"/>
    <s v="068190"/>
    <x v="17"/>
    <s v="40051606"/>
    <s v="0"/>
    <s v="REACTOR X-0472 S/N 7002856 EQ# 312291"/>
    <x v="5"/>
    <x v="0"/>
    <s v="1982"/>
    <d v="1982-12-31T00:00:00"/>
    <n v="1982"/>
    <n v="73705.649268292676"/>
    <n v="-28554.056341463409"/>
    <n v="45151.592926829268"/>
    <n v="110.49753706315282"/>
    <n v="110.49753706315282"/>
    <n v="110.49753706315282"/>
    <n v="110.49753706315282"/>
    <n v="110.49753706315282"/>
    <n v="110.49753706315282"/>
    <n v="73705.649268292676"/>
    <n v="-29217.041563842326"/>
    <n v="44488.607704450347"/>
  </r>
  <r>
    <s v="Substation"/>
    <s v="068190"/>
    <x v="17"/>
    <s v="40051606"/>
    <s v="1"/>
    <s v="REACTOR X-0472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7"/>
    <s v="2"/>
    <s v="REACTOR RADIATOR X-0473 EQ #312299"/>
    <x v="5"/>
    <x v="0"/>
    <s v="2003"/>
    <d v="2003-10-28T00:00:00"/>
    <n v="2004"/>
    <n v="6068.4014634146342"/>
    <n v="-995.2946341463412"/>
    <n v="5073.106829268293"/>
    <n v="9.097585087093309"/>
    <n v="9.097585087093309"/>
    <n v="9.097585087093309"/>
    <n v="9.097585087093309"/>
    <n v="9.097585087093309"/>
    <n v="9.097585087093309"/>
    <n v="6068.4014634146342"/>
    <n v="-1049.880144668901"/>
    <n v="5018.521318745733"/>
  </r>
  <r>
    <s v="Substation"/>
    <s v="068190"/>
    <x v="17"/>
    <s v="40051607"/>
    <s v="3"/>
    <s v="REACTOR X-0473 PRESSURE GAUGE EQ# 312299"/>
    <x v="5"/>
    <x v="0"/>
    <s v="2012"/>
    <d v="2012-04-24T00:00:00"/>
    <n v="2013"/>
    <n v="995.8236585365853"/>
    <n v="-39.970975609756124"/>
    <n v="955.85268292682917"/>
    <n v="1.4929121812220032"/>
    <n v="1.4929121812220032"/>
    <n v="1.4929121812220032"/>
    <n v="1.4929121812220032"/>
    <n v="1.4929121812220032"/>
    <n v="1.4929121812220032"/>
    <n v="995.8236585365853"/>
    <n v="-48.928448697088143"/>
    <n v="946.89520983949717"/>
  </r>
  <r>
    <s v="Substation"/>
    <s v="068190"/>
    <x v="17"/>
    <s v="40051607"/>
    <s v="0"/>
    <s v="REACTOR X-0473 S/N 7002855 EQ# 312299"/>
    <x v="5"/>
    <x v="0"/>
    <s v="1982"/>
    <d v="1982-12-31T00:00:00"/>
    <n v="1982"/>
    <n v="72625.515365853658"/>
    <n v="-28135.60682926829"/>
    <n v="44489.908536585368"/>
    <n v="108.87822922036487"/>
    <n v="108.87822922036487"/>
    <n v="108.87822922036487"/>
    <n v="108.87822922036487"/>
    <n v="108.87822922036487"/>
    <n v="108.87822922036487"/>
    <n v="72625.515365853658"/>
    <n v="-28788.87620459048"/>
    <n v="43836.639161263178"/>
  </r>
  <r>
    <s v="Substation"/>
    <s v="068190"/>
    <x v="17"/>
    <s v="40051607"/>
    <s v="1"/>
    <s v="REACTOR X-0473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608"/>
    <s v="2"/>
    <s v="REACTOR RADIATOR X-0349 EQ #312322"/>
    <x v="5"/>
    <x v="0"/>
    <s v="2003"/>
    <d v="2003-10-28T00:00:00"/>
    <n v="2004"/>
    <n v="3034.2051219512196"/>
    <n v="-497.6473170731706"/>
    <n v="2536.557804878049"/>
    <n v="4.5487991252828328"/>
    <n v="4.5487991252828328"/>
    <n v="4.5487991252828328"/>
    <n v="4.5487991252828328"/>
    <n v="4.5487991252828328"/>
    <n v="4.5487991252828328"/>
    <n v="3034.2051219512196"/>
    <n v="-524.94011182486759"/>
    <n v="2509.2650101263521"/>
  </r>
  <r>
    <s v="Substation"/>
    <s v="068190"/>
    <x v="17"/>
    <s v="40051608"/>
    <s v="0"/>
    <s v="REACTOR X-0349 S/N 7002575 EQ# 312322"/>
    <x v="5"/>
    <x v="0"/>
    <s v="1982"/>
    <d v="1982-12-31T00:00:00"/>
    <n v="1982"/>
    <n v="74613.885365853668"/>
    <n v="-28905.914634146349"/>
    <n v="45707.970731707319"/>
    <n v="111.85914031675189"/>
    <n v="111.85914031675189"/>
    <n v="111.85914031675189"/>
    <n v="111.85914031675189"/>
    <n v="111.85914031675189"/>
    <n v="111.85914031675189"/>
    <n v="74613.885365853668"/>
    <n v="-29577.069476046861"/>
    <n v="45036.815889806807"/>
  </r>
  <r>
    <s v="Substation"/>
    <s v="068190"/>
    <x v="17"/>
    <s v="40051608"/>
    <s v="1"/>
    <s v="REACTOR X-0349 INSTALL COSTS"/>
    <x v="5"/>
    <x v="0"/>
    <s v="1982"/>
    <d v="1982-12-31T00:00:00"/>
    <n v="1982"/>
    <n v="24639.341707317075"/>
    <n v="-9545.4439024390267"/>
    <n v="15093.897804878048"/>
    <n v="36.938641753301546"/>
    <n v="36.938641753301546"/>
    <n v="36.938641753301546"/>
    <n v="36.938641753301546"/>
    <n v="36.938641753301546"/>
    <n v="36.938641753301546"/>
    <n v="24639.341707317075"/>
    <n v="-9767.0757529588354"/>
    <n v="14872.265954358239"/>
  </r>
  <r>
    <s v="Substation"/>
    <s v="068190"/>
    <x v="17"/>
    <s v="40051948"/>
    <s v="0"/>
    <s v="REACTOR RADIATOR - SPARE"/>
    <x v="5"/>
    <x v="0"/>
    <s v="2004"/>
    <d v="2004-12-23T00:00:00"/>
    <n v="2005"/>
    <n v="3771.766097560976"/>
    <n v="-570.3695121951223"/>
    <n v="3201.3965853658538"/>
    <n v="5.6545308032185977"/>
    <n v="5.6545308032185977"/>
    <n v="5.6545308032185977"/>
    <n v="5.6545308032185977"/>
    <n v="5.6545308032185977"/>
    <n v="5.6545308032185977"/>
    <n v="3771.766097560976"/>
    <n v="-604.2966970144339"/>
    <n v="3167.4694005465421"/>
  </r>
  <r>
    <s v="Substation"/>
    <s v="068190"/>
    <x v="17"/>
    <s v="40065718"/>
    <s v="0"/>
    <s v="CAPACITOR BANK SC-0355 SPARK GAP BUSHING"/>
    <x v="5"/>
    <x v="0"/>
    <s v="2007"/>
    <d v="2007-02-07T00:00:00"/>
    <n v="2008"/>
    <n v="1904.4087804878047"/>
    <n v="-213.23853658536586"/>
    <n v="1691.1702439024389"/>
    <n v="2.8550386828472116"/>
    <n v="2.8550386828472116"/>
    <n v="2.8550386828472116"/>
    <n v="2.8550386828472116"/>
    <n v="2.8550386828472116"/>
    <n v="2.8550386828472116"/>
    <n v="1904.4087804878047"/>
    <n v="-230.36876868244914"/>
    <n v="1674.0400118053556"/>
  </r>
  <r>
    <s v="Substation"/>
    <s v="068190"/>
    <x v="17"/>
    <s v="40070501"/>
    <s v="0"/>
    <s v="BUS"/>
    <x v="5"/>
    <x v="0"/>
    <s v="2007"/>
    <d v="2007-05-18T00:00:00"/>
    <n v="2008"/>
    <n v="5595.5634146341463"/>
    <n v="-626.54048780487756"/>
    <n v="4969.0229268292687"/>
    <n v="8.3887189372299904"/>
    <n v="8.3887189372299904"/>
    <n v="8.3887189372299904"/>
    <n v="8.3887189372299904"/>
    <n v="8.3887189372299904"/>
    <n v="8.3887189372299904"/>
    <n v="5595.5634146341463"/>
    <n v="-676.8728014282575"/>
    <n v="4918.6906132058884"/>
  </r>
  <r>
    <s v="Substation"/>
    <s v="068190"/>
    <x v="17"/>
    <s v="40070502"/>
    <s v="0"/>
    <s v="CCVT S/N 65588107 EQ# 373297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2"/>
    <s v="1"/>
    <s v="CCVT S/N 65588107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503"/>
    <s v="0"/>
    <s v="CCVT S/N 65588108 EQ# 373298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3"/>
    <s v="1"/>
    <s v="CCVT S/N 65588108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504"/>
    <s v="0"/>
    <s v="CCVT S/N 65588109 EQ# 373299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4"/>
    <s v="1"/>
    <s v="CCVT S/N 65588109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505"/>
    <s v="0"/>
    <s v="CCVT S/N 65588104 EQ# 373303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5"/>
    <s v="1"/>
    <s v="CCVT S/N 65588104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506"/>
    <s v="0"/>
    <s v="CCVT S/N 65588105 EQ# 373304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6"/>
    <s v="1"/>
    <s v="CCVT S/N 65588105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507"/>
    <s v="0"/>
    <s v="CCVT S/N 65588106 EQ# 373305"/>
    <x v="5"/>
    <x v="0"/>
    <s v="2007"/>
    <d v="2007-05-18T00:00:00"/>
    <n v="2008"/>
    <n v="1862.780487804878"/>
    <n v="-208.57609756097554"/>
    <n v="1654.2043902439025"/>
    <n v="2.7926306604056226"/>
    <n v="2.7926306604056226"/>
    <n v="2.7926306604056226"/>
    <n v="2.7926306604056226"/>
    <n v="2.7926306604056226"/>
    <n v="2.7926306604056226"/>
    <n v="1862.780487804878"/>
    <n v="-225.33188152340927"/>
    <n v="1637.4486062814688"/>
  </r>
  <r>
    <s v="Substation"/>
    <s v="068190"/>
    <x v="17"/>
    <s v="40070507"/>
    <s v="1"/>
    <s v="CCVT S/N 65588106 INSTALL COSTS"/>
    <x v="5"/>
    <x v="0"/>
    <s v="2007"/>
    <d v="2007-05-18T00:00:00"/>
    <n v="2008"/>
    <n v="2018.5090243902439"/>
    <n v="-226.0141463414634"/>
    <n v="1792.4948780487805"/>
    <n v="3.0260947152502564"/>
    <n v="3.0260947152502564"/>
    <n v="3.0260947152502564"/>
    <n v="3.0260947152502564"/>
    <n v="3.0260947152502564"/>
    <n v="3.0260947152502564"/>
    <n v="2018.5090243902439"/>
    <n v="-244.17071463296494"/>
    <n v="1774.3383097572789"/>
  </r>
  <r>
    <s v="Substation"/>
    <s v="068190"/>
    <x v="17"/>
    <s v="40070745"/>
    <s v="0"/>
    <s v="CURRENT TRANSFORMER"/>
    <x v="5"/>
    <x v="0"/>
    <s v="1983"/>
    <d v="1983-12-31T00:00:00"/>
    <n v="1983"/>
    <n v="24090.335121951219"/>
    <n v="-9107.1329268292684"/>
    <n v="14983.20219512195"/>
    <n v="36.115585771614732"/>
    <n v="36.115585771614732"/>
    <n v="36.115585771614732"/>
    <n v="36.115585771614732"/>
    <n v="36.115585771614732"/>
    <n v="36.115585771614732"/>
    <n v="24090.335121951219"/>
    <n v="-9323.8264414589576"/>
    <n v="14766.508680492261"/>
  </r>
  <r>
    <s v="Substation"/>
    <s v="068190"/>
    <x v="17"/>
    <s v="40070749"/>
    <s v="0"/>
    <s v="BUS"/>
    <x v="5"/>
    <x v="0"/>
    <s v="1982"/>
    <d v="1982-12-31T00:00:00"/>
    <n v="1982"/>
    <n v="34651.273170731707"/>
    <n v="-13424.132195121954"/>
    <n v="21227.140975609753"/>
    <n v="51.94826148984891"/>
    <n v="51.94826148984891"/>
    <n v="51.94826148984891"/>
    <n v="51.94826148984891"/>
    <n v="51.94826148984891"/>
    <n v="51.94826148984891"/>
    <n v="34651.273170731707"/>
    <n v="-13735.821764061047"/>
    <n v="20915.451406670662"/>
  </r>
  <r>
    <s v="Substation"/>
    <s v="068190"/>
    <x v="17"/>
    <s v="40070752"/>
    <s v="2"/>
    <s v="CAPACITOR FUSE SC-0355"/>
    <x v="5"/>
    <x v="0"/>
    <s v="2009"/>
    <d v="2009-06-19T00:00:00"/>
    <n v="2010"/>
    <n v="4930.5907317073179"/>
    <n v="-416.81414634146404"/>
    <n v="4513.7765853658539"/>
    <n v="7.3918096852644046"/>
    <n v="7.3918096852644046"/>
    <n v="7.3918096852644046"/>
    <n v="7.3918096852644046"/>
    <n v="7.3918096852644046"/>
    <n v="7.3918096852644046"/>
    <n v="4930.5907317073179"/>
    <n v="-461.16500445305047"/>
    <n v="4469.4257272542673"/>
  </r>
  <r>
    <s v="Substation"/>
    <s v="068190"/>
    <x v="17"/>
    <s v="40070752"/>
    <s v="3"/>
    <s v="CAPACITOR FUSE SC-0355"/>
    <x v="5"/>
    <x v="0"/>
    <s v="2009"/>
    <d v="2009-09-16T00:00:00"/>
    <n v="2010"/>
    <n v="634.27609756097559"/>
    <n v="-53.620243902439029"/>
    <n v="580.65585365853656"/>
    <n v="0.95088975260768782"/>
    <n v="0.95088975260768782"/>
    <n v="0.95088975260768782"/>
    <n v="0.95088975260768782"/>
    <n v="0.95088975260768782"/>
    <n v="0.95088975260768782"/>
    <n v="634.27609756097559"/>
    <n v="-59.325582418085155"/>
    <n v="574.95051514289048"/>
  </r>
  <r>
    <s v="Substation"/>
    <s v="068190"/>
    <x v="17"/>
    <s v="40070752"/>
    <s v="4"/>
    <s v="CAPACITOR CELL SC-0355"/>
    <x v="5"/>
    <x v="0"/>
    <s v="2010"/>
    <d v="2010-03-23T00:00:00"/>
    <n v="2011"/>
    <n v="1215.520243902439"/>
    <n v="-84.973170731707341"/>
    <n v="1130.5470731707317"/>
    <n v="1.8222754230509406"/>
    <n v="1.8222754230509406"/>
    <n v="1.8222754230509406"/>
    <n v="1.8222754230509406"/>
    <n v="1.8222754230509406"/>
    <n v="1.8222754230509406"/>
    <n v="1215.520243902439"/>
    <n v="-95.906823270012978"/>
    <n v="1119.6134206324259"/>
  </r>
  <r>
    <s v="Substation"/>
    <s v="068190"/>
    <x v="17"/>
    <s v="40070752"/>
    <s v="5"/>
    <s v="CAPACITOR BANK SC-0355 Q SWITCHES REBUILD"/>
    <x v="5"/>
    <x v="0"/>
    <s v="2009"/>
    <d v="2009-06-18T00:00:00"/>
    <n v="2010"/>
    <n v="82280.82073170731"/>
    <n v="-6955.7334146341454"/>
    <n v="75325.087317073165"/>
    <n v="123.35320465455368"/>
    <n v="123.35320465455368"/>
    <n v="123.35320465455368"/>
    <n v="123.35320465455368"/>
    <n v="123.35320465455368"/>
    <n v="123.35320465455368"/>
    <n v="82280.82073170731"/>
    <n v="-7695.8526425614673"/>
    <n v="74584.968089145841"/>
  </r>
  <r>
    <s v="Substation"/>
    <s v="068190"/>
    <x v="17"/>
    <s v="40070752"/>
    <s v="0"/>
    <s v="CAPACITOR BANK SC-0355 EQ# 315862"/>
    <x v="5"/>
    <x v="0"/>
    <s v="1982"/>
    <d v="1982-12-31T00:00:00"/>
    <n v="1982"/>
    <n v="523758.85024390247"/>
    <n v="-202907.64951219509"/>
    <n v="320851.20073170739"/>
    <n v="785.20525280653999"/>
    <n v="785.20525280653999"/>
    <n v="785.20525280653999"/>
    <n v="785.20525280653999"/>
    <n v="785.20525280653999"/>
    <n v="785.20525280653999"/>
    <n v="523758.85024390247"/>
    <n v="-207618.88102903432"/>
    <n v="316139.96921486815"/>
  </r>
  <r>
    <s v="Substation"/>
    <s v="068190"/>
    <x v="17"/>
    <s v="40070752"/>
    <s v="1"/>
    <s v="CAPACITOR BANK SC-0355 INSTALL COSTS"/>
    <x v="5"/>
    <x v="0"/>
    <s v="1982"/>
    <d v="1982-12-31T00:00:00"/>
    <n v="1982"/>
    <n v="145230.78292682927"/>
    <n v="-56263.368292682935"/>
    <n v="88967.414634146335"/>
    <n v="217.72610347347594"/>
    <n v="217.72610347347594"/>
    <n v="217.72610347347594"/>
    <n v="217.72610347347594"/>
    <n v="217.72610347347594"/>
    <n v="217.72610347347594"/>
    <n v="145230.78292682927"/>
    <n v="-57569.724913523794"/>
    <n v="87661.058013305475"/>
  </r>
  <r>
    <s v="Substation"/>
    <s v="068190"/>
    <x v="17"/>
    <s v="40070752"/>
    <s v="10"/>
    <s v="CAPACITOR BANK FUSES SC-0355 EQ# 315862"/>
    <x v="5"/>
    <x v="0"/>
    <s v="2011"/>
    <d v="2011-05-13T00:00:00"/>
    <n v="2012"/>
    <n v="1736.931951219512"/>
    <n v="-96.071707317073106"/>
    <n v="1640.8602439024389"/>
    <n v="2.6039619019897438"/>
    <n v="2.6039619019897438"/>
    <n v="2.6039619019897438"/>
    <n v="2.6039619019897438"/>
    <n v="2.6039619019897438"/>
    <n v="2.6039619019897438"/>
    <n v="1736.931951219512"/>
    <n v="-111.69547872901157"/>
    <n v="1625.2364724905005"/>
  </r>
  <r>
    <s v="Substation"/>
    <s v="068190"/>
    <x v="17"/>
    <s v="40070752"/>
    <s v="11"/>
    <s v="CAPACITOR BANK SC-0355 FUSES EQ# 315862"/>
    <x v="5"/>
    <x v="0"/>
    <s v="2012"/>
    <d v="2012-08-20T00:00:00"/>
    <n v="2013"/>
    <n v="1165.9741463414634"/>
    <n v="-46.802195121951172"/>
    <n v="1119.1719512195123"/>
    <n v="1.747997239411988"/>
    <n v="1.747997239411988"/>
    <n v="1.747997239411988"/>
    <n v="1.747997239411988"/>
    <n v="1.747997239411988"/>
    <n v="1.747997239411988"/>
    <n v="1165.9741463414634"/>
    <n v="-57.290178558423101"/>
    <n v="1108.6839677830403"/>
  </r>
  <r>
    <s v="Substation"/>
    <s v="068190"/>
    <x v="17"/>
    <s v="40070752"/>
    <s v="12"/>
    <s v="CAPACITOR BANK SC-0355 FUSE EQ# 315862"/>
    <x v="5"/>
    <x v="0"/>
    <s v="2012"/>
    <d v="2012-12-05T00:00:00"/>
    <n v="2013"/>
    <n v="1884.1324390243904"/>
    <n v="-75.628536585365964"/>
    <n v="1808.5039024390244"/>
    <n v="2.8246409343082455"/>
    <n v="2.8246409343082455"/>
    <n v="2.8246409343082455"/>
    <n v="2.8246409343082455"/>
    <n v="2.8246409343082455"/>
    <n v="2.8246409343082455"/>
    <n v="1884.1324390243904"/>
    <n v="-92.57638219121543"/>
    <n v="1791.5560568331748"/>
  </r>
  <r>
    <s v="Substation"/>
    <s v="068190"/>
    <x v="17"/>
    <s v="40070752"/>
    <s v="13"/>
    <s v="CAPACITOR CELL SC-0355 EQ# 315862"/>
    <x v="5"/>
    <x v="0"/>
    <s v="2013"/>
    <d v="2013-12-30T00:00:00"/>
    <n v="2014"/>
    <n v="667.68585365853653"/>
    <n v="-16.070487804877985"/>
    <n v="651.61536585365855"/>
    <n v="1.0009767649237065"/>
    <n v="1.0009767649237065"/>
    <n v="1.0009767649237065"/>
    <n v="1.0009767649237065"/>
    <n v="1.0009767649237065"/>
    <n v="1.0009767649237065"/>
    <n v="667.68585365853653"/>
    <n v="-22.076348394420222"/>
    <n v="645.60950526411625"/>
  </r>
  <r>
    <s v="Substation"/>
    <s v="068190"/>
    <x v="17"/>
    <s v="40070752"/>
    <s v="14"/>
    <s v="CAPACITOR FUSE SC-0355 EQ# 315862"/>
    <x v="5"/>
    <x v="0"/>
    <s v="2013"/>
    <d v="2013-12-30T00:00:00"/>
    <n v="2014"/>
    <n v="667.95146341463408"/>
    <n v="-16.077073170731637"/>
    <n v="651.87439024390244"/>
    <n v="1.001374959962487"/>
    <n v="1.001374959962487"/>
    <n v="1.001374959962487"/>
    <n v="1.001374959962487"/>
    <n v="1.001374959962487"/>
    <n v="1.001374959962487"/>
    <n v="667.95146341463408"/>
    <n v="-22.085322930506557"/>
    <n v="645.86614048412753"/>
  </r>
  <r>
    <s v="Substation"/>
    <s v="068190"/>
    <x v="17"/>
    <s v="40070752"/>
    <s v="6"/>
    <s v="CAPACITOR BANK SC-0355 Q SWITCHES INSTALL COSTS"/>
    <x v="5"/>
    <x v="0"/>
    <s v="2009"/>
    <d v="2009-06-18T00:00:00"/>
    <n v="2010"/>
    <n v="59783.918048780492"/>
    <n v="-5053.9236585365798"/>
    <n v="54729.994390243912"/>
    <n v="89.626450156208421"/>
    <n v="89.626450156208421"/>
    <n v="89.626450156208421"/>
    <n v="89.626450156208421"/>
    <n v="89.626450156208421"/>
    <n v="89.626450156208421"/>
    <n v="59783.918048780492"/>
    <n v="-5591.6823594738307"/>
    <n v="54192.235689306661"/>
  </r>
  <r>
    <s v="Substation"/>
    <s v="068190"/>
    <x v="17"/>
    <s v="40070752"/>
    <s v="7"/>
    <s v="CAPACITOR BANK SC-0355 SPARK GAP ARRESTERS"/>
    <x v="5"/>
    <x v="0"/>
    <s v="2009"/>
    <d v="2009-06-25T00:00:00"/>
    <n v="2010"/>
    <n v="443306.05243902444"/>
    <n v="-37475.543414634129"/>
    <n v="405830.50902439031"/>
    <n v="664.59257120706923"/>
    <n v="664.59257120706923"/>
    <n v="664.59257120706923"/>
    <n v="664.59257120706923"/>
    <n v="664.59257120706923"/>
    <n v="664.59257120706923"/>
    <n v="443306.05243902444"/>
    <n v="-41463.098841876541"/>
    <n v="401842.95359714789"/>
  </r>
  <r>
    <s v="Substation"/>
    <s v="068190"/>
    <x v="17"/>
    <s v="40070752"/>
    <s v="8"/>
    <s v="CAPACITOR BANK SC-0355 SPARK GAP ARRESTERS INSTALL"/>
    <x v="5"/>
    <x v="0"/>
    <s v="2009"/>
    <d v="2009-06-25T00:00:00"/>
    <n v="2010"/>
    <n v="103162.24536585367"/>
    <n v="-8720.9758536585432"/>
    <n v="94441.269512195126"/>
    <n v="154.65807769141074"/>
    <n v="154.65807769141074"/>
    <n v="154.65807769141074"/>
    <n v="154.65807769141074"/>
    <n v="154.65807769141074"/>
    <n v="154.65807769141074"/>
    <n v="103162.24536585367"/>
    <n v="-9648.9243198070071"/>
    <n v="93513.321046046665"/>
  </r>
  <r>
    <s v="Substation"/>
    <s v="068190"/>
    <x v="17"/>
    <s v="40070752"/>
    <s v="9"/>
    <s v="CAPACITOR BANK SC-0355 SPARK GAP BUSHING"/>
    <x v="5"/>
    <x v="0"/>
    <s v="2009"/>
    <d v="2009-06-25T00:00:00"/>
    <n v="2010"/>
    <n v="5807.8031707317077"/>
    <n v="-490.97195121951245"/>
    <n v="5316.8312195121953"/>
    <n v="8.7069031001602735"/>
    <n v="8.7069031001602735"/>
    <n v="8.7069031001602735"/>
    <n v="8.7069031001602735"/>
    <n v="8.7069031001602735"/>
    <n v="8.7069031001602735"/>
    <n v="5807.8031707317077"/>
    <n v="-543.2133698204741"/>
    <n v="5264.5898009112334"/>
  </r>
  <r>
    <s v="Substation"/>
    <s v="068190"/>
    <x v="17"/>
    <s v="40070754"/>
    <s v="0"/>
    <s v="DISCONNECT SWITCH 500KV 2000A"/>
    <x v="5"/>
    <x v="0"/>
    <s v="1982"/>
    <d v="1982-12-31T00:00:00"/>
    <n v="1982"/>
    <n v="68077.112926829272"/>
    <n v="-26373.52536585366"/>
    <n v="41703.587560975611"/>
    <n v="102.05938599635654"/>
    <n v="102.05938599635654"/>
    <n v="102.05938599635654"/>
    <n v="102.05938599635654"/>
    <n v="102.05938599635654"/>
    <n v="102.05938599635654"/>
    <n v="68077.112926829272"/>
    <n v="-26985.881681831801"/>
    <n v="41091.231244997471"/>
  </r>
  <r>
    <s v="Substation"/>
    <s v="068190"/>
    <x v="17"/>
    <s v="40070761"/>
    <s v="0"/>
    <s v="FOUNDATION AND SUBSTRUCTURE"/>
    <x v="5"/>
    <x v="0"/>
    <s v="1982"/>
    <d v="1982-12-31T00:00:00"/>
    <n v="1982"/>
    <n v="59341.59219512195"/>
    <n v="-22989.325609756095"/>
    <n v="36352.266585365855"/>
    <n v="88.9633270727835"/>
    <n v="88.9633270727835"/>
    <n v="88.9633270727835"/>
    <n v="88.9633270727835"/>
    <n v="88.9633270727835"/>
    <n v="88.9633270727835"/>
    <n v="59341.59219512195"/>
    <n v="-23523.105572192795"/>
    <n v="35818.486622929151"/>
  </r>
  <r>
    <s v="Substation"/>
    <s v="068190"/>
    <x v="17"/>
    <s v="40070764"/>
    <s v="0"/>
    <s v="INSULATOR, POST 500KV"/>
    <x v="5"/>
    <x v="0"/>
    <s v="1982"/>
    <d v="1982-12-31T00:00:00"/>
    <n v="1982"/>
    <n v="101364.89487804877"/>
    <n v="-39269.432195121946"/>
    <n v="62095.462682926824"/>
    <n v="151.96353793613673"/>
    <n v="151.96353793613673"/>
    <n v="151.96353793613673"/>
    <n v="151.96353793613673"/>
    <n v="151.96353793613673"/>
    <n v="151.96353793613673"/>
    <n v="101364.89487804877"/>
    <n v="-40181.213422738765"/>
    <n v="61183.681455310005"/>
  </r>
  <r>
    <s v="Substation"/>
    <s v="068190"/>
    <x v="17"/>
    <s v="40070765"/>
    <s v="0"/>
    <s v="INSULATOR, POST 115KV"/>
    <x v="5"/>
    <x v="0"/>
    <s v="1982"/>
    <d v="1982-12-31T00:00:00"/>
    <n v="1982"/>
    <n v="5168.8843902439021"/>
    <n v="-2002.4604878048776"/>
    <n v="3166.4239024390245"/>
    <n v="7.7490531615441496"/>
    <n v="7.7490531615441496"/>
    <n v="7.7490531615441496"/>
    <n v="7.7490531615441496"/>
    <n v="7.7490531615441496"/>
    <n v="7.7490531615441496"/>
    <n v="5168.8843902439021"/>
    <n v="-2048.9548067741425"/>
    <n v="3119.9295834697596"/>
  </r>
  <r>
    <s v="Substation"/>
    <s v="068190"/>
    <x v="17"/>
    <s v="40070766"/>
    <s v="0"/>
    <s v="INSULATOR, POST 138KV"/>
    <x v="5"/>
    <x v="0"/>
    <s v="1982"/>
    <d v="1982-12-31T00:00:00"/>
    <n v="1982"/>
    <n v="1099.9646341463415"/>
    <n v="-426.13463414634145"/>
    <n v="673.83"/>
    <n v="1.6490375451048263"/>
    <n v="1.6490375451048263"/>
    <n v="1.6490375451048263"/>
    <n v="1.6490375451048263"/>
    <n v="1.6490375451048263"/>
    <n v="1.6490375451048263"/>
    <n v="1099.9646341463415"/>
    <n v="-436.02885941697042"/>
    <n v="663.93577472937113"/>
  </r>
  <r>
    <s v="Substation"/>
    <s v="068190"/>
    <x v="17"/>
    <s v="40070767"/>
    <s v="0"/>
    <s v="INSULATOR, POST 69KV"/>
    <x v="5"/>
    <x v="0"/>
    <s v="1982"/>
    <d v="1982-12-31T00:00:00"/>
    <n v="1982"/>
    <n v="245.10073170731707"/>
    <n v="-94.954390243902424"/>
    <n v="150.14634146341464"/>
    <n v="0.36744845822402855"/>
    <n v="0.36744845822402855"/>
    <n v="0.36744845822402855"/>
    <n v="0.36744845822402855"/>
    <n v="0.36744845822402855"/>
    <n v="0.36744845822402855"/>
    <n v="245.10073170731707"/>
    <n v="-97.15908099324659"/>
    <n v="147.94165071407048"/>
  </r>
  <r>
    <s v="Substation"/>
    <s v="068190"/>
    <x v="17"/>
    <s v="40070768"/>
    <s v="0"/>
    <s v="INSULATOR, POST 23KV"/>
    <x v="5"/>
    <x v="0"/>
    <s v="1982"/>
    <d v="1982-12-31T00:00:00"/>
    <n v="1982"/>
    <n v="82.824146341463418"/>
    <n v="-32.08609756097561"/>
    <n v="50.738048780487809"/>
    <n v="0.12416774386962592"/>
    <n v="0.12416774386962592"/>
    <n v="0.12416774386962592"/>
    <n v="0.12416774386962592"/>
    <n v="0.12416774386962592"/>
    <n v="0.12416774386962592"/>
    <n v="82.824146341463418"/>
    <n v="-32.831104024193365"/>
    <n v="49.993042317270053"/>
  </r>
  <r>
    <s v="Substation"/>
    <s v="068190"/>
    <x v="17"/>
    <s v="40070769"/>
    <s v="0"/>
    <s v="INSULATOR, POST 15KV"/>
    <x v="5"/>
    <x v="0"/>
    <s v="1982"/>
    <d v="1982-12-31T00:00:00"/>
    <n v="1982"/>
    <n v="55.795609756097562"/>
    <n v="-21.615365853658538"/>
    <n v="34.180243902439024"/>
    <n v="8.3647285088604903E-2"/>
    <n v="8.3647285088604903E-2"/>
    <n v="8.3647285088604903E-2"/>
    <n v="8.3647285088604903E-2"/>
    <n v="8.3647285088604903E-2"/>
    <n v="8.3647285088604903E-2"/>
    <n v="55.795609756097562"/>
    <n v="-22.117249564190168"/>
    <n v="33.678360191907394"/>
  </r>
  <r>
    <s v="Substation"/>
    <s v="068190"/>
    <x v="17"/>
    <s v="40070771"/>
    <s v="0"/>
    <s v="LIGHTNING ARRESTER 354KV"/>
    <x v="5"/>
    <x v="0"/>
    <s v="1982"/>
    <d v="1982-12-31T00:00:00"/>
    <n v="1982"/>
    <n v="55760.024634146343"/>
    <n v="-21601.802195121956"/>
    <n v="34158.222439024386"/>
    <n v="83.593936826012595"/>
    <n v="83.593936826012595"/>
    <n v="83.593936826012595"/>
    <n v="83.593936826012595"/>
    <n v="83.593936826012595"/>
    <n v="83.593936826012595"/>
    <n v="55760.024634146343"/>
    <n v="-22103.365816078032"/>
    <n v="33656.65881806831"/>
  </r>
  <r>
    <s v="Substation"/>
    <s v="068190"/>
    <x v="17"/>
    <s v="40070772"/>
    <s v="0"/>
    <s v="LIGHTNING ARRESTER 146KV"/>
    <x v="5"/>
    <x v="0"/>
    <s v="1982"/>
    <d v="1982-12-31T00:00:00"/>
    <n v="1982"/>
    <n v="6316.4831707317071"/>
    <n v="-2447.0473170731702"/>
    <n v="3869.4358536585369"/>
    <n v="9.469502544182328"/>
    <n v="9.469502544182328"/>
    <n v="9.469502544182328"/>
    <n v="9.469502544182328"/>
    <n v="9.469502544182328"/>
    <n v="9.469502544182328"/>
    <n v="6316.4831707317071"/>
    <n v="-2503.8643323382644"/>
    <n v="3812.6188383934427"/>
  </r>
  <r>
    <s v="Substation"/>
    <s v="068190"/>
    <x v="17"/>
    <s v="40070775"/>
    <s v="0"/>
    <s v="REACTOR X-0365 S/N ZLS80151 EQ# 312242"/>
    <x v="5"/>
    <x v="0"/>
    <s v="1982"/>
    <d v="1982-12-31T00:00:00"/>
    <n v="1982"/>
    <n v="12453.877317073171"/>
    <n v="-4824.7156097560965"/>
    <n v="7629.1617073170746"/>
    <n v="18.670519615315879"/>
    <n v="18.670519615315879"/>
    <n v="18.670519615315879"/>
    <n v="18.670519615315879"/>
    <n v="18.670519615315879"/>
    <n v="18.670519615315879"/>
    <n v="12453.877317073171"/>
    <n v="-4936.7387274479916"/>
    <n v="7517.1385896251795"/>
  </r>
  <r>
    <s v="Substation"/>
    <s v="068190"/>
    <x v="17"/>
    <s v="40070775"/>
    <s v="1"/>
    <s v="REACTOR X-0365 INSTALL COSTS"/>
    <x v="5"/>
    <x v="0"/>
    <s v="1982"/>
    <d v="1982-12-31T00:00:00"/>
    <n v="1982"/>
    <n v="3701.7021951219517"/>
    <n v="-1434.0643902439024"/>
    <n v="2267.6378048780493"/>
    <n v="5.5494928755508779"/>
    <n v="5.5494928755508779"/>
    <n v="5.5494928755508779"/>
    <n v="5.5494928755508779"/>
    <n v="5.5494928755508779"/>
    <n v="5.5494928755508779"/>
    <n v="3701.7021951219517"/>
    <n v="-1467.3613474972076"/>
    <n v="2234.3408476247441"/>
  </r>
  <r>
    <s v="Substation"/>
    <s v="068190"/>
    <x v="17"/>
    <s v="40070776"/>
    <s v="0"/>
    <s v="REACTOR X-0366 S/N ZLS80152 EQ# 312273"/>
    <x v="5"/>
    <x v="0"/>
    <s v="1982"/>
    <d v="1982-12-31T00:00:00"/>
    <n v="1982"/>
    <n v="12453.877317073171"/>
    <n v="-4824.7156097560965"/>
    <n v="7629.1617073170746"/>
    <n v="18.670519615315879"/>
    <n v="18.670519615315879"/>
    <n v="18.670519615315879"/>
    <n v="18.670519615315879"/>
    <n v="18.670519615315879"/>
    <n v="18.670519615315879"/>
    <n v="12453.877317073171"/>
    <n v="-4936.7387274479916"/>
    <n v="7517.1385896251795"/>
  </r>
  <r>
    <s v="Substation"/>
    <s v="068190"/>
    <x v="17"/>
    <s v="40070776"/>
    <s v="1"/>
    <s v="REACTOR X-0366 INSTALL COSTS"/>
    <x v="5"/>
    <x v="0"/>
    <s v="1982"/>
    <d v="1982-12-31T00:00:00"/>
    <n v="1982"/>
    <n v="3701.7021951219517"/>
    <n v="-1434.0643902439024"/>
    <n v="2267.6378048780493"/>
    <n v="5.5494928755508779"/>
    <n v="5.5494928755508779"/>
    <n v="5.5494928755508779"/>
    <n v="5.5494928755508779"/>
    <n v="5.5494928755508779"/>
    <n v="5.5494928755508779"/>
    <n v="3701.7021951219517"/>
    <n v="-1467.3613474972076"/>
    <n v="2234.3408476247441"/>
  </r>
  <r>
    <s v="Substation"/>
    <s v="068190"/>
    <x v="17"/>
    <s v="40070777"/>
    <s v="0"/>
    <s v="REACTOR X-0367 S/N ZLS80153 EQ# 312314"/>
    <x v="5"/>
    <x v="0"/>
    <s v="1982"/>
    <d v="1982-12-31T00:00:00"/>
    <n v="1982"/>
    <n v="12453.877317073171"/>
    <n v="-4824.7156097560965"/>
    <n v="7629.1617073170746"/>
    <n v="18.670519615315879"/>
    <n v="18.670519615315879"/>
    <n v="18.670519615315879"/>
    <n v="18.670519615315879"/>
    <n v="18.670519615315879"/>
    <n v="18.670519615315879"/>
    <n v="12453.877317073171"/>
    <n v="-4936.7387274479916"/>
    <n v="7517.1385896251795"/>
  </r>
  <r>
    <s v="Substation"/>
    <s v="068190"/>
    <x v="17"/>
    <s v="40070777"/>
    <s v="1"/>
    <s v="REACTOR X-0367 INSTALL COSTS"/>
    <x v="5"/>
    <x v="0"/>
    <s v="1982"/>
    <d v="1982-12-31T00:00:00"/>
    <n v="1982"/>
    <n v="3701.7043902439023"/>
    <n v="-1434.0643902439019"/>
    <n v="2267.6400000000003"/>
    <n v="5.5494961664189661"/>
    <n v="5.5494961664189661"/>
    <n v="5.5494961664189661"/>
    <n v="5.5494961664189661"/>
    <n v="5.5494961664189661"/>
    <n v="5.5494961664189661"/>
    <n v="3701.7043902439023"/>
    <n v="-1467.3613672424158"/>
    <n v="2234.3430230014865"/>
  </r>
  <r>
    <s v="Substation"/>
    <s v="068190"/>
    <x v="17"/>
    <s v="40070780"/>
    <s v="0"/>
    <s v="SPILL GAP"/>
    <x v="5"/>
    <x v="0"/>
    <s v="1982"/>
    <d v="1982-12-31T00:00:00"/>
    <n v="1982"/>
    <n v="1465.2812195121951"/>
    <n v="-567.66073170731704"/>
    <n v="897.62048780487805"/>
    <n v="2.1967103942281168"/>
    <n v="2.1967103942281168"/>
    <n v="2.1967103942281168"/>
    <n v="2.1967103942281168"/>
    <n v="2.1967103942281168"/>
    <n v="2.1967103942281168"/>
    <n v="1465.2812195121951"/>
    <n v="-580.8409940726857"/>
    <n v="884.44022543950939"/>
  </r>
  <r>
    <s v="Substation"/>
    <s v="068190"/>
    <x v="17"/>
    <s v="40070782"/>
    <s v="0"/>
    <s v="STEEL STRUCTURE"/>
    <x v="5"/>
    <x v="0"/>
    <s v="1982"/>
    <d v="1982-12-31T00:00:00"/>
    <n v="1982"/>
    <n v="55497.856829268298"/>
    <n v="-21500.23829268293"/>
    <n v="33997.618536585367"/>
    <n v="83.20090186839586"/>
    <n v="83.20090186839586"/>
    <n v="83.20090186839586"/>
    <n v="83.20090186839586"/>
    <n v="83.20090186839586"/>
    <n v="83.20090186839586"/>
    <n v="55497.856829268298"/>
    <n v="-21999.443703893307"/>
    <n v="33498.413125374995"/>
  </r>
  <r>
    <s v="Substation"/>
    <s v="068190"/>
    <x v="17"/>
    <s v="40070783"/>
    <s v="0"/>
    <s v="SWITCH, POLE"/>
    <x v="5"/>
    <x v="0"/>
    <s v="1982"/>
    <d v="1982-12-31T00:00:00"/>
    <n v="1982"/>
    <n v="2023.4787804878049"/>
    <n v="-783.90878048780473"/>
    <n v="1239.5700000000002"/>
    <n v="3.0335452406039667"/>
    <n v="3.0335452406039667"/>
    <n v="3.0335452406039667"/>
    <n v="3.0335452406039667"/>
    <n v="3.0335452406039667"/>
    <n v="3.0335452406039667"/>
    <n v="2023.4787804878049"/>
    <n v="-802.11005193142853"/>
    <n v="1221.3687285563765"/>
  </r>
  <r>
    <s v="Substation"/>
    <s v="068190"/>
    <x v="17"/>
    <s v="40070784"/>
    <s v="0"/>
    <s v="SWITCH, OPERATOR"/>
    <x v="5"/>
    <x v="0"/>
    <s v="1982"/>
    <d v="1982-12-31T00:00:00"/>
    <n v="1982"/>
    <n v="4157.2536585365851"/>
    <n v="-1610.5478048780487"/>
    <n v="2546.7058536585364"/>
    <n v="6.2324434392125765"/>
    <n v="6.2324434392125765"/>
    <n v="6.2324434392125765"/>
    <n v="6.2324434392125765"/>
    <n v="6.2324434392125765"/>
    <n v="6.2324434392125765"/>
    <n v="4157.2536585365851"/>
    <n v="-1647.9424655133241"/>
    <n v="2509.3111930232608"/>
  </r>
  <r>
    <s v="Substation"/>
    <s v="068190"/>
    <x v="17"/>
    <s v="40083847"/>
    <s v="0"/>
    <s v="INSULATOR, POST 115KV"/>
    <x v="5"/>
    <x v="0"/>
    <s v="2011"/>
    <d v="2011-12-19T00:00:00"/>
    <n v="2012"/>
    <n v="1730.6495121951218"/>
    <n v="-95.722682926829066"/>
    <n v="1634.9268292682927"/>
    <n v="2.5945434375187553"/>
    <n v="2.5945434375187553"/>
    <n v="2.5945434375187553"/>
    <n v="2.5945434375187553"/>
    <n v="2.5945434375187553"/>
    <n v="2.5945434375187553"/>
    <n v="1730.6495121951218"/>
    <n v="-111.2899435519416"/>
    <n v="1619.3595686431802"/>
  </r>
  <r>
    <s v="Substation"/>
    <s v="068190"/>
    <x v="17"/>
    <s v="40087261"/>
    <s v="0"/>
    <s v="CCVT S/N 110220402 EQ# 359020"/>
    <x v="5"/>
    <x v="0"/>
    <s v="2004"/>
    <d v="2004-03-18T00:00:00"/>
    <n v="2004"/>
    <n v="2486.4541463414635"/>
    <n v="-376.00243902439024"/>
    <n v="2110.4517073170732"/>
    <n v="3.727625520142984"/>
    <n v="3.727625520142984"/>
    <n v="3.727625520142984"/>
    <n v="3.727625520142984"/>
    <n v="3.727625520142984"/>
    <n v="3.727625520142984"/>
    <n v="2486.4541463414635"/>
    <n v="-398.36819214524814"/>
    <n v="2088.0859541962154"/>
  </r>
  <r>
    <s v="Substation"/>
    <s v="068190"/>
    <x v="17"/>
    <s v="40089800"/>
    <s v="0"/>
    <s v="FOUNDATION AND SUBSTRUCTURE"/>
    <x v="5"/>
    <x v="0"/>
    <s v="2013"/>
    <d v="2013-12-20T00:00:00"/>
    <n v="2014"/>
    <n v="18453.545121951218"/>
    <n v="-444.15439024390071"/>
    <n v="18009.390731707317"/>
    <n v="27.665061040803455"/>
    <n v="27.665061040803455"/>
    <n v="27.665061040803455"/>
    <n v="27.665061040803455"/>
    <n v="27.665061040803455"/>
    <n v="27.665061040803455"/>
    <n v="18453.545121951218"/>
    <n v="-610.14475648872144"/>
    <n v="17843.400365462498"/>
  </r>
  <r>
    <s v="Substation"/>
    <s v="068190"/>
    <x v="17"/>
    <s v="40089801"/>
    <s v="0"/>
    <s v="STEEL STRUCTURE"/>
    <x v="5"/>
    <x v="0"/>
    <s v="2013"/>
    <d v="2013-12-20T00:00:00"/>
    <n v="2014"/>
    <n v="10571.893902439024"/>
    <n v="-254.4519512195111"/>
    <n v="10317.441951219513"/>
    <n v="15.849100440866856"/>
    <n v="15.849100440866856"/>
    <n v="15.849100440866856"/>
    <n v="15.849100440866856"/>
    <n v="15.849100440866856"/>
    <n v="15.849100440866856"/>
    <n v="10571.893902439024"/>
    <n v="-349.54655386471222"/>
    <n v="10222.347348574312"/>
  </r>
  <r>
    <s v="Substation"/>
    <s v="068194"/>
    <x v="18"/>
    <s v="30051503"/>
    <s v="0"/>
    <s v="LINE TUNING UNIT"/>
    <x v="4"/>
    <x v="0"/>
    <s v="2007"/>
    <d v="2007-05-18T00:00:00"/>
    <n v="2008"/>
    <n v="491.34182926829271"/>
    <n v="-119.00963414634145"/>
    <n v="372.33219512195126"/>
    <n v="1.6123402637645239"/>
    <n v="1.6123402637645239"/>
    <n v="1.6123402637645239"/>
    <n v="1.6123402637645239"/>
    <n v="1.6123402637645239"/>
    <n v="1.6123402637645239"/>
    <n v="491.34182926829271"/>
    <n v="-128.68367572892859"/>
    <n v="362.65815353936409"/>
  </r>
  <r>
    <s v="Substation"/>
    <s v="068194"/>
    <x v="18"/>
    <s v="40003354"/>
    <s v="0"/>
    <s v="BUS"/>
    <x v="5"/>
    <x v="0"/>
    <s v="1992"/>
    <d v="1992-12-31T00:00:00"/>
    <n v="1992"/>
    <n v="74.376219512195121"/>
    <n v="-21.477073170731707"/>
    <n v="52.899146341463414"/>
    <n v="0.1115028380287456"/>
    <n v="0.1115028380287456"/>
    <n v="0.1115028380287456"/>
    <n v="0.1115028380287456"/>
    <n v="0.1115028380287456"/>
    <n v="0.1115028380287456"/>
    <n v="74.376219512195121"/>
    <n v="-22.146090198904179"/>
    <n v="52.230129313290945"/>
  </r>
  <r>
    <s v="Substation"/>
    <s v="068194"/>
    <x v="18"/>
    <s v="40048907"/>
    <s v="0"/>
    <s v="BREAKER S/N H5300521 EQ# 358655"/>
    <x v="5"/>
    <x v="0"/>
    <s v="2003"/>
    <d v="2003-01-26T00:00:00"/>
    <n v="2003"/>
    <n v="40609.756097560974"/>
    <n v="-6660.5191463414594"/>
    <n v="33949.236951219515"/>
    <n v="60.881059648248907"/>
    <n v="60.881059648248907"/>
    <n v="60.881059648248907"/>
    <n v="60.881059648248907"/>
    <n v="60.881059648248907"/>
    <n v="60.881059648248907"/>
    <n v="40609.756097560974"/>
    <n v="-7025.8055042309525"/>
    <n v="33583.950593330024"/>
  </r>
  <r>
    <s v="Substation"/>
    <s v="068194"/>
    <x v="18"/>
    <s v="40048907"/>
    <s v="1"/>
    <s v="BREAKER S/N H5300521 INSTALL COSTS"/>
    <x v="5"/>
    <x v="0"/>
    <s v="2003"/>
    <d v="2003-01-26T00:00:00"/>
    <n v="2003"/>
    <n v="15281.387560975611"/>
    <n v="-2506.3430487804872"/>
    <n v="12775.044512195123"/>
    <n v="22.909447310461484"/>
    <n v="22.909447310461484"/>
    <n v="22.909447310461484"/>
    <n v="22.909447310461484"/>
    <n v="22.909447310461484"/>
    <n v="22.909447310461484"/>
    <n v="15281.387560975611"/>
    <n v="-2643.799732643256"/>
    <n v="12637.587828332355"/>
  </r>
  <r>
    <s v="Substation"/>
    <s v="068194"/>
    <x v="18"/>
    <s v="40048908"/>
    <s v="0"/>
    <s v="BUS"/>
    <x v="5"/>
    <x v="0"/>
    <s v="2003"/>
    <d v="2003-01-26T00:00:00"/>
    <n v="2003"/>
    <n v="7641.9010975609763"/>
    <n v="-1253.369634146341"/>
    <n v="6388.5314634146353"/>
    <n v="11.456533632679744"/>
    <n v="11.456533632679744"/>
    <n v="11.456533632679744"/>
    <n v="11.456533632679744"/>
    <n v="11.456533632679744"/>
    <n v="11.456533632679744"/>
    <n v="7641.9010975609763"/>
    <n v="-1322.1088359424195"/>
    <n v="6319.7922616185569"/>
  </r>
  <r>
    <s v="Substation"/>
    <s v="068194"/>
    <x v="18"/>
    <s v="40048911"/>
    <s v="0"/>
    <s v="FOUNDATION AND SUBSTRUCTURE"/>
    <x v="5"/>
    <x v="0"/>
    <s v="2003"/>
    <d v="2003-01-26T00:00:00"/>
    <n v="2003"/>
    <n v="984.75585365853647"/>
    <n v="-161.51268292682914"/>
    <n v="823.24317073170732"/>
    <n v="1.4763196243167884"/>
    <n v="1.4763196243167884"/>
    <n v="1.4763196243167884"/>
    <n v="1.4763196243167884"/>
    <n v="1.4763196243167884"/>
    <n v="1.4763196243167884"/>
    <n v="984.75585365853647"/>
    <n v="-170.37060067272986"/>
    <n v="814.38525298580657"/>
  </r>
  <r>
    <s v="Substation"/>
    <s v="068194"/>
    <x v="18"/>
    <s v="40053668"/>
    <s v="0"/>
    <s v="CURRENT TRANSFORMER"/>
    <x v="5"/>
    <x v="0"/>
    <s v="1985"/>
    <d v="1985-12-31T00:00:00"/>
    <n v="1985"/>
    <n v="1389.0073170731707"/>
    <n v="-498.61426829268294"/>
    <n v="890.39304878048779"/>
    <n v="2.0823626007363489"/>
    <n v="2.0823626007363489"/>
    <n v="2.0823626007363489"/>
    <n v="2.0823626007363489"/>
    <n v="2.0823626007363489"/>
    <n v="2.0823626007363489"/>
    <n v="1389.0073170731707"/>
    <n v="-511.10844389710104"/>
    <n v="877.89887317606963"/>
  </r>
  <r>
    <s v="Substation"/>
    <s v="068194"/>
    <x v="18"/>
    <s v="40053669"/>
    <s v="0"/>
    <s v="CURRENT TRANSFORMER 500KV"/>
    <x v="5"/>
    <x v="0"/>
    <s v="1985"/>
    <d v="1985-12-31T00:00:00"/>
    <n v="1985"/>
    <n v="3744.1767073170731"/>
    <n v="-1344.0545121951222"/>
    <n v="2400.1221951219509"/>
    <n v="5.6131695276408111"/>
    <n v="5.6131695276408111"/>
    <n v="5.6131695276408111"/>
    <n v="5.6131695276408111"/>
    <n v="5.6131695276408111"/>
    <n v="5.6131695276408111"/>
    <n v="3744.1767073170731"/>
    <n v="-1377.7335293609672"/>
    <n v="2366.443177956106"/>
  </r>
  <r>
    <s v="Substation"/>
    <s v="068194"/>
    <x v="18"/>
    <s v="40053670"/>
    <s v="0"/>
    <s v="DISCONNECT SWITCH 500KV 3000A"/>
    <x v="5"/>
    <x v="0"/>
    <s v="1985"/>
    <d v="1985-12-31T00:00:00"/>
    <n v="1985"/>
    <n v="12701.414634146342"/>
    <n v="-4559.451585365854"/>
    <n v="8141.963048780488"/>
    <n v="19.041620937118804"/>
    <n v="19.041620937118804"/>
    <n v="19.041620937118804"/>
    <n v="19.041620937118804"/>
    <n v="19.041620937118804"/>
    <n v="19.041620937118804"/>
    <n v="12701.414634146342"/>
    <n v="-4673.7013109885665"/>
    <n v="8027.7133231577754"/>
  </r>
  <r>
    <s v="Substation"/>
    <s v="068194"/>
    <x v="18"/>
    <s v="40053671"/>
    <s v="0"/>
    <s v="DISCONNECT SWITCH 500KV 3000A"/>
    <x v="5"/>
    <x v="0"/>
    <s v="1985"/>
    <d v="1985-12-31T00:00:00"/>
    <n v="1985"/>
    <n v="6418.0975609756097"/>
    <n v="-2303.917682926829"/>
    <n v="4114.1798780487807"/>
    <n v="9.6218401188946032"/>
    <n v="9.6218401188946032"/>
    <n v="9.6218401188946032"/>
    <n v="9.6218401188946032"/>
    <n v="9.6218401188946032"/>
    <n v="9.6218401188946032"/>
    <n v="6418.0975609756097"/>
    <n v="-2361.6487236401967"/>
    <n v="4056.4488373354129"/>
  </r>
  <r>
    <s v="Substation"/>
    <s v="068194"/>
    <x v="18"/>
    <s v="40053673"/>
    <s v="0"/>
    <s v="FOUNDATION AND SUBSTRUCTURE"/>
    <x v="5"/>
    <x v="0"/>
    <s v="1985"/>
    <d v="1985-12-31T00:00:00"/>
    <n v="1985"/>
    <n v="37.442195121951215"/>
    <n v="-13.440731707317067"/>
    <n v="24.001463414634149"/>
    <n v="5.6132336995685483E-2"/>
    <n v="5.6132336995685483E-2"/>
    <n v="5.6132336995685483E-2"/>
    <n v="5.6132336995685483E-2"/>
    <n v="5.6132336995685483E-2"/>
    <n v="5.6132336995685483E-2"/>
    <n v="37.442195121951215"/>
    <n v="-13.777525729291179"/>
    <n v="23.664669392660038"/>
  </r>
  <r>
    <s v="Substation"/>
    <s v="068194"/>
    <x v="18"/>
    <s v="40053674"/>
    <s v="0"/>
    <s v="INSULATOR, POST"/>
    <x v="5"/>
    <x v="0"/>
    <s v="1985"/>
    <d v="1985-12-31T00:00:00"/>
    <n v="1985"/>
    <n v="5847.7159756097562"/>
    <n v="-2099.1665853658542"/>
    <n v="3748.5493902439021"/>
    <n v="8.7667393091902337"/>
    <n v="8.7667393091902337"/>
    <n v="8.7667393091902337"/>
    <n v="8.7667393091902337"/>
    <n v="8.7667393091902337"/>
    <n v="8.7667393091902337"/>
    <n v="5847.7159756097562"/>
    <n v="-2151.7670212209955"/>
    <n v="3695.9489543887607"/>
  </r>
  <r>
    <s v="Substation"/>
    <s v="068194"/>
    <x v="18"/>
    <s v="40053675"/>
    <s v="0"/>
    <s v="LIGHTNING ARRESTER 9KV"/>
    <x v="5"/>
    <x v="0"/>
    <s v="1985"/>
    <d v="1985-12-31T00:00:00"/>
    <n v="1985"/>
    <n v="2.6297560975609757"/>
    <n v="-0.94390243902439019"/>
    <n v="1.6858536585365855"/>
    <n v="3.9424599707352541E-3"/>
    <n v="3.9424599707352541E-3"/>
    <n v="3.9424599707352541E-3"/>
    <n v="3.9424599707352541E-3"/>
    <n v="3.9424599707352541E-3"/>
    <n v="3.9424599707352541E-3"/>
    <n v="2.6297560975609757"/>
    <n v="-0.96755719884880176"/>
    <n v="1.6621988987121741"/>
  </r>
  <r>
    <s v="Substation"/>
    <s v="068194"/>
    <x v="18"/>
    <s v="40053679"/>
    <s v="0"/>
    <s v="STEEL STRUCTURE"/>
    <x v="5"/>
    <x v="0"/>
    <s v="1985"/>
    <d v="1985-12-31T00:00:00"/>
    <n v="1985"/>
    <n v="846.58500000000004"/>
    <n v="-303.90036585365851"/>
    <n v="542.68463414634152"/>
    <n v="1.2691775778827779"/>
    <n v="1.2691775778827779"/>
    <n v="1.2691775778827779"/>
    <n v="1.2691775778827779"/>
    <n v="1.2691775778827779"/>
    <n v="1.2691775778827779"/>
    <n v="846.58500000000004"/>
    <n v="-311.5154313209552"/>
    <n v="535.06956867904478"/>
  </r>
  <r>
    <s v="Substation"/>
    <s v="068194"/>
    <x v="18"/>
    <s v="40070456"/>
    <s v="0"/>
    <s v="CCVT S/N 655488101 EQ# 373300"/>
    <x v="5"/>
    <x v="0"/>
    <s v="2007"/>
    <d v="2007-05-18T00:00:00"/>
    <n v="2008"/>
    <n v="1001.8196341463415"/>
    <n v="-112.17512195121947"/>
    <n v="889.64451219512205"/>
    <n v="1.5019011874073651"/>
    <n v="1.5019011874073651"/>
    <n v="1.5019011874073651"/>
    <n v="1.5019011874073651"/>
    <n v="1.5019011874073651"/>
    <n v="1.5019011874073651"/>
    <n v="1001.8196341463415"/>
    <n v="-121.18652907566366"/>
    <n v="880.63310507067786"/>
  </r>
  <r>
    <s v="Substation"/>
    <s v="068194"/>
    <x v="18"/>
    <s v="40070456"/>
    <s v="1"/>
    <s v="CCVT S/N 655488101 INSTALL COSTS"/>
    <x v="5"/>
    <x v="0"/>
    <s v="2007"/>
    <d v="2007-05-18T00:00:00"/>
    <n v="2008"/>
    <n v="1802.8042682926828"/>
    <n v="-201.86121951219502"/>
    <n v="1600.9430487804877"/>
    <n v="2.7027159170413371"/>
    <n v="2.7027159170413371"/>
    <n v="2.7027159170413371"/>
    <n v="2.7027159170413371"/>
    <n v="2.7027159170413371"/>
    <n v="2.7027159170413371"/>
    <n v="1802.8042682926828"/>
    <n v="-218.07751501444304"/>
    <n v="1584.7267532782398"/>
  </r>
  <r>
    <s v="Substation"/>
    <s v="068194"/>
    <x v="18"/>
    <s v="40070457"/>
    <s v="0"/>
    <s v="CCVT S/N 655488102 EQ# 373301"/>
    <x v="5"/>
    <x v="0"/>
    <s v="2007"/>
    <d v="2007-05-18T00:00:00"/>
    <n v="2008"/>
    <n v="1001.8196341463415"/>
    <n v="-112.17512195121947"/>
    <n v="889.64451219512205"/>
    <n v="1.5019011874073651"/>
    <n v="1.5019011874073651"/>
    <n v="1.5019011874073651"/>
    <n v="1.5019011874073651"/>
    <n v="1.5019011874073651"/>
    <n v="1.5019011874073651"/>
    <n v="1001.8196341463415"/>
    <n v="-121.18652907566366"/>
    <n v="880.63310507067786"/>
  </r>
  <r>
    <s v="Substation"/>
    <s v="068194"/>
    <x v="18"/>
    <s v="40070457"/>
    <s v="1"/>
    <s v="CCVT S/N 655488102 INSTALL COSTS"/>
    <x v="5"/>
    <x v="0"/>
    <s v="2007"/>
    <d v="2007-05-18T00:00:00"/>
    <n v="2008"/>
    <n v="1802.8042682926828"/>
    <n v="-201.86121951219502"/>
    <n v="1600.9430487804877"/>
    <n v="2.7027159170413371"/>
    <n v="2.7027159170413371"/>
    <n v="2.7027159170413371"/>
    <n v="2.7027159170413371"/>
    <n v="2.7027159170413371"/>
    <n v="2.7027159170413371"/>
    <n v="1802.8042682926828"/>
    <n v="-218.07751501444304"/>
    <n v="1584.7267532782398"/>
  </r>
  <r>
    <s v="Substation"/>
    <s v="068194"/>
    <x v="18"/>
    <s v="40070458"/>
    <s v="0"/>
    <s v="CCVT S/N 655488103 EQ# 373302"/>
    <x v="5"/>
    <x v="0"/>
    <s v="2007"/>
    <d v="2007-05-18T00:00:00"/>
    <n v="2008"/>
    <n v="1001.8196341463415"/>
    <n v="-112.17512195121947"/>
    <n v="889.64451219512205"/>
    <n v="1.5019011874073651"/>
    <n v="1.5019011874073651"/>
    <n v="1.5019011874073651"/>
    <n v="1.5019011874073651"/>
    <n v="1.5019011874073651"/>
    <n v="1.5019011874073651"/>
    <n v="1001.8196341463415"/>
    <n v="-121.18652907566366"/>
    <n v="880.63310507067786"/>
  </r>
  <r>
    <s v="Substation"/>
    <s v="068194"/>
    <x v="18"/>
    <s v="40070458"/>
    <s v="1"/>
    <s v="CCVT S/N 655488103 INSTALL COSTS"/>
    <x v="5"/>
    <x v="0"/>
    <s v="2007"/>
    <d v="2007-05-18T00:00:00"/>
    <n v="2008"/>
    <n v="1802.8042682926828"/>
    <n v="-201.86121951219502"/>
    <n v="1600.9430487804877"/>
    <n v="2.7027159170413371"/>
    <n v="2.7027159170413371"/>
    <n v="2.7027159170413371"/>
    <n v="2.7027159170413371"/>
    <n v="2.7027159170413371"/>
    <n v="2.7027159170413371"/>
    <n v="1802.8042682926828"/>
    <n v="-218.07751501444304"/>
    <n v="1584.7267532782398"/>
  </r>
  <r>
    <s v="Substation"/>
    <s v="068194"/>
    <x v="18"/>
    <s v="40070906"/>
    <s v="0"/>
    <s v="STEEL STRUCTURE"/>
    <x v="5"/>
    <x v="0"/>
    <s v="1996"/>
    <d v="1996-12-31T00:00:00"/>
    <n v="1996"/>
    <n v="3622.1773170731703"/>
    <n v="-890.0275609756095"/>
    <n v="2732.1497560975608"/>
    <n v="5.4302713064191606"/>
    <n v="5.4302713064191606"/>
    <n v="5.4302713064191606"/>
    <n v="5.4302713064191606"/>
    <n v="5.4302713064191606"/>
    <n v="5.4302713064191606"/>
    <n v="3622.1773170731703"/>
    <n v="-922.60918881412442"/>
    <n v="2699.5681282590458"/>
  </r>
  <r>
    <s v="Substation"/>
    <s v="068194"/>
    <x v="18"/>
    <s v="40072178"/>
    <s v="2"/>
    <s v="BREAKER B-2385 REBUILD"/>
    <x v="5"/>
    <x v="0"/>
    <s v="2007"/>
    <d v="2007-12-20T00:00:00"/>
    <n v="2008"/>
    <n v="60186.162073170737"/>
    <n v="-6739.0946341463423"/>
    <n v="53447.067439024395"/>
    <n v="90.229483633760495"/>
    <n v="90.229483633760495"/>
    <n v="90.229483633760495"/>
    <n v="90.229483633760495"/>
    <n v="90.229483633760495"/>
    <n v="90.229483633760495"/>
    <n v="60186.162073170737"/>
    <n v="-7280.4715359489055"/>
    <n v="52905.690537221832"/>
  </r>
  <r>
    <s v="Substation"/>
    <s v="068194"/>
    <x v="18"/>
    <s v="40072178"/>
    <s v="0"/>
    <s v="BREAKER B-2385 S/N 41391763022 EQ# 322404 (BPA)"/>
    <x v="5"/>
    <x v="0"/>
    <s v="2007"/>
    <d v="2007-12-20T00:00:00"/>
    <n v="2008"/>
    <n v="27011.031585365854"/>
    <n v="-3024.4478048780511"/>
    <n v="23986.583780487803"/>
    <n v="40.494215753444529"/>
    <n v="40.494215753444529"/>
    <n v="40.494215753444529"/>
    <n v="40.494215753444529"/>
    <n v="40.494215753444529"/>
    <n v="40.494215753444529"/>
    <n v="27011.031585365854"/>
    <n v="-3267.4130993987183"/>
    <n v="23743.618485967134"/>
  </r>
  <r>
    <s v="Substation"/>
    <s v="068194"/>
    <x v="18"/>
    <s v="40072178"/>
    <s v="1"/>
    <s v="BREAKER B-2385 INSTALL COSTS"/>
    <x v="5"/>
    <x v="0"/>
    <s v="1985"/>
    <d v="1985-12-31T00:00:00"/>
    <n v="1985"/>
    <n v="60668.357926829274"/>
    <n v="-21778.240609756096"/>
    <n v="38890.117317073178"/>
    <n v="90.952378754287622"/>
    <n v="90.952378754287622"/>
    <n v="90.952378754287622"/>
    <n v="90.952378754287622"/>
    <n v="90.952378754287622"/>
    <n v="90.952378754287622"/>
    <n v="60668.357926829274"/>
    <n v="-22323.954882281821"/>
    <n v="38344.403044547449"/>
  </r>
  <r>
    <s v="Substation"/>
    <s v="068194"/>
    <x v="18"/>
    <s v="40089369"/>
    <s v="0"/>
    <s v="INSULATOR, POST 80KV"/>
    <x v="5"/>
    <x v="0"/>
    <s v="2013"/>
    <d v="2013-12-30T00:00:00"/>
    <n v="2014"/>
    <n v="2463.7368292682927"/>
    <n v="-59.29902439024363"/>
    <n v="2404.4378048780491"/>
    <n v="3.6935683262889447"/>
    <n v="3.6935683262889447"/>
    <n v="3.6935683262889447"/>
    <n v="3.6935683262889447"/>
    <n v="3.6935683262889447"/>
    <n v="3.6935683262889447"/>
    <n v="2463.7368292682927"/>
    <n v="-81.460434347977298"/>
    <n v="2382.2763949203154"/>
  </r>
  <r>
    <s v="Substation"/>
    <s v="085023"/>
    <x v="19"/>
    <s v="40051982"/>
    <s v="0"/>
    <s v="BUS"/>
    <x v="5"/>
    <x v="1"/>
    <s v="1969"/>
    <d v="1969-12-31T00:00:00"/>
    <n v="1969"/>
    <n v="143.03323636363638"/>
    <n v="-71.794472727272748"/>
    <n v="71.238763636363629"/>
    <n v="0.20465618135603592"/>
    <n v="0.20465618135603592"/>
    <n v="0.20465618135603592"/>
    <n v="0.20465618135603592"/>
    <n v="0.20465618135603592"/>
    <n v="0.20465618135603592"/>
    <n v="143.03323636363638"/>
    <n v="-73.022409815408963"/>
    <n v="70.010826548227413"/>
  </r>
  <r>
    <s v="Substation"/>
    <s v="085023"/>
    <x v="19"/>
    <s v="40051984"/>
    <s v="0"/>
    <s v="FOUNDATION AND SUBSTRUCTURE"/>
    <x v="5"/>
    <x v="1"/>
    <s v="1969"/>
    <d v="1969-12-31T00:00:00"/>
    <n v="1969"/>
    <n v="343.5813818181818"/>
    <n v="-172.45681678321677"/>
    <n v="171.12456503496503"/>
    <n v="0.49160639425911662"/>
    <n v="0.49160639425911662"/>
    <n v="0.49160639425911662"/>
    <n v="0.49160639425911662"/>
    <n v="0.49160639425911662"/>
    <n v="0.49160639425911662"/>
    <n v="343.5813818181818"/>
    <n v="-175.40645514877147"/>
    <n v="168.17492666941033"/>
  </r>
  <r>
    <s v="Substation"/>
    <s v="085023"/>
    <x v="19"/>
    <s v="40051988"/>
    <s v="2"/>
    <s v="POWER TRANSFORMER BUSHING 161KV T-4159"/>
    <x v="5"/>
    <x v="1"/>
    <s v="2010"/>
    <d v="2010-02-08T00:00:00"/>
    <n v="2011"/>
    <n v="83492.2586013986"/>
    <n v="-5836.6598601398582"/>
    <n v="77655.598741258742"/>
    <n v="119.46319088181519"/>
    <n v="119.46319088181519"/>
    <n v="119.46319088181519"/>
    <n v="119.46319088181519"/>
    <n v="119.46319088181519"/>
    <n v="119.46319088181519"/>
    <n v="83492.2586013986"/>
    <n v="-6553.4390054307496"/>
    <n v="76938.819595967856"/>
  </r>
  <r>
    <s v="Substation"/>
    <s v="085023"/>
    <x v="19"/>
    <s v="40051988"/>
    <s v="0"/>
    <s v="PHASE S TRANSFORMER T-4159 S/N 7000423 EQ# 333690"/>
    <x v="5"/>
    <x v="1"/>
    <s v="1965"/>
    <d v="1965-12-31T00:00:00"/>
    <n v="1965"/>
    <n v="132138.07174825174"/>
    <n v="-70681.857482517473"/>
    <n v="61456.214265734263"/>
    <n v="189.06705786196036"/>
    <n v="189.06705786196036"/>
    <n v="189.06705786196036"/>
    <n v="189.06705786196036"/>
    <n v="189.06705786196036"/>
    <n v="189.06705786196036"/>
    <n v="132138.07174825174"/>
    <n v="-71816.259829689239"/>
    <n v="60321.811918562496"/>
  </r>
  <r>
    <s v="Substation"/>
    <s v="085023"/>
    <x v="19"/>
    <s v="40051988"/>
    <s v="1"/>
    <s v="PHASE S TRANSFORMER T-4159 INSTALL COSTS"/>
    <x v="5"/>
    <x v="1"/>
    <s v="1969"/>
    <d v="1969-12-31T00:00:00"/>
    <n v="1969"/>
    <n v="13771.518041958039"/>
    <n v="-6912.4795804195792"/>
    <n v="6859.0384615384601"/>
    <n v="19.704694975771513"/>
    <n v="19.704694975771513"/>
    <n v="19.704694975771513"/>
    <n v="19.704694975771513"/>
    <n v="19.704694975771513"/>
    <n v="19.704694975771513"/>
    <n v="13771.518041958039"/>
    <n v="-7030.7077502742086"/>
    <n v="6740.8102916838307"/>
  </r>
  <r>
    <s v="Substation"/>
    <s v="085023"/>
    <x v="19"/>
    <s v="40067834"/>
    <s v="0"/>
    <s v="VOLTAGE TRANSFORMER INSTALL COSTS"/>
    <x v="5"/>
    <x v="1"/>
    <s v="2007"/>
    <d v="2007-06-18T00:00:00"/>
    <n v="2008"/>
    <n v="533.45806993007"/>
    <n v="-59.7323076923077"/>
    <n v="473.7257622377623"/>
    <n v="0.76328757064470087"/>
    <n v="0.76328757064470087"/>
    <n v="0.76328757064470087"/>
    <n v="0.76328757064470087"/>
    <n v="0.76328757064470087"/>
    <n v="0.76328757064470087"/>
    <n v="533.45806993007"/>
    <n v="-64.312033116175911"/>
    <n v="469.14603681389406"/>
  </r>
  <r>
    <s v="Substation"/>
    <s v="085023"/>
    <x v="19"/>
    <s v="40068046"/>
    <s v="0"/>
    <s v="VOLTAGE TRANSFORMER"/>
    <x v="5"/>
    <x v="1"/>
    <s v="1966"/>
    <d v="1966-12-31T00:00:00"/>
    <n v="1966"/>
    <n v="420.68945454545457"/>
    <n v="-221.59183216783219"/>
    <n v="199.09762237762237"/>
    <n v="0.60193490333352273"/>
    <n v="0.60193490333352273"/>
    <n v="0.60193490333352273"/>
    <n v="0.60193490333352273"/>
    <n v="0.60193490333352273"/>
    <n v="0.60193490333352273"/>
    <n v="420.68945454545457"/>
    <n v="-225.20344158783334"/>
    <n v="195.48601295762123"/>
  </r>
  <r>
    <s v="Substation"/>
    <s v="085023"/>
    <x v="19"/>
    <s v="40068046"/>
    <s v="1"/>
    <s v="VOLTAGE TRANSFORMER INSTALL COSTS"/>
    <x v="5"/>
    <x v="1"/>
    <s v="1966"/>
    <d v="1966-12-31T00:00:00"/>
    <n v="1966"/>
    <n v="80.637482517482525"/>
    <n v="-42.474965034965038"/>
    <n v="38.162517482517487"/>
    <n v="0.11537849289962414"/>
    <n v="0.11537849289962414"/>
    <n v="0.11537849289962414"/>
    <n v="0.11537849289962414"/>
    <n v="0.11537849289962414"/>
    <n v="0.11537849289962414"/>
    <n v="80.637482517482525"/>
    <n v="-43.167235992362784"/>
    <n v="37.470246525119741"/>
  </r>
  <r>
    <s v="Substation"/>
    <s v="085023"/>
    <x v="19"/>
    <s v="40068047"/>
    <s v="0"/>
    <s v="VOLTAGE TRANSFORMER"/>
    <x v="5"/>
    <x v="1"/>
    <s v="1966"/>
    <d v="1966-12-31T00:00:00"/>
    <n v="1966"/>
    <n v="420.68945454545457"/>
    <n v="-221.59183216783219"/>
    <n v="199.09762237762237"/>
    <n v="0.60193490333352273"/>
    <n v="0.60193490333352273"/>
    <n v="0.60193490333352273"/>
    <n v="0.60193490333352273"/>
    <n v="0.60193490333352273"/>
    <n v="0.60193490333352273"/>
    <n v="420.68945454545457"/>
    <n v="-225.20344158783334"/>
    <n v="195.48601295762123"/>
  </r>
  <r>
    <s v="Substation"/>
    <s v="085023"/>
    <x v="19"/>
    <s v="40068047"/>
    <s v="1"/>
    <s v="VOLTAGE TRANSFORMER INSTALL COSTS"/>
    <x v="5"/>
    <x v="1"/>
    <s v="1966"/>
    <d v="1966-12-31T00:00:00"/>
    <n v="1966"/>
    <n v="80.637482517482525"/>
    <n v="-42.474965034965038"/>
    <n v="38.162517482517487"/>
    <n v="0.11537849289962414"/>
    <n v="0.11537849289962414"/>
    <n v="0.11537849289962414"/>
    <n v="0.11537849289962414"/>
    <n v="0.11537849289962414"/>
    <n v="0.11537849289962414"/>
    <n v="80.637482517482525"/>
    <n v="-43.167235992362784"/>
    <n v="37.470246525119741"/>
  </r>
  <r>
    <s v="Substation"/>
    <s v="085023"/>
    <x v="19"/>
    <s v="40068048"/>
    <s v="0"/>
    <s v="VOLTAGE TRANSFORMER"/>
    <x v="5"/>
    <x v="1"/>
    <s v="1966"/>
    <d v="1966-12-31T00:00:00"/>
    <n v="1966"/>
    <n v="294.86416783216782"/>
    <n v="-155.31608391608393"/>
    <n v="139.5480839160839"/>
    <n v="0.42190036484833798"/>
    <n v="0.42190036484833798"/>
    <n v="0.42190036484833798"/>
    <n v="0.42190036484833798"/>
    <n v="0.42190036484833798"/>
    <n v="0.42190036484833798"/>
    <n v="294.86416783216782"/>
    <n v="-157.84748610517394"/>
    <n v="137.01668172699388"/>
  </r>
  <r>
    <s v="Substation"/>
    <s v="085023"/>
    <x v="19"/>
    <s v="40068048"/>
    <s v="1"/>
    <s v="VOLTAGE TRANSFORMER INSTALL COSTS"/>
    <x v="5"/>
    <x v="1"/>
    <s v="1966"/>
    <d v="1966-12-31T00:00:00"/>
    <n v="1966"/>
    <n v="62.662657342657347"/>
    <n v="-33.007216783216784"/>
    <n v="29.655440559440564"/>
    <n v="8.9659581866458879E-2"/>
    <n v="8.9659581866458879E-2"/>
    <n v="8.9659581866458879E-2"/>
    <n v="8.9659581866458879E-2"/>
    <n v="8.9659581866458879E-2"/>
    <n v="8.9659581866458879E-2"/>
    <n v="62.662657342657347"/>
    <n v="-33.545174274415537"/>
    <n v="29.11748306824181"/>
  </r>
  <r>
    <s v="Substation"/>
    <s v="085023"/>
    <x v="19"/>
    <s v="40068049"/>
    <s v="0"/>
    <s v="VOLTAGE TRANSFORMER"/>
    <x v="5"/>
    <x v="1"/>
    <s v="1966"/>
    <d v="1966-12-31T00:00:00"/>
    <n v="1966"/>
    <n v="294.86416783216782"/>
    <n v="-155.31608391608393"/>
    <n v="139.5480839160839"/>
    <n v="0.42190036484833798"/>
    <n v="0.42190036484833798"/>
    <n v="0.42190036484833798"/>
    <n v="0.42190036484833798"/>
    <n v="0.42190036484833798"/>
    <n v="0.42190036484833798"/>
    <n v="294.86416783216782"/>
    <n v="-157.84748610517394"/>
    <n v="137.01668172699388"/>
  </r>
  <r>
    <s v="Substation"/>
    <s v="085023"/>
    <x v="19"/>
    <s v="40068049"/>
    <s v="1"/>
    <s v="VOLTAGE TRANSFORMER INSTALL COSTS"/>
    <x v="5"/>
    <x v="1"/>
    <s v="1966"/>
    <d v="1966-12-31T00:00:00"/>
    <n v="1966"/>
    <n v="62.662657342657347"/>
    <n v="-33.007216783216784"/>
    <n v="29.655440559440564"/>
    <n v="8.9659581866458879E-2"/>
    <n v="8.9659581866458879E-2"/>
    <n v="8.9659581866458879E-2"/>
    <n v="8.9659581866458879E-2"/>
    <n v="8.9659581866458879E-2"/>
    <n v="8.9659581866458879E-2"/>
    <n v="62.662657342657347"/>
    <n v="-33.545174274415537"/>
    <n v="29.11748306824181"/>
  </r>
  <r>
    <s v="Substation"/>
    <s v="085023"/>
    <x v="19"/>
    <s v="40068050"/>
    <s v="0"/>
    <s v="VOLTAGE TRANSFORMER"/>
    <x v="5"/>
    <x v="1"/>
    <s v="1966"/>
    <d v="1966-12-31T00:00:00"/>
    <n v="1966"/>
    <n v="294.86114685314686"/>
    <n v="-155.31457342657345"/>
    <n v="139.54657342657342"/>
    <n v="0.42189604234228201"/>
    <n v="0.42189604234228201"/>
    <n v="0.42189604234228201"/>
    <n v="0.42189604234228201"/>
    <n v="0.42189604234228201"/>
    <n v="0.42189604234228201"/>
    <n v="294.86114685314686"/>
    <n v="-157.84594968062714"/>
    <n v="137.01519717251972"/>
  </r>
  <r>
    <s v="Substation"/>
    <s v="085023"/>
    <x v="19"/>
    <s v="40068050"/>
    <s v="1"/>
    <s v="VOLTAGE TRANSFORMER INSTALL COSTS"/>
    <x v="5"/>
    <x v="1"/>
    <s v="1966"/>
    <d v="1966-12-31T00:00:00"/>
    <n v="1966"/>
    <n v="62.662657342657347"/>
    <n v="-33.007216783216784"/>
    <n v="29.655440559440564"/>
    <n v="8.9659581866458879E-2"/>
    <n v="8.9659581866458879E-2"/>
    <n v="8.9659581866458879E-2"/>
    <n v="8.9659581866458879E-2"/>
    <n v="8.9659581866458879E-2"/>
    <n v="8.9659581866458879E-2"/>
    <n v="62.662657342657347"/>
    <n v="-33.545174274415537"/>
    <n v="29.11748306824181"/>
  </r>
  <r>
    <s v="Substation"/>
    <s v="085023"/>
    <x v="19"/>
    <s v="40068051"/>
    <s v="0"/>
    <s v="VOLTAGE TRANSFORMER"/>
    <x v="5"/>
    <x v="1"/>
    <s v="1966"/>
    <d v="1966-12-31T00:00:00"/>
    <n v="1966"/>
    <n v="1406.4469930069931"/>
    <n v="-740.82713286713283"/>
    <n v="665.61986013986029"/>
    <n v="2.0123859194286413"/>
    <n v="2.0123859194286413"/>
    <n v="2.0123859194286413"/>
    <n v="2.0123859194286413"/>
    <n v="2.0123859194286413"/>
    <n v="2.0123859194286413"/>
    <n v="1406.4469930069931"/>
    <n v="-752.90144838370463"/>
    <n v="653.54554462328849"/>
  </r>
  <r>
    <s v="Substation"/>
    <s v="085023"/>
    <x v="19"/>
    <s v="40068051"/>
    <s v="1"/>
    <s v="VOLTAGE TRANSFORMER INSTALL COSTS"/>
    <x v="5"/>
    <x v="1"/>
    <s v="1966"/>
    <d v="1966-12-31T00:00:00"/>
    <n v="1966"/>
    <n v="221.45437762237762"/>
    <n v="-116.64755244755246"/>
    <n v="104.80682517482516"/>
    <n v="0.31686346768767987"/>
    <n v="0.31686346768767987"/>
    <n v="0.31686346768767987"/>
    <n v="0.31686346768767987"/>
    <n v="0.31686346768767987"/>
    <n v="0.31686346768767987"/>
    <n v="221.45437762237762"/>
    <n v="-118.54873325367853"/>
    <n v="102.90564436869909"/>
  </r>
  <r>
    <s v="Substation"/>
    <s v="085023"/>
    <x v="19"/>
    <s v="40068052"/>
    <s v="0"/>
    <s v="BREAKER B-4526 S/N 4153789101 EQ# 333594"/>
    <x v="5"/>
    <x v="1"/>
    <s v="1966"/>
    <d v="1966-12-31T00:00:00"/>
    <n v="1966"/>
    <n v="5663.1272727272726"/>
    <n v="-2982.9766153846153"/>
    <n v="2680.1506573426573"/>
    <n v="8.1029698525666518"/>
    <n v="8.1029698525666518"/>
    <n v="8.1029698525666518"/>
    <n v="8.1029698525666518"/>
    <n v="8.1029698525666518"/>
    <n v="8.1029698525666518"/>
    <n v="5663.1272727272726"/>
    <n v="-3031.5944345000153"/>
    <n v="2631.5328382272573"/>
  </r>
  <r>
    <s v="Substation"/>
    <s v="085023"/>
    <x v="19"/>
    <s v="40068052"/>
    <s v="1"/>
    <s v="BREAKER B-4526 INSTALL COSTS"/>
    <x v="5"/>
    <x v="1"/>
    <s v="1966"/>
    <d v="1966-12-31T00:00:00"/>
    <n v="1966"/>
    <n v="973.31412587412592"/>
    <n v="-512.67977622377634"/>
    <n v="460.63434965034963"/>
    <n v="1.3926466136504787"/>
    <n v="1.3926466136504787"/>
    <n v="1.3926466136504787"/>
    <n v="1.3926466136504787"/>
    <n v="1.3926466136504787"/>
    <n v="1.3926466136504787"/>
    <n v="973.31412587412592"/>
    <n v="-521.03565590567916"/>
    <n v="452.27846996844676"/>
  </r>
  <r>
    <s v="Substation"/>
    <s v="085023"/>
    <x v="19"/>
    <s v="40068053"/>
    <s v="0"/>
    <s v="BREAKER B-4527 S/N 4153789102 EQ# 333600"/>
    <x v="5"/>
    <x v="1"/>
    <s v="1966"/>
    <d v="1966-12-31T00:00:00"/>
    <n v="1966"/>
    <n v="14157.818181818182"/>
    <n v="-7457.4415384615386"/>
    <n v="6700.3766433566434"/>
    <n v="20.25742463141663"/>
    <n v="20.25742463141663"/>
    <n v="20.25742463141663"/>
    <n v="20.25742463141663"/>
    <n v="20.25742463141663"/>
    <n v="20.25742463141663"/>
    <n v="14157.818181818182"/>
    <n v="-7578.9860862500382"/>
    <n v="6578.8320955681438"/>
  </r>
  <r>
    <s v="Substation"/>
    <s v="085023"/>
    <x v="19"/>
    <s v="40068053"/>
    <s v="1"/>
    <s v="BREAKER B-4527 INSTALL COSTS"/>
    <x v="5"/>
    <x v="1"/>
    <s v="1966"/>
    <d v="1966-12-31T00:00:00"/>
    <n v="1966"/>
    <n v="2433.2853146853145"/>
    <n v="-1281.6994405594405"/>
    <n v="1151.5858741258739"/>
    <n v="3.481616534126196"/>
    <n v="3.481616534126196"/>
    <n v="3.481616534126196"/>
    <n v="3.481616534126196"/>
    <n v="3.481616534126196"/>
    <n v="3.481616534126196"/>
    <n v="2433.2853146853145"/>
    <n v="-1302.5891397641976"/>
    <n v="1130.6961749211168"/>
  </r>
  <r>
    <s v="Substation"/>
    <s v="085023"/>
    <x v="19"/>
    <s v="40068059"/>
    <s v="0"/>
    <s v="AIRBREAK SWITCH 161KV"/>
    <x v="5"/>
    <x v="1"/>
    <s v="1966"/>
    <d v="1966-12-31T00:00:00"/>
    <n v="1966"/>
    <n v="5934.8673566433563"/>
    <n v="-3126.1121118881119"/>
    <n v="2808.7552447552443"/>
    <n v="8.4917835948093821"/>
    <n v="8.4917835948093821"/>
    <n v="8.4917835948093821"/>
    <n v="8.4917835948093821"/>
    <n v="8.4917835948093821"/>
    <n v="8.4917835948093821"/>
    <n v="5934.8673566433563"/>
    <n v="-3177.0628134569683"/>
    <n v="2757.8045431863879"/>
  </r>
  <r>
    <s v="Substation"/>
    <s v="085023"/>
    <x v="19"/>
    <s v="40068060"/>
    <s v="0"/>
    <s v="AIRBREAK SWITCH 161KV"/>
    <x v="5"/>
    <x v="1"/>
    <s v="1966"/>
    <d v="1966-12-31T00:00:00"/>
    <n v="1966"/>
    <n v="1841.0435244755245"/>
    <n v="-969.74483916083921"/>
    <n v="871.29868531468526"/>
    <n v="2.634219479390933"/>
    <n v="2.634219479390933"/>
    <n v="2.634219479390933"/>
    <n v="2.634219479390933"/>
    <n v="2.634219479390933"/>
    <n v="2.634219479390933"/>
    <n v="1841.0435244755245"/>
    <n v="-985.55015603718482"/>
    <n v="855.49336843833964"/>
  </r>
  <r>
    <s v="Substation"/>
    <s v="085023"/>
    <x v="19"/>
    <s v="40068068"/>
    <s v="0"/>
    <s v="FOUNDATION AND SUBSTRUCTURE"/>
    <x v="5"/>
    <x v="1"/>
    <s v="1966"/>
    <d v="1966-12-31T00:00:00"/>
    <n v="1966"/>
    <n v="1434.6405818181818"/>
    <n v="-755.67751048951038"/>
    <n v="678.96307132867139"/>
    <n v="2.0527261394468121"/>
    <n v="2.0527261394468121"/>
    <n v="2.0527261394468121"/>
    <n v="2.0527261394468121"/>
    <n v="2.0527261394468121"/>
    <n v="2.0527261394468121"/>
    <n v="1434.6405818181818"/>
    <n v="-767.99386732619121"/>
    <n v="666.64671449199056"/>
  </r>
  <r>
    <s v="Substation"/>
    <s v="085023"/>
    <x v="19"/>
    <s v="40068070"/>
    <s v="0"/>
    <s v="STEEL STRUCTURE"/>
    <x v="5"/>
    <x v="1"/>
    <s v="1966"/>
    <d v="1966-12-31T00:00:00"/>
    <n v="1966"/>
    <n v="342.98247272727275"/>
    <n v="-180.66141818181819"/>
    <n v="162.32105454545456"/>
    <n v="0.49074945743351583"/>
    <n v="0.49074945743351583"/>
    <n v="0.49074945743351583"/>
    <n v="0.49074945743351583"/>
    <n v="0.49074945743351583"/>
    <n v="0.49074945743351583"/>
    <n v="342.98247272727275"/>
    <n v="-183.60591492641927"/>
    <n v="159.37655780085348"/>
  </r>
  <r>
    <s v="Substation"/>
    <s v="085023"/>
    <x v="19"/>
    <s v="40068071"/>
    <s v="0"/>
    <s v="STEEL STRUCTURE"/>
    <x v="5"/>
    <x v="1"/>
    <s v="1966"/>
    <d v="1966-12-31T00:00:00"/>
    <n v="1966"/>
    <n v="3714.4017818181824"/>
    <n v="-1956.5113090909092"/>
    <n v="1757.8904727272732"/>
    <n v="5.3146758334989732"/>
    <n v="5.3146758334989732"/>
    <n v="5.3146758334989732"/>
    <n v="5.3146758334989732"/>
    <n v="5.3146758334989732"/>
    <n v="5.3146758334989732"/>
    <n v="3714.4017818181824"/>
    <n v="-1988.399364091903"/>
    <n v="1726.0024177262794"/>
  </r>
  <r>
    <s v="Substation"/>
    <s v="085023"/>
    <x v="19"/>
    <s v="40068105"/>
    <s v="0"/>
    <s v="BUS"/>
    <x v="5"/>
    <x v="1"/>
    <s v="1966"/>
    <d v="1966-12-31T00:00:00"/>
    <n v="1966"/>
    <n v="2888.9008363636367"/>
    <n v="-1521.6895636363638"/>
    <n v="1367.2112727272729"/>
    <n v="4.1335246864116275"/>
    <n v="4.1335246864116275"/>
    <n v="4.1335246864116275"/>
    <n v="4.1335246864116275"/>
    <n v="4.1335246864116275"/>
    <n v="4.1335246864116275"/>
    <n v="2888.9008363636367"/>
    <n v="-1546.4907117548335"/>
    <n v="1342.4101246088032"/>
  </r>
  <r>
    <s v="Substation"/>
    <s v="085023"/>
    <x v="19"/>
    <s v="40077565"/>
    <s v="0"/>
    <s v="BUS"/>
    <x v="5"/>
    <x v="1"/>
    <s v="1967"/>
    <d v="1967-12-31T00:00:00"/>
    <n v="1967"/>
    <n v="807.38247272727278"/>
    <n v="-418.65021818181816"/>
    <n v="388.73225454545462"/>
    <n v="1.155226700891218"/>
    <n v="1.155226700891218"/>
    <n v="1.155226700891218"/>
    <n v="1.155226700891218"/>
    <n v="1.155226700891218"/>
    <n v="1.155226700891218"/>
    <n v="807.38247272727278"/>
    <n v="-425.58157838716545"/>
    <n v="381.80089434010733"/>
  </r>
  <r>
    <s v="Substation"/>
    <s v="085023"/>
    <x v="19"/>
    <s v="40077568"/>
    <s v="0"/>
    <s v="CURRENT TRANSFORMER"/>
    <x v="5"/>
    <x v="1"/>
    <s v="1967"/>
    <d v="1967-12-31T00:00:00"/>
    <n v="1967"/>
    <n v="48.988195804195804"/>
    <n v="-25.401902097902095"/>
    <n v="23.586293706293709"/>
    <n v="7.0093758204001308E-2"/>
    <n v="7.0093758204001308E-2"/>
    <n v="7.0093758204001308E-2"/>
    <n v="7.0093758204001308E-2"/>
    <n v="7.0093758204001308E-2"/>
    <n v="7.0093758204001308E-2"/>
    <n v="48.988195804195804"/>
    <n v="-25.822464647126104"/>
    <n v="23.1657311570697"/>
  </r>
  <r>
    <s v="Substation"/>
    <s v="085023"/>
    <x v="19"/>
    <s v="40077579"/>
    <s v="0"/>
    <s v="DISCONNECT SWITCH"/>
    <x v="5"/>
    <x v="1"/>
    <s v="1967"/>
    <d v="1967-12-31T00:00:00"/>
    <n v="1967"/>
    <n v="201.1836083916084"/>
    <n v="-104.31893706293705"/>
    <n v="96.864671328671349"/>
    <n v="0.28785945205195912"/>
    <n v="0.28785945205195912"/>
    <n v="0.28785945205195912"/>
    <n v="0.28785945205195912"/>
    <n v="0.28785945205195912"/>
    <n v="0.28785945205195912"/>
    <n v="201.1836083916084"/>
    <n v="-106.04609377524881"/>
    <n v="95.137514616359596"/>
  </r>
  <r>
    <s v="Substation"/>
    <s v="085023"/>
    <x v="19"/>
    <s v="40077581"/>
    <s v="0"/>
    <s v="FOUNDATION AND SUBSTRUCTURE"/>
    <x v="5"/>
    <x v="1"/>
    <s v="1967"/>
    <d v="1967-12-31T00:00:00"/>
    <n v="1967"/>
    <n v="371.20340139860139"/>
    <n v="-192.47865734265736"/>
    <n v="178.72474405594403"/>
    <n v="0.53112879613149355"/>
    <n v="0.53112879613149355"/>
    <n v="0.53112879613149355"/>
    <n v="0.53112879613149355"/>
    <n v="0.53112879613149355"/>
    <n v="0.53112879613149355"/>
    <n v="371.20340139860139"/>
    <n v="-195.66543011944631"/>
    <n v="175.53797127915507"/>
  </r>
  <r>
    <s v="Substation"/>
    <s v="085023"/>
    <x v="19"/>
    <s v="40077587"/>
    <s v="0"/>
    <s v="STEEL STRUCTURE"/>
    <x v="5"/>
    <x v="1"/>
    <s v="1967"/>
    <d v="1967-12-31T00:00:00"/>
    <n v="1967"/>
    <n v="688.87309090909093"/>
    <n v="-357.19920000000002"/>
    <n v="331.67389090909091"/>
    <n v="0.98565997532183436"/>
    <n v="0.98565997532183436"/>
    <n v="0.98565997532183436"/>
    <n v="0.98565997532183436"/>
    <n v="0.98565997532183436"/>
    <n v="0.98565997532183436"/>
    <n v="688.87309090909093"/>
    <n v="-363.11315985193102"/>
    <n v="325.75993105715992"/>
  </r>
  <r>
    <s v="Substation"/>
    <s v="085023"/>
    <x v="19"/>
    <s v="40077588"/>
    <s v="0"/>
    <s v="AIRBREAK SWITCH INTERRUPTING UNIT"/>
    <x v="5"/>
    <x v="1"/>
    <s v="1967"/>
    <d v="1967-12-31T00:00:00"/>
    <n v="1967"/>
    <n v="253.56738461538464"/>
    <n v="-131.48206993006994"/>
    <n v="122.08531468531469"/>
    <n v="0.36281170706289784"/>
    <n v="0.36281170706289784"/>
    <n v="0.36281170706289784"/>
    <n v="0.36281170706289784"/>
    <n v="0.36281170706289784"/>
    <n v="0.36281170706289784"/>
    <n v="253.56738461538464"/>
    <n v="-133.65894017244733"/>
    <n v="119.90844444293731"/>
  </r>
  <r>
    <s v="Substation"/>
    <s v="085023"/>
    <x v="19"/>
    <s v="40077593"/>
    <s v="0"/>
    <s v="BUS"/>
    <x v="5"/>
    <x v="1"/>
    <s v="1969"/>
    <d v="1969-12-31T00:00:00"/>
    <n v="1969"/>
    <n v="2547.6296727272729"/>
    <n v="-1278.7573090909088"/>
    <n v="1268.8723636363641"/>
    <n v="3.6452238205961809"/>
    <n v="3.6452238205961809"/>
    <n v="3.6452238205961809"/>
    <n v="3.6452238205961809"/>
    <n v="3.6452238205961809"/>
    <n v="3.6452238205961809"/>
    <n v="2547.6296727272729"/>
    <n v="-1300.6286520144859"/>
    <n v="1247.0010207127871"/>
  </r>
  <r>
    <s v="Substation"/>
    <s v="085023"/>
    <x v="19"/>
    <s v="40077594"/>
    <s v="0"/>
    <s v="CURRENT TRANSFORMER"/>
    <x v="5"/>
    <x v="1"/>
    <s v="1969"/>
    <d v="1969-12-31T00:00:00"/>
    <n v="1969"/>
    <n v="72.505006993006987"/>
    <n v="-36.39373426573426"/>
    <n v="36.111272727272727"/>
    <n v="0.10374230659688782"/>
    <n v="0.10374230659688782"/>
    <n v="0.10374230659688782"/>
    <n v="0.10374230659688782"/>
    <n v="0.10374230659688782"/>
    <n v="0.10374230659688782"/>
    <n v="72.505006993006987"/>
    <n v="-37.016188105315585"/>
    <n v="35.488818887691401"/>
  </r>
  <r>
    <s v="Substation"/>
    <s v="085023"/>
    <x v="19"/>
    <s v="40077595"/>
    <s v="0"/>
    <s v="DISCONNECT SWITCH"/>
    <x v="5"/>
    <x v="1"/>
    <s v="1969"/>
    <d v="1969-12-31T00:00:00"/>
    <n v="1969"/>
    <n v="267.47295104895107"/>
    <n v="-134.2553286713287"/>
    <n v="133.21762237762238"/>
    <n v="0.38270820243863896"/>
    <n v="0.38270820243863896"/>
    <n v="0.38270820243863896"/>
    <n v="0.38270820243863896"/>
    <n v="0.38270820243863896"/>
    <n v="0.38270820243863896"/>
    <n v="267.47295104895107"/>
    <n v="-136.55157788596054"/>
    <n v="130.92137316299053"/>
  </r>
  <r>
    <s v="Substation"/>
    <s v="085023"/>
    <x v="19"/>
    <s v="40077596"/>
    <s v="0"/>
    <s v="FOUNDATION AND SUBSTRUCTURE"/>
    <x v="5"/>
    <x v="1"/>
    <s v="2010"/>
    <d v="2010-04-21T00:00:00"/>
    <n v="2011"/>
    <n v="1203.1713566433566"/>
    <n v="-84.109493706293506"/>
    <n v="1119.0618629370631"/>
    <n v="1.7215331319329061"/>
    <n v="1.7215331319329061"/>
    <n v="1.7215331319329061"/>
    <n v="1.7215331319329061"/>
    <n v="1.7215331319329061"/>
    <n v="1.7215331319329061"/>
    <n v="1203.1713566433566"/>
    <n v="-94.438692497890941"/>
    <n v="1108.7326641454656"/>
  </r>
  <r>
    <s v="Substation"/>
    <s v="085023"/>
    <x v="19"/>
    <s v="40077597"/>
    <s v="0"/>
    <s v="AIRBREAK SWITCH 161KV"/>
    <x v="5"/>
    <x v="1"/>
    <s v="1969"/>
    <d v="1969-12-31T00:00:00"/>
    <n v="1969"/>
    <n v="1367.2513006993006"/>
    <n v="-686.27882517482522"/>
    <n v="680.97247552447539"/>
    <n v="1.9563035646051448"/>
    <n v="1.9563035646051448"/>
    <n v="1.9563035646051448"/>
    <n v="1.9563035646051448"/>
    <n v="1.9563035646051448"/>
    <n v="1.9563035646051448"/>
    <n v="1367.2513006993006"/>
    <n v="-698.01664656245612"/>
    <n v="669.23465413684448"/>
  </r>
  <r>
    <s v="Substation"/>
    <s v="085023"/>
    <x v="19"/>
    <s v="40077607"/>
    <s v="0"/>
    <s v="STEEL STRUCTURE"/>
    <x v="5"/>
    <x v="1"/>
    <s v="1969"/>
    <d v="1969-12-31T00:00:00"/>
    <n v="1969"/>
    <n v="2950.9262181818185"/>
    <n v="-1481.188581818182"/>
    <n v="1469.7376363636365"/>
    <n v="4.2222724356255741"/>
    <n v="4.2222724356255741"/>
    <n v="4.2222724356255741"/>
    <n v="4.2222724356255741"/>
    <n v="4.2222724356255741"/>
    <n v="4.2222724356255741"/>
    <n v="2950.9262181818185"/>
    <n v="-1506.5222164319355"/>
    <n v="1444.404001749883"/>
  </r>
  <r>
    <s v="Substation"/>
    <s v="085023"/>
    <x v="19"/>
    <s v="40077608"/>
    <s v="0"/>
    <s v="VOLTAGE TRANSFORMER 161KV"/>
    <x v="5"/>
    <x v="1"/>
    <s v="1969"/>
    <d v="1969-12-31T00:00:00"/>
    <n v="1969"/>
    <n v="1717.9627972027972"/>
    <n v="-862.31429370629382"/>
    <n v="855.64850349650339"/>
    <n v="2.4581119376576188"/>
    <n v="2.4581119376576188"/>
    <n v="2.4581119376576188"/>
    <n v="2.4581119376576188"/>
    <n v="2.4581119376576188"/>
    <n v="2.4581119376576188"/>
    <n v="1717.9627972027972"/>
    <n v="-877.06296533223951"/>
    <n v="840.8998318705577"/>
  </r>
  <r>
    <s v="Substation"/>
    <s v="085023"/>
    <x v="19"/>
    <s v="40077611"/>
    <s v="0"/>
    <s v="VOLTAGE TRANSFORMER"/>
    <x v="5"/>
    <x v="1"/>
    <s v="1971"/>
    <d v="1971-12-31T00:00:00"/>
    <n v="1971"/>
    <n v="9.5040000000000013"/>
    <n v="-4.6115244755244769"/>
    <n v="4.8924755244755245"/>
    <n v="1.3598604052157631E-2"/>
    <n v="1.3598604052157631E-2"/>
    <n v="1.3598604052157631E-2"/>
    <n v="1.3598604052157631E-2"/>
    <n v="1.3598604052157631E-2"/>
    <n v="1.3598604052157631E-2"/>
    <n v="9.5040000000000013"/>
    <n v="-4.6931160998374226"/>
    <n v="4.8108839001625787"/>
  </r>
  <r>
    <s v="Substation"/>
    <s v="085023"/>
    <x v="19"/>
    <s v="40077611"/>
    <s v="1"/>
    <s v="VOLTAGE TRANSFORMER INSTALL COSTS"/>
    <x v="5"/>
    <x v="1"/>
    <s v="1971"/>
    <d v="1971-12-31T00:00:00"/>
    <n v="1971"/>
    <n v="38.798433566433566"/>
    <n v="-18.823720279720277"/>
    <n v="19.974713286713289"/>
    <n v="5.5513945277132992E-2"/>
    <n v="5.5513945277132992E-2"/>
    <n v="5.5513945277132992E-2"/>
    <n v="5.5513945277132992E-2"/>
    <n v="5.5513945277132992E-2"/>
    <n v="5.5513945277132992E-2"/>
    <n v="38.798433566433566"/>
    <n v="-19.156803951383075"/>
    <n v="19.641629615050491"/>
  </r>
  <r>
    <s v="Substation"/>
    <s v="085023"/>
    <x v="19"/>
    <s v="40077613"/>
    <s v="0"/>
    <s v="BUS"/>
    <x v="5"/>
    <x v="1"/>
    <s v="1975"/>
    <d v="1975-12-31T00:00:00"/>
    <n v="1975"/>
    <n v="1582.033090909091"/>
    <n v="-712.90210909090933"/>
    <n v="869.13098181818168"/>
    <n v="2.2636196970416478"/>
    <n v="2.2636196970416478"/>
    <n v="2.2636196970416478"/>
    <n v="2.2636196970416478"/>
    <n v="2.2636196970416478"/>
    <n v="2.2636196970416478"/>
    <n v="1582.033090909091"/>
    <n v="-726.48382727315925"/>
    <n v="855.54926363593177"/>
  </r>
  <r>
    <s v="Substation"/>
    <s v="085023"/>
    <x v="19"/>
    <s v="40077614"/>
    <s v="0"/>
    <s v="FOUNDATION AND SUBSTRUCTURE"/>
    <x v="5"/>
    <x v="1"/>
    <s v="1975"/>
    <d v="1975-12-31T00:00:00"/>
    <n v="1975"/>
    <n v="922.12227692307681"/>
    <n v="-415.53037762237756"/>
    <n v="506.59189930069925"/>
    <n v="1.319399803403932"/>
    <n v="1.319399803403932"/>
    <n v="1.319399803403932"/>
    <n v="1.319399803403932"/>
    <n v="1.319399803403932"/>
    <n v="1.319399803403932"/>
    <n v="922.12227692307681"/>
    <n v="-423.44677644280114"/>
    <n v="498.67550048027567"/>
  </r>
  <r>
    <s v="Substation"/>
    <s v="085023"/>
    <x v="19"/>
    <s v="40077625"/>
    <s v="0"/>
    <s v="BUS"/>
    <x v="5"/>
    <x v="1"/>
    <s v="1978"/>
    <d v="1978-12-31T00:00:00"/>
    <n v="1978"/>
    <n v="699.23716363636368"/>
    <n v="-296.48061818181822"/>
    <n v="402.75654545454546"/>
    <n v="1.0004891968481335"/>
    <n v="1.0004891968481335"/>
    <n v="1.0004891968481335"/>
    <n v="1.0004891968481335"/>
    <n v="1.0004891968481335"/>
    <n v="1.0004891968481335"/>
    <n v="699.23716363636368"/>
    <n v="-302.483553362907"/>
    <n v="396.75361027345667"/>
  </r>
  <r>
    <s v="Substation"/>
    <s v="085023"/>
    <x v="19"/>
    <s v="40077626"/>
    <s v="0"/>
    <s v="FOUNDATION AND SUBSTRUCTURE"/>
    <x v="5"/>
    <x v="1"/>
    <s v="1978"/>
    <d v="1978-12-31T00:00:00"/>
    <n v="1978"/>
    <n v="288.83217902097897"/>
    <n v="-122.46671328671326"/>
    <n v="166.36546573426571"/>
    <n v="0.41326961700633436"/>
    <n v="0.41326961700633436"/>
    <n v="0.41326961700633436"/>
    <n v="0.41326961700633436"/>
    <n v="0.41326961700633436"/>
    <n v="0.41326961700633436"/>
    <n v="288.83217902097897"/>
    <n v="-124.94633098875127"/>
    <n v="163.8858480322277"/>
  </r>
  <r>
    <s v="Substation"/>
    <s v="085023"/>
    <x v="19"/>
    <s v="40077627"/>
    <s v="0"/>
    <s v="INSULATOR, POST 161KV"/>
    <x v="5"/>
    <x v="1"/>
    <s v="1978"/>
    <d v="1978-12-31T00:00:00"/>
    <n v="1978"/>
    <n v="109.32772027972028"/>
    <n v="-46.355412587412594"/>
    <n v="62.972307692307687"/>
    <n v="0.15642933291340066"/>
    <n v="0.15642933291340066"/>
    <n v="0.15642933291340066"/>
    <n v="0.15642933291340066"/>
    <n v="0.15642933291340066"/>
    <n v="0.15642933291340066"/>
    <n v="109.32772027972028"/>
    <n v="-47.293988584893"/>
    <n v="62.033731694827281"/>
  </r>
  <r>
    <s v="Substation"/>
    <s v="085023"/>
    <x v="19"/>
    <s v="40077630"/>
    <s v="0"/>
    <s v="STEEL STRUCTURE"/>
    <x v="5"/>
    <x v="1"/>
    <s v="1978"/>
    <d v="1978-12-31T00:00:00"/>
    <n v="1978"/>
    <n v="248.56298181818181"/>
    <n v="-105.39229090909092"/>
    <n v="143.17069090909089"/>
    <n v="0.35565125965584071"/>
    <n v="0.35565125965584071"/>
    <n v="0.35565125965584071"/>
    <n v="0.35565125965584071"/>
    <n v="0.35565125965584071"/>
    <n v="0.35565125965584071"/>
    <n v="248.56298181818181"/>
    <n v="-107.52619846702596"/>
    <n v="141.03678335115586"/>
  </r>
  <r>
    <s v="Substation"/>
    <s v="085023"/>
    <x v="19"/>
    <s v="40077636"/>
    <s v="0"/>
    <s v="BUS"/>
    <x v="5"/>
    <x v="1"/>
    <s v="1980"/>
    <d v="1980-12-31T00:00:00"/>
    <n v="1980"/>
    <n v="91.001781818181826"/>
    <n v="-36.939927272727274"/>
    <n v="54.061854545454551"/>
    <n v="0.1302080386138775"/>
    <n v="0.1302080386138775"/>
    <n v="0.1302080386138775"/>
    <n v="0.1302080386138775"/>
    <n v="0.1302080386138775"/>
    <n v="0.1302080386138775"/>
    <n v="91.001781818181826"/>
    <n v="-37.721175504410539"/>
    <n v="53.280606313771287"/>
  </r>
  <r>
    <s v="Substation"/>
    <s v="085023"/>
    <x v="19"/>
    <s v="40077657"/>
    <s v="0"/>
    <s v="BREAKER B-4528 S/N 10030803 EQ# 333499"/>
    <x v="5"/>
    <x v="1"/>
    <s v="1991"/>
    <d v="1991-12-31T00:00:00"/>
    <n v="1991"/>
    <n v="3025.3594405594408"/>
    <n v="-905.24089510489512"/>
    <n v="2120.1185454545457"/>
    <n v="4.3287736897753524"/>
    <n v="4.3287736897753524"/>
    <n v="4.3287736897753524"/>
    <n v="4.3287736897753524"/>
    <n v="4.3287736897753524"/>
    <n v="4.3287736897753524"/>
    <n v="3025.3594405594408"/>
    <n v="-931.21353724354719"/>
    <n v="2094.1459033158935"/>
  </r>
  <r>
    <s v="Substation"/>
    <s v="085023"/>
    <x v="19"/>
    <s v="40077657"/>
    <s v="1"/>
    <s v="BREAKER B-4528 INSTALL COSTS"/>
    <x v="5"/>
    <x v="1"/>
    <s v="1991"/>
    <d v="1991-12-31T00:00:00"/>
    <n v="1991"/>
    <n v="3303.3318041958041"/>
    <n v="-988.41600000000017"/>
    <n v="2314.915804195804"/>
    <n v="4.7265047620115981"/>
    <n v="4.7265047620115981"/>
    <n v="4.7265047620115981"/>
    <n v="4.7265047620115981"/>
    <n v="4.7265047620115981"/>
    <n v="4.7265047620115981"/>
    <n v="3303.3318041958041"/>
    <n v="-1016.7750285720698"/>
    <n v="2286.5567756237342"/>
  </r>
  <r>
    <s v="Substation"/>
    <s v="085023"/>
    <x v="19"/>
    <s v="40077658"/>
    <s v="0"/>
    <s v="BUS"/>
    <x v="5"/>
    <x v="1"/>
    <s v="1991"/>
    <d v="1991-12-31T00:00:00"/>
    <n v="1991"/>
    <n v="6541.0278545454548"/>
    <n v="-1957.1926909090907"/>
    <n v="4583.8351636363641"/>
    <n v="9.3590959478217304"/>
    <n v="9.3590959478217304"/>
    <n v="9.3590959478217304"/>
    <n v="9.3590959478217304"/>
    <n v="9.3590959478217304"/>
    <n v="9.3590959478217304"/>
    <n v="6541.0278545454548"/>
    <n v="-2013.3472665960212"/>
    <n v="4527.6805879494332"/>
  </r>
  <r>
    <s v="Substation"/>
    <s v="085023"/>
    <x v="19"/>
    <s v="40077661"/>
    <s v="0"/>
    <s v="FOUNDATION AND SUBSTRUCTURE"/>
    <x v="5"/>
    <x v="1"/>
    <s v="1991"/>
    <d v="1991-12-31T00:00:00"/>
    <n v="1991"/>
    <n v="2232.1751160839158"/>
    <n v="-667.906439160839"/>
    <n v="1564.2686769230768"/>
    <n v="3.1938621189713974"/>
    <n v="3.1938621189713974"/>
    <n v="3.1938621189713974"/>
    <n v="3.1938621189713974"/>
    <n v="3.1938621189713974"/>
    <n v="3.1938621189713974"/>
    <n v="2232.1751160839158"/>
    <n v="-687.06961187466743"/>
    <n v="1545.1055042092485"/>
  </r>
  <r>
    <s v="Substation"/>
    <s v="085023"/>
    <x v="19"/>
    <s v="40077662"/>
    <s v="0"/>
    <s v="AIRBREAK SWITCH 161KV"/>
    <x v="5"/>
    <x v="1"/>
    <s v="1991"/>
    <d v="1991-12-31T00:00:00"/>
    <n v="1991"/>
    <n v="8688.6996923076931"/>
    <n v="-2599.8137622377617"/>
    <n v="6088.8859300699314"/>
    <n v="12.432048279018952"/>
    <n v="12.432048279018952"/>
    <n v="12.432048279018952"/>
    <n v="12.432048279018952"/>
    <n v="12.432048279018952"/>
    <n v="12.432048279018952"/>
    <n v="8688.6996923076931"/>
    <n v="-2674.4060519118752"/>
    <n v="6014.2936403958174"/>
  </r>
  <r>
    <s v="Substation"/>
    <s v="085023"/>
    <x v="19"/>
    <s v="40077665"/>
    <s v="0"/>
    <s v="STEEL STRUCTURE"/>
    <x v="5"/>
    <x v="1"/>
    <s v="1991"/>
    <d v="1991-12-31T00:00:00"/>
    <n v="1991"/>
    <n v="4876.6801090909094"/>
    <n v="-1459.1899636363642"/>
    <n v="3417.4901454545452"/>
    <n v="6.9776980105808226"/>
    <n v="6.9776980105808226"/>
    <n v="6.9776980105808226"/>
    <n v="6.9776980105808226"/>
    <n v="6.9776980105808226"/>
    <n v="6.9776980105808226"/>
    <n v="4876.6801090909094"/>
    <n v="-1501.0561516998491"/>
    <n v="3375.6239573910602"/>
  </r>
  <r>
    <s v="Substation"/>
    <s v="085023"/>
    <x v="19"/>
    <s v="40077666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66"/>
    <s v="1"/>
    <s v="VOLTAGE TRANSFORMER INSTALL COSTS"/>
    <x v="5"/>
    <x v="1"/>
    <s v="1991"/>
    <d v="1991-12-31T00:00:00"/>
    <n v="1991"/>
    <n v="1338.9175384615385"/>
    <n v="-400.62864335664335"/>
    <n v="938.28889510489512"/>
    <n v="1.9157627803059756"/>
    <n v="1.9157627803059756"/>
    <n v="1.9157627803059756"/>
    <n v="1.9157627803059756"/>
    <n v="1.9157627803059756"/>
    <n v="1.9157627803059756"/>
    <n v="1338.9175384615385"/>
    <n v="-412.12322003847919"/>
    <n v="926.79431842305928"/>
  </r>
  <r>
    <s v="Substation"/>
    <s v="085023"/>
    <x v="19"/>
    <s v="40077667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67"/>
    <s v="1"/>
    <s v="VOLTAGE TRANSFORMER INSTALL COSTS"/>
    <x v="5"/>
    <x v="1"/>
    <s v="1991"/>
    <d v="1991-12-31T00:00:00"/>
    <n v="1991"/>
    <n v="1338.9175384615385"/>
    <n v="-400.62864335664335"/>
    <n v="938.28889510489512"/>
    <n v="1.9157627803059756"/>
    <n v="1.9157627803059756"/>
    <n v="1.9157627803059756"/>
    <n v="1.9157627803059756"/>
    <n v="1.9157627803059756"/>
    <n v="1.9157627803059756"/>
    <n v="1338.9175384615385"/>
    <n v="-412.12322003847919"/>
    <n v="926.79431842305928"/>
  </r>
  <r>
    <s v="Substation"/>
    <s v="085023"/>
    <x v="19"/>
    <s v="40077668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68"/>
    <s v="1"/>
    <s v="VOLTAGE TRANSFORMER INSTALL COSTS"/>
    <x v="5"/>
    <x v="1"/>
    <s v="1991"/>
    <d v="1991-12-31T00:00:00"/>
    <n v="1991"/>
    <n v="1338.9175384615385"/>
    <n v="-400.62864335664335"/>
    <n v="938.28889510489512"/>
    <n v="1.9157627803059756"/>
    <n v="1.9157627803059756"/>
    <n v="1.9157627803059756"/>
    <n v="1.9157627803059756"/>
    <n v="1.9157627803059756"/>
    <n v="1.9157627803059756"/>
    <n v="1338.9175384615385"/>
    <n v="-412.12322003847919"/>
    <n v="926.79431842305928"/>
  </r>
  <r>
    <s v="Substation"/>
    <s v="085023"/>
    <x v="19"/>
    <s v="40077669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69"/>
    <s v="1"/>
    <s v="VOLTAGE TRANSFORMER INSTALL COSTS"/>
    <x v="5"/>
    <x v="1"/>
    <s v="1991"/>
    <d v="1991-12-31T00:00:00"/>
    <n v="1991"/>
    <n v="1338.9175384615385"/>
    <n v="-400.62864335664335"/>
    <n v="938.28889510489512"/>
    <n v="1.9157627803059756"/>
    <n v="1.9157627803059756"/>
    <n v="1.9157627803059756"/>
    <n v="1.9157627803059756"/>
    <n v="1.9157627803059756"/>
    <n v="1.9157627803059756"/>
    <n v="1338.9175384615385"/>
    <n v="-412.12322003847919"/>
    <n v="926.79431842305928"/>
  </r>
  <r>
    <s v="Substation"/>
    <s v="085023"/>
    <x v="19"/>
    <s v="40077670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70"/>
    <s v="1"/>
    <s v="VOLTAGE TRANSFORMER INSTALL COSTS"/>
    <x v="5"/>
    <x v="1"/>
    <s v="1991"/>
    <d v="1991-12-31T00:00:00"/>
    <n v="1991"/>
    <n v="1338.9175384615385"/>
    <n v="-400.62864335664335"/>
    <n v="938.28889510489512"/>
    <n v="1.9157627803059756"/>
    <n v="1.9157627803059756"/>
    <n v="1.9157627803059756"/>
    <n v="1.9157627803059756"/>
    <n v="1.9157627803059756"/>
    <n v="1.9157627803059756"/>
    <n v="1338.9175384615385"/>
    <n v="-412.12322003847919"/>
    <n v="926.79431842305928"/>
  </r>
  <r>
    <s v="Substation"/>
    <s v="085023"/>
    <x v="19"/>
    <s v="40077671"/>
    <s v="0"/>
    <s v="VOLTAGE TRANSFORMER"/>
    <x v="5"/>
    <x v="1"/>
    <s v="1991"/>
    <d v="1991-12-31T00:00:00"/>
    <n v="1991"/>
    <n v="1367.937062937063"/>
    <n v="-409.31093706293711"/>
    <n v="958.62612587412593"/>
    <n v="1.9572847734798557"/>
    <n v="1.9572847734798557"/>
    <n v="1.9572847734798557"/>
    <n v="1.9572847734798557"/>
    <n v="1.9572847734798557"/>
    <n v="1.9572847734798557"/>
    <n v="1367.937062937063"/>
    <n v="-421.05464570381628"/>
    <n v="946.88241723324677"/>
  </r>
  <r>
    <s v="Substation"/>
    <s v="085023"/>
    <x v="19"/>
    <s v="40077671"/>
    <s v="1"/>
    <s v="VOLTAGE TRANSFORMER INSTALL COSTS"/>
    <x v="5"/>
    <x v="1"/>
    <s v="1991"/>
    <d v="1991-12-31T00:00:00"/>
    <n v="1991"/>
    <n v="1338.9160279720281"/>
    <n v="-400.6271328671329"/>
    <n v="938.28889510489523"/>
    <n v="1.9157606190529479"/>
    <n v="1.9157606190529479"/>
    <n v="1.9157606190529479"/>
    <n v="1.9157606190529479"/>
    <n v="1.9157606190529479"/>
    <n v="1.9157606190529479"/>
    <n v="1338.9160279720281"/>
    <n v="-412.12169658145058"/>
    <n v="926.79433139057755"/>
  </r>
  <r>
    <s v="Substation"/>
    <s v="085023"/>
    <x v="19"/>
    <s v="40078831"/>
    <s v="0"/>
    <s v="LIGHTNING ARRESTER 161KV"/>
    <x v="5"/>
    <x v="1"/>
    <s v="2010"/>
    <d v="2010-02-08T00:00:00"/>
    <n v="2011"/>
    <n v="4155.4351888111887"/>
    <n v="-290.49281118881117"/>
    <n v="3864.9423776223775"/>
    <n v="5.9457194651774223"/>
    <n v="5.9457194651774223"/>
    <n v="5.9457194651774223"/>
    <n v="5.9457194651774223"/>
    <n v="5.9457194651774223"/>
    <n v="5.9457194651774223"/>
    <n v="4155.4351888111887"/>
    <n v="-326.16712797987572"/>
    <n v="3829.2680608313131"/>
  </r>
  <r>
    <s v="Substation"/>
    <s v="085026"/>
    <x v="20"/>
    <s v="40004904"/>
    <s v="0"/>
    <s v="BUS"/>
    <x v="5"/>
    <x v="1"/>
    <s v="1991"/>
    <d v="1991-12-31T00:00:00"/>
    <n v="1991"/>
    <n v="3173.18311773399"/>
    <n v="-949.47384731961756"/>
    <n v="2223.7092704143724"/>
    <n v="4.5402841754056826"/>
    <n v="4.5402841754056826"/>
    <n v="4.5402841754056826"/>
    <n v="4.5402841754056826"/>
    <n v="4.5402841754056826"/>
    <n v="4.5402841754056826"/>
    <n v="3173.18311773399"/>
    <n v="-976.71555237205166"/>
    <n v="2196.4675653619383"/>
  </r>
  <r>
    <s v="Substation"/>
    <s v="085026"/>
    <x v="20"/>
    <s v="40004908"/>
    <s v="0"/>
    <s v="INSTALLATION LABOR AND OVERHEADS B-4469"/>
    <x v="5"/>
    <x v="1"/>
    <s v="1991"/>
    <d v="1991-12-31T00:00:00"/>
    <n v="1991"/>
    <n v="7242.8368688423643"/>
    <n v="-2167.18625941756"/>
    <n v="5075.6506094248043"/>
    <n v="10.363265024595584"/>
    <n v="10.363265024595584"/>
    <n v="10.363265024595584"/>
    <n v="10.363265024595584"/>
    <n v="10.363265024595584"/>
    <n v="10.363265024595584"/>
    <n v="7242.8368688423643"/>
    <n v="-2229.3658495651334"/>
    <n v="5013.4710192772309"/>
  </r>
  <r>
    <s v="Substation"/>
    <s v="085026"/>
    <x v="20"/>
    <s v="40004912"/>
    <s v="0"/>
    <s v="BREAKER B-4469 S/N 10007401 EQ# 328419"/>
    <x v="5"/>
    <x v="1"/>
    <s v="1991"/>
    <d v="1991-12-31T00:00:00"/>
    <n v="1991"/>
    <n v="13654.418743661259"/>
    <n v="-4085.6456135902645"/>
    <n v="9568.7731300709947"/>
    <n v="19.537145839373849"/>
    <n v="19.537145839373849"/>
    <n v="19.537145839373849"/>
    <n v="19.537145839373849"/>
    <n v="19.537145839373849"/>
    <n v="19.537145839373849"/>
    <n v="13654.418743661259"/>
    <n v="-4202.8684886265073"/>
    <n v="9451.5502550347519"/>
  </r>
  <r>
    <s v="Substation"/>
    <s v="085026"/>
    <x v="20"/>
    <s v="40004916"/>
    <s v="0"/>
    <s v="INSTALLATION LABOR AND OVERHEADS B-4467"/>
    <x v="5"/>
    <x v="1"/>
    <s v="1991"/>
    <d v="1991-12-31T00:00:00"/>
    <n v="1991"/>
    <n v="7242.8368688423643"/>
    <n v="-2167.18625941756"/>
    <n v="5075.6506094248043"/>
    <n v="10.363265024595584"/>
    <n v="10.363265024595584"/>
    <n v="10.363265024595584"/>
    <n v="10.363265024595584"/>
    <n v="10.363265024595584"/>
    <n v="10.363265024595584"/>
    <n v="7242.8368688423643"/>
    <n v="-2229.3658495651334"/>
    <n v="5013.4710192772309"/>
  </r>
  <r>
    <s v="Substation"/>
    <s v="085026"/>
    <x v="20"/>
    <s v="40004920"/>
    <s v="0"/>
    <s v="BREAKER B-4467 S/N 10007402 EQ# 328414"/>
    <x v="5"/>
    <x v="1"/>
    <s v="1991"/>
    <d v="1991-12-31T00:00:00"/>
    <n v="1991"/>
    <n v="11192.662040893943"/>
    <n v="-3349.0442027673143"/>
    <n v="7843.6178381266291"/>
    <n v="16.014791601823571"/>
    <n v="16.014791601823571"/>
    <n v="16.014791601823571"/>
    <n v="16.014791601823571"/>
    <n v="16.014791601823571"/>
    <n v="16.014791601823571"/>
    <n v="11192.662040893943"/>
    <n v="-3445.1329523782556"/>
    <n v="7747.5290885156883"/>
  </r>
  <r>
    <s v="Substation"/>
    <s v="085026"/>
    <x v="20"/>
    <s v="40004920"/>
    <s v="1"/>
    <s v="BREAKER BUSHING B-4467"/>
    <x v="5"/>
    <x v="1"/>
    <s v="2006"/>
    <d v="2006-02-23T00:00:00"/>
    <n v="2006"/>
    <n v="3593.7625253549695"/>
    <n v="-451.30251919733428"/>
    <n v="3142.4600061576352"/>
    <n v="5.1420616203476763"/>
    <n v="5.1420616203476763"/>
    <n v="5.1420616203476763"/>
    <n v="5.1420616203476763"/>
    <n v="5.1420616203476763"/>
    <n v="5.1420616203476763"/>
    <n v="3593.7625253549695"/>
    <n v="-482.15488891942033"/>
    <n v="3111.607636435549"/>
  </r>
  <r>
    <s v="Substation"/>
    <s v="085026"/>
    <x v="20"/>
    <s v="40004924"/>
    <s v="0"/>
    <s v="INSTALLATION LABOR AND OVERHEADS REACTOR"/>
    <x v="5"/>
    <x v="1"/>
    <s v="1992"/>
    <d v="1992-12-31T00:00:00"/>
    <n v="1992"/>
    <n v="19831.712767857141"/>
    <n v="-5726.5496577380945"/>
    <n v="14105.163110119047"/>
    <n v="28.375800674053902"/>
    <n v="28.375800674053902"/>
    <n v="28.375800674053902"/>
    <n v="28.375800674053902"/>
    <n v="28.375800674053902"/>
    <n v="28.375800674053902"/>
    <n v="19831.712767857141"/>
    <n v="-5896.804461782418"/>
    <n v="13934.908306074723"/>
  </r>
  <r>
    <s v="Substation"/>
    <s v="085026"/>
    <x v="20"/>
    <s v="40004928"/>
    <s v="0"/>
    <s v="REACTOR"/>
    <x v="5"/>
    <x v="1"/>
    <s v="1992"/>
    <d v="1992-12-31T00:00:00"/>
    <n v="1992"/>
    <n v="15761.718749999998"/>
    <n v="-4551.3118749999994"/>
    <n v="11210.406874999999"/>
    <n v="22.552332961144657"/>
    <n v="22.552332961144657"/>
    <n v="22.552332961144657"/>
    <n v="22.552332961144657"/>
    <n v="22.552332961144657"/>
    <n v="22.552332961144657"/>
    <n v="15761.718749999998"/>
    <n v="-4686.6258727668674"/>
    <n v="11075.092877233132"/>
  </r>
  <r>
    <s v="Substation"/>
    <s v="085026"/>
    <x v="20"/>
    <s v="40004932"/>
    <s v="0"/>
    <s v="INSTALLATION LABOR AND OVERHEADS REACTOR"/>
    <x v="5"/>
    <x v="1"/>
    <s v="1992"/>
    <d v="1992-12-31T00:00:00"/>
    <n v="1992"/>
    <n v="19831.708764880954"/>
    <n v="-5726.5496577380945"/>
    <n v="14105.159107142859"/>
    <n v="28.375794946477281"/>
    <n v="28.375794946477281"/>
    <n v="28.375794946477281"/>
    <n v="28.375794946477281"/>
    <n v="28.375794946477281"/>
    <n v="28.375794946477281"/>
    <n v="19831.708764880954"/>
    <n v="-5896.8044274169579"/>
    <n v="13934.904337463995"/>
  </r>
  <r>
    <s v="Substation"/>
    <s v="085026"/>
    <x v="20"/>
    <s v="40004936"/>
    <s v="0"/>
    <s v="REACTOR"/>
    <x v="5"/>
    <x v="1"/>
    <s v="1992"/>
    <d v="1992-12-31T00:00:00"/>
    <n v="1992"/>
    <n v="15761.718749999998"/>
    <n v="-4551.3118749999994"/>
    <n v="11210.406874999999"/>
    <n v="22.552332961144657"/>
    <n v="22.552332961144657"/>
    <n v="22.552332961144657"/>
    <n v="22.552332961144657"/>
    <n v="22.552332961144657"/>
    <n v="22.552332961144657"/>
    <n v="15761.718749999998"/>
    <n v="-4686.6258727668674"/>
    <n v="11075.092877233132"/>
  </r>
  <r>
    <s v="Substation"/>
    <s v="085026"/>
    <x v="20"/>
    <s v="40004940"/>
    <s v="0"/>
    <s v="INSTALLATION LABOR AND OVERHEADS REACTOR"/>
    <x v="5"/>
    <x v="1"/>
    <s v="1992"/>
    <d v="1992-12-31T00:00:00"/>
    <n v="1992"/>
    <n v="19831.708764880954"/>
    <n v="-5726.5496577380945"/>
    <n v="14105.159107142859"/>
    <n v="28.375794946477281"/>
    <n v="28.375794946477281"/>
    <n v="28.375794946477281"/>
    <n v="28.375794946477281"/>
    <n v="28.375794946477281"/>
    <n v="28.375794946477281"/>
    <n v="19831.708764880954"/>
    <n v="-5896.8044274169579"/>
    <n v="13934.904337463995"/>
  </r>
  <r>
    <s v="Substation"/>
    <s v="085026"/>
    <x v="20"/>
    <s v="40004944"/>
    <s v="0"/>
    <s v="REACTOR"/>
    <x v="5"/>
    <x v="1"/>
    <s v="1992"/>
    <d v="1992-12-31T00:00:00"/>
    <n v="1992"/>
    <n v="15761.718749999998"/>
    <n v="-4551.3118749999994"/>
    <n v="11210.406874999999"/>
    <n v="22.552332961144657"/>
    <n v="22.552332961144657"/>
    <n v="22.552332961144657"/>
    <n v="22.552332961144657"/>
    <n v="22.552332961144657"/>
    <n v="22.552332961144657"/>
    <n v="15761.718749999998"/>
    <n v="-4686.6258727668674"/>
    <n v="11075.092877233132"/>
  </r>
  <r>
    <s v="Substation"/>
    <s v="085026"/>
    <x v="20"/>
    <s v="40049937"/>
    <s v="0"/>
    <s v="AIRBREAK SWITCH 230KV 1200A"/>
    <x v="5"/>
    <x v="1"/>
    <s v="1970"/>
    <d v="1970-12-31T00:00:00"/>
    <n v="1970"/>
    <n v="1477.75289408867"/>
    <n v="-729.35168067226891"/>
    <n v="748.40121341640111"/>
    <n v="2.1144125098528881"/>
    <n v="2.1144125098528881"/>
    <n v="2.1144125098528881"/>
    <n v="2.1144125098528881"/>
    <n v="2.1144125098528881"/>
    <n v="2.1144125098528881"/>
    <n v="1477.75289408867"/>
    <n v="-742.03815573138627"/>
    <n v="735.71473835728375"/>
  </r>
  <r>
    <s v="Substation"/>
    <s v="085026"/>
    <x v="20"/>
    <s v="40049940"/>
    <s v="0"/>
    <s v="AIRBREAK SWITCH 161KV 1200A"/>
    <x v="5"/>
    <x v="1"/>
    <s v="1970"/>
    <d v="1970-12-31T00:00:00"/>
    <n v="1970"/>
    <n v="4950.4526339285712"/>
    <n v="-2443.3165922619046"/>
    <n v="2507.1360416666666"/>
    <n v="7.0832539191661894"/>
    <n v="7.0832539191661894"/>
    <n v="7.0832539191661894"/>
    <n v="7.0832539191661894"/>
    <n v="7.0832539191661894"/>
    <n v="7.0832539191661894"/>
    <n v="4950.4526339285712"/>
    <n v="-2485.8161157769018"/>
    <n v="2464.6365181516694"/>
  </r>
  <r>
    <s v="Substation"/>
    <s v="085026"/>
    <x v="20"/>
    <s v="40049941"/>
    <s v="0"/>
    <s v="AIRBREAK SWITCH 161KV 1200A"/>
    <x v="5"/>
    <x v="1"/>
    <s v="1970"/>
    <d v="1970-12-31T00:00:00"/>
    <n v="1970"/>
    <n v="2143.2174702380953"/>
    <n v="-1057.7944642857142"/>
    <n v="1085.4230059523811"/>
    <n v="3.0665788905129188"/>
    <n v="3.0665788905129188"/>
    <n v="3.0665788905129188"/>
    <n v="3.0665788905129188"/>
    <n v="3.0665788905129188"/>
    <n v="3.0665788905129188"/>
    <n v="2143.2174702380953"/>
    <n v="-1076.1939376287917"/>
    <n v="1067.0235326093036"/>
  </r>
  <r>
    <s v="Substation"/>
    <s v="085026"/>
    <x v="20"/>
    <s v="40049942"/>
    <s v="0"/>
    <s v="AIRBREAK SWITCH 161KV 1200A"/>
    <x v="5"/>
    <x v="1"/>
    <s v="1970"/>
    <d v="1970-12-31T00:00:00"/>
    <n v="1970"/>
    <n v="8555.0166071428557"/>
    <n v="-4222.3673065476178"/>
    <n v="4332.6493005952379"/>
    <n v="12.240770570303939"/>
    <n v="12.240770570303939"/>
    <n v="12.240770570303939"/>
    <n v="12.240770570303939"/>
    <n v="12.240770570303939"/>
    <n v="12.240770570303939"/>
    <n v="8555.0166071428557"/>
    <n v="-4295.8119299694417"/>
    <n v="4259.204677173414"/>
  </r>
  <r>
    <s v="Substation"/>
    <s v="085026"/>
    <x v="20"/>
    <s v="40049943"/>
    <s v="0"/>
    <s v="AIRBREAK SWITCH 138KV 1200A"/>
    <x v="5"/>
    <x v="1"/>
    <s v="1970"/>
    <d v="1970-12-31T00:00:00"/>
    <n v="1970"/>
    <n v="4378.2933333333331"/>
    <n v="-2160.9266666666667"/>
    <n v="2217.3666666666663"/>
    <n v="6.2645914840279238"/>
    <n v="6.2645914840279238"/>
    <n v="6.2645914840279238"/>
    <n v="6.2645914840279238"/>
    <n v="6.2645914840279238"/>
    <n v="6.2645914840279238"/>
    <n v="4378.2933333333331"/>
    <n v="-2198.5142155708345"/>
    <n v="2179.7791177624986"/>
  </r>
  <r>
    <s v="Substation"/>
    <s v="085026"/>
    <x v="20"/>
    <s v="40049944"/>
    <s v="2"/>
    <s v="BREAKER BUSHING B-4465 EQ#328646"/>
    <x v="5"/>
    <x v="1"/>
    <s v="2006"/>
    <d v="2006-02-20T00:00:00"/>
    <n v="2006"/>
    <n v="3438.4406603158509"/>
    <n v="-431.79720008693175"/>
    <n v="3006.6434602289191"/>
    <n v="4.9198225059422009"/>
    <n v="4.9198225059422009"/>
    <n v="4.9198225059422009"/>
    <n v="4.9198225059422009"/>
    <n v="4.9198225059422009"/>
    <n v="4.9198225059422009"/>
    <n v="3438.4406603158509"/>
    <n v="-461.31613512258497"/>
    <n v="2977.124525193266"/>
  </r>
  <r>
    <s v="Substation"/>
    <s v="085026"/>
    <x v="20"/>
    <s v="40049944"/>
    <s v="0"/>
    <s v="BREAKER B-4465 S/N 262Y1237 EQ# 328646"/>
    <x v="5"/>
    <x v="1"/>
    <s v="1970"/>
    <d v="1970-12-31T00:00:00"/>
    <n v="1970"/>
    <n v="5715.1695242321066"/>
    <n v="-2820.7478742574613"/>
    <n v="2894.4216499746453"/>
    <n v="8.1774334439173515"/>
    <n v="8.1774334439173515"/>
    <n v="8.1774334439173515"/>
    <n v="8.1774334439173515"/>
    <n v="8.1774334439173515"/>
    <n v="8.1774334439173515"/>
    <n v="5715.1695242321066"/>
    <n v="-2869.8124749209655"/>
    <n v="2845.3570493111411"/>
  </r>
  <r>
    <s v="Substation"/>
    <s v="085026"/>
    <x v="20"/>
    <s v="40049944"/>
    <s v="1"/>
    <s v="BREAKER B-4465 INSTALL COSTS"/>
    <x v="5"/>
    <x v="1"/>
    <s v="1970"/>
    <d v="1970-12-31T00:00:00"/>
    <n v="1970"/>
    <n v="1952.7202699398727"/>
    <n v="-963.7739061141699"/>
    <n v="988.94636382570275"/>
    <n v="2.7940098669544073"/>
    <n v="2.7940098669544073"/>
    <n v="2.7940098669544073"/>
    <n v="2.7940098669544073"/>
    <n v="2.7940098669544073"/>
    <n v="2.7940098669544073"/>
    <n v="1952.7202699398727"/>
    <n v="-980.53796531589637"/>
    <n v="972.18230462397628"/>
  </r>
  <r>
    <s v="Substation"/>
    <s v="085026"/>
    <x v="20"/>
    <s v="40049945"/>
    <s v="0"/>
    <s v="BREAKER B-4468 S/N 162Y1237 EQ# 328658"/>
    <x v="5"/>
    <x v="1"/>
    <s v="1970"/>
    <d v="1970-12-31T00:00:00"/>
    <n v="1970"/>
    <n v="5993.8186096421323"/>
    <n v="-2958.2765407671691"/>
    <n v="3035.5420688749632"/>
    <n v="8.5761327896651185"/>
    <n v="8.5761327896651185"/>
    <n v="8.5761327896651185"/>
    <n v="8.5761327896651185"/>
    <n v="8.5761327896651185"/>
    <n v="8.5761327896651185"/>
    <n v="5993.8186096421323"/>
    <n v="-3009.7333375051599"/>
    <n v="2984.0852721369724"/>
  </r>
  <r>
    <s v="Substation"/>
    <s v="085026"/>
    <x v="20"/>
    <s v="40049945"/>
    <s v="1"/>
    <s v="BREAKER B-4468 INSTALL COSTS"/>
    <x v="5"/>
    <x v="1"/>
    <s v="1970"/>
    <d v="1970-12-31T00:00:00"/>
    <n v="1970"/>
    <n v="1874.0016793139669"/>
    <n v="-924.92201399956537"/>
    <n v="949.0796653144015"/>
    <n v="2.6813769812783153"/>
    <n v="2.6813769812783153"/>
    <n v="2.6813769812783153"/>
    <n v="2.6813769812783153"/>
    <n v="2.6813769812783153"/>
    <n v="2.6813769812783153"/>
    <n v="1874.0016793139669"/>
    <n v="-941.01027588723525"/>
    <n v="932.99140342673161"/>
  </r>
  <r>
    <s v="Substation"/>
    <s v="085026"/>
    <x v="20"/>
    <s v="40049947"/>
    <s v="0"/>
    <s v="BREAKER B-4461 S/N 17770 EQ# 328520"/>
    <x v="5"/>
    <x v="1"/>
    <s v="1970"/>
    <d v="1970-12-31T00:00:00"/>
    <n v="1970"/>
    <n v="14801.805059523807"/>
    <n v="-7305.4995982142837"/>
    <n v="7496.3054613095237"/>
    <n v="21.178860086457039"/>
    <n v="21.178860086457039"/>
    <n v="21.178860086457039"/>
    <n v="21.178860086457039"/>
    <n v="21.178860086457039"/>
    <n v="21.178860086457039"/>
    <n v="14801.805059523807"/>
    <n v="-7432.5727587330257"/>
    <n v="7369.2323007907817"/>
  </r>
  <r>
    <s v="Substation"/>
    <s v="085026"/>
    <x v="20"/>
    <s v="40049947"/>
    <s v="1"/>
    <s v="BREAKER B-4461 INSTALL COSTS"/>
    <x v="5"/>
    <x v="1"/>
    <s v="1970"/>
    <d v="1970-12-31T00:00:00"/>
    <n v="1970"/>
    <n v="4469.3869642857135"/>
    <n v="-2205.8880654761897"/>
    <n v="2263.4988988095238"/>
    <n v="6.3949309430972407"/>
    <n v="6.3949309430972407"/>
    <n v="6.3949309430972407"/>
    <n v="6.3949309430972407"/>
    <n v="6.3949309430972407"/>
    <n v="6.3949309430972407"/>
    <n v="4469.3869642857135"/>
    <n v="-2244.2576511347734"/>
    <n v="2225.1293131509401"/>
  </r>
  <r>
    <s v="Substation"/>
    <s v="085026"/>
    <x v="20"/>
    <s v="40049948"/>
    <s v="0"/>
    <s v="BREAKER B-4464 S/N 17771 EQ# 328526"/>
    <x v="5"/>
    <x v="1"/>
    <s v="1970"/>
    <d v="1970-12-31T00:00:00"/>
    <n v="1970"/>
    <n v="14801.805059523807"/>
    <n v="-7305.4995982142837"/>
    <n v="7496.3054613095237"/>
    <n v="21.178860086457039"/>
    <n v="21.178860086457039"/>
    <n v="21.178860086457039"/>
    <n v="21.178860086457039"/>
    <n v="21.178860086457039"/>
    <n v="21.178860086457039"/>
    <n v="14801.805059523807"/>
    <n v="-7432.5727587330257"/>
    <n v="7369.2323007907817"/>
  </r>
  <r>
    <s v="Substation"/>
    <s v="085026"/>
    <x v="20"/>
    <s v="40049948"/>
    <s v="1"/>
    <s v="BREAKER B-4464 INSTALL COSTS"/>
    <x v="5"/>
    <x v="1"/>
    <s v="1970"/>
    <d v="1970-12-31T00:00:00"/>
    <n v="1970"/>
    <n v="4469.3869642857135"/>
    <n v="-2205.8880654761897"/>
    <n v="2263.4988988095238"/>
    <n v="6.3949309430972407"/>
    <n v="6.3949309430972407"/>
    <n v="6.3949309430972407"/>
    <n v="6.3949309430972407"/>
    <n v="6.3949309430972407"/>
    <n v="6.3949309430972407"/>
    <n v="4469.3869642857135"/>
    <n v="-2244.2576511347734"/>
    <n v="2225.1293131509401"/>
  </r>
  <r>
    <s v="Substation"/>
    <s v="085026"/>
    <x v="20"/>
    <s v="40049950"/>
    <s v="0"/>
    <s v="BREAKER B-4463 S/N 6351140AE1 EQ# 328461"/>
    <x v="5"/>
    <x v="1"/>
    <s v="1950"/>
    <d v="1950-12-31T00:00:00"/>
    <n v="1950"/>
    <n v="21212.646666666667"/>
    <n v="-13815.993333333336"/>
    <n v="7396.6533333333327"/>
    <n v="30.351681704368829"/>
    <n v="30.351681704368829"/>
    <n v="30.351681704368829"/>
    <n v="30.351681704368829"/>
    <n v="30.351681704368829"/>
    <n v="30.351681704368829"/>
    <n v="21212.646666666667"/>
    <n v="-13998.103423559549"/>
    <n v="7214.5432431071185"/>
  </r>
  <r>
    <s v="Substation"/>
    <s v="085026"/>
    <x v="20"/>
    <s v="40049950"/>
    <s v="1"/>
    <s v="BREAKER B-4463 INSTALL COSTS"/>
    <x v="5"/>
    <x v="1"/>
    <s v="1970"/>
    <d v="1970-12-31T00:00:00"/>
    <n v="1970"/>
    <n v="6779.46"/>
    <n v="-3346.0333333333333"/>
    <n v="3433.4266666666667"/>
    <n v="9.7002517074327184"/>
    <n v="9.7002517074327184"/>
    <n v="9.7002517074327184"/>
    <n v="9.7002517074327184"/>
    <n v="9.7002517074327184"/>
    <n v="9.7002517074327184"/>
    <n v="6779.46"/>
    <n v="-3404.2348435779295"/>
    <n v="3375.2251564220705"/>
  </r>
  <r>
    <s v="Substation"/>
    <s v="085026"/>
    <x v="20"/>
    <s v="40049951"/>
    <s v="0"/>
    <s v="BREAKER B-4462 S/N H28420A1 EQ# 328425"/>
    <x v="5"/>
    <x v="1"/>
    <s v="1970"/>
    <d v="1970-12-31T00:00:00"/>
    <n v="1970"/>
    <n v="2706.7924851190473"/>
    <n v="-1335.9492708333332"/>
    <n v="1370.8432142857141"/>
    <n v="3.8729586759774506"/>
    <n v="3.8729586759774506"/>
    <n v="3.8729586759774506"/>
    <n v="3.8729586759774506"/>
    <n v="3.8729586759774506"/>
    <n v="3.8729586759774506"/>
    <n v="2706.7924851190473"/>
    <n v="-1359.187022889198"/>
    <n v="1347.6054622298493"/>
  </r>
  <r>
    <s v="Substation"/>
    <s v="085026"/>
    <x v="20"/>
    <s v="40049951"/>
    <s v="1"/>
    <s v="BREAKER B-4462 INSTALL COSTS"/>
    <x v="5"/>
    <x v="1"/>
    <s v="1970"/>
    <d v="1970-12-31T00:00:00"/>
    <n v="1970"/>
    <n v="2133.9625892857139"/>
    <n v="-1053.2270684523808"/>
    <n v="1080.7355208333331"/>
    <n v="3.0533367333557968"/>
    <n v="3.0533367333557968"/>
    <n v="3.0533367333557968"/>
    <n v="3.0533367333557968"/>
    <n v="3.0533367333557968"/>
    <n v="3.0533367333557968"/>
    <n v="2133.9625892857139"/>
    <n v="-1071.5470888525156"/>
    <n v="1062.4155004331983"/>
  </r>
  <r>
    <s v="Substation"/>
    <s v="085026"/>
    <x v="20"/>
    <s v="40049952"/>
    <s v="0"/>
    <s v="BUS"/>
    <x v="5"/>
    <x v="1"/>
    <s v="1970"/>
    <d v="1970-12-31T00:00:00"/>
    <n v="1970"/>
    <n v="19497.319641784987"/>
    <n v="-9622.991347667341"/>
    <n v="9874.3282941176458"/>
    <n v="27.897341107637818"/>
    <n v="27.897341107637818"/>
    <n v="27.897341107637818"/>
    <n v="27.897341107637818"/>
    <n v="27.897341107637818"/>
    <n v="27.897341107637818"/>
    <n v="19497.319641784987"/>
    <n v="-9790.3753943131687"/>
    <n v="9706.944247471818"/>
  </r>
  <r>
    <s v="Substation"/>
    <s v="085026"/>
    <x v="20"/>
    <s v="40049954"/>
    <s v="0"/>
    <s v="DISCONNECT SWITCH 15KV 200A"/>
    <x v="5"/>
    <x v="1"/>
    <s v="1970"/>
    <d v="1970-12-31T00:00:00"/>
    <n v="1970"/>
    <n v="251.95982142857142"/>
    <n v="-124.35535714285714"/>
    <n v="127.60446428571427"/>
    <n v="0.36051155815019814"/>
    <n v="0.36051155815019814"/>
    <n v="0.36051155815019814"/>
    <n v="0.36051155815019814"/>
    <n v="0.36051155815019814"/>
    <n v="0.36051155815019814"/>
    <n v="251.95982142857142"/>
    <n v="-126.51842649175833"/>
    <n v="125.44139493681308"/>
  </r>
  <r>
    <s v="Substation"/>
    <s v="085026"/>
    <x v="20"/>
    <s v="40049957"/>
    <s v="2"/>
    <s v="POWER TRANSFORMER COOLING SYSTEM T-4139"/>
    <x v="5"/>
    <x v="1"/>
    <s v="1969"/>
    <d v="1969-12-31T00:00:00"/>
    <n v="1969"/>
    <n v="1618.2535714285714"/>
    <n v="-812.26607142857154"/>
    <n v="805.98749999999984"/>
    <n v="2.3154450309182582"/>
    <n v="2.3154450309182582"/>
    <n v="2.3154450309182582"/>
    <n v="2.3154450309182582"/>
    <n v="2.3154450309182582"/>
    <n v="2.3154450309182582"/>
    <n v="1618.2535714285714"/>
    <n v="-826.15874161408112"/>
    <n v="792.09482981449025"/>
  </r>
  <r>
    <s v="Substation"/>
    <s v="085026"/>
    <x v="20"/>
    <s v="40049957"/>
    <s v="0"/>
    <s v="POWER TRANSFORMER T-4139 S/N 7001271 EQ# 328682"/>
    <x v="5"/>
    <x v="1"/>
    <s v="1970"/>
    <d v="1970-12-31T00:00:00"/>
    <n v="1970"/>
    <n v="80288.022321428565"/>
    <n v="-39626.517857142848"/>
    <n v="40661.504464285717"/>
    <n v="114.87847492423197"/>
    <n v="114.87847492423197"/>
    <n v="114.87847492423197"/>
    <n v="114.87847492423197"/>
    <n v="114.87847492423197"/>
    <n v="114.87847492423197"/>
    <n v="80288.022321428565"/>
    <n v="-40315.788706688239"/>
    <n v="39972.233614740326"/>
  </r>
  <r>
    <s v="Substation"/>
    <s v="085026"/>
    <x v="20"/>
    <s v="40049957"/>
    <s v="1"/>
    <s v="POWER TRANSFORMER T-4139 INSTALL COSTS"/>
    <x v="5"/>
    <x v="1"/>
    <s v="1970"/>
    <d v="1970-12-31T00:00:00"/>
    <n v="1970"/>
    <n v="21333.45"/>
    <n v="-10529.220535714285"/>
    <n v="10804.229464285716"/>
    <n v="30.524530683554516"/>
    <n v="30.524530683554516"/>
    <n v="30.524530683554516"/>
    <n v="30.524530683554516"/>
    <n v="30.524530683554516"/>
    <n v="30.524530683554516"/>
    <n v="21333.45"/>
    <n v="-10712.367719815611"/>
    <n v="10621.08228018439"/>
  </r>
  <r>
    <s v="Substation"/>
    <s v="085026"/>
    <x v="20"/>
    <s v="40049958"/>
    <s v="0"/>
    <s v="VOLTAGE TRANSFORMER S/N 69E610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58"/>
    <s v="1"/>
    <s v="VOLTAGE TRANSFORMER S/N 69E610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59"/>
    <s v="0"/>
    <s v="VOLTAGE TRANSFORMER S/N 69E614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59"/>
    <s v="1"/>
    <s v="VOLTAGE TRANSFORMER S/N 69E614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60"/>
    <s v="0"/>
    <s v="VOLTAGE TRANSFORMER S/N 69E609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60"/>
    <s v="1"/>
    <s v="VOLTAGE TRANSFORMER S/N 69E609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63"/>
    <s v="0"/>
    <s v="VOLTAGE TRANSFORMER S/N F669299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63"/>
    <s v="1"/>
    <s v="VOLTAGE TRANSFORMER S/N F669299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66"/>
    <s v="0"/>
    <s v="VOLTAGE TRANSFORMER S/N F702656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66"/>
    <s v="1"/>
    <s v="VOLTAGE TRANSFORMER S/N F702656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67"/>
    <s v="0"/>
    <s v="VOLTAGE TRANSFORMER S/N F702658"/>
    <x v="5"/>
    <x v="1"/>
    <s v="1970"/>
    <d v="1970-12-31T00:00:00"/>
    <n v="1970"/>
    <n v="561.74695740365109"/>
    <n v="-277.25250923645319"/>
    <n v="284.4944481671979"/>
    <n v="0.80376414680518815"/>
    <n v="0.80376414680518815"/>
    <n v="0.80376414680518815"/>
    <n v="0.80376414680518815"/>
    <n v="0.80376414680518815"/>
    <n v="0.80376414680518815"/>
    <n v="561.74695740365109"/>
    <n v="-282.07509411728432"/>
    <n v="279.67186328636677"/>
  </r>
  <r>
    <s v="Substation"/>
    <s v="085026"/>
    <x v="20"/>
    <s v="40049967"/>
    <s v="1"/>
    <s v="VOLTAGE TRANSFORMER S/N F702658 INSTALL COSTS"/>
    <x v="5"/>
    <x v="1"/>
    <s v="1970"/>
    <d v="1970-12-31T00:00:00"/>
    <n v="1970"/>
    <n v="157.47029393654014"/>
    <n v="-77.720340571573459"/>
    <n v="79.749953364966686"/>
    <n v="0.22531314996000498"/>
    <n v="0.22531314996000498"/>
    <n v="0.22531314996000498"/>
    <n v="0.22531314996000498"/>
    <n v="0.22531314996000498"/>
    <n v="0.22531314996000498"/>
    <n v="157.47029393654014"/>
    <n v="-79.072219471333483"/>
    <n v="78.398074465206662"/>
  </r>
  <r>
    <s v="Substation"/>
    <s v="085026"/>
    <x v="20"/>
    <s v="40049971"/>
    <s v="0"/>
    <s v="VOLTAGE TRANSFORMER"/>
    <x v="5"/>
    <x v="1"/>
    <s v="1970"/>
    <d v="1970-12-31T00:00:00"/>
    <n v="1970"/>
    <n v="905.40013854679808"/>
    <n v="-446.86444554114752"/>
    <n v="458.53569300565056"/>
    <n v="1.2954732736602026"/>
    <n v="1.2954732736602026"/>
    <n v="1.2954732736602026"/>
    <n v="1.2954732736602026"/>
    <n v="1.2954732736602026"/>
    <n v="1.2954732736602026"/>
    <n v="905.40013854679808"/>
    <n v="-454.63728518310876"/>
    <n v="450.76285336368932"/>
  </r>
  <r>
    <s v="Substation"/>
    <s v="085026"/>
    <x v="20"/>
    <s v="40049971"/>
    <s v="1"/>
    <s v="VOLTAGE TRANSFORMER INSTALL COSTS"/>
    <x v="5"/>
    <x v="1"/>
    <s v="1970"/>
    <d v="1970-12-31T00:00:00"/>
    <n v="1970"/>
    <n v="223.82616632860038"/>
    <n v="-110.47073357360185"/>
    <n v="113.35543275499853"/>
    <n v="0.32025709305713512"/>
    <n v="0.32025709305713512"/>
    <n v="0.32025709305713512"/>
    <n v="0.32025709305713512"/>
    <n v="0.32025709305713512"/>
    <n v="0.32025709305713512"/>
    <n v="223.82616632860038"/>
    <n v="-112.39227613194466"/>
    <n v="111.43389019665572"/>
  </r>
  <r>
    <s v="Substation"/>
    <s v="085026"/>
    <x v="20"/>
    <s v="40051026"/>
    <s v="0"/>
    <s v="BUS"/>
    <x v="5"/>
    <x v="1"/>
    <s v="2004"/>
    <d v="2004-11-12T00:00:00"/>
    <n v="2005"/>
    <n v="3489.6011283685884"/>
    <n v="-527.69830788177342"/>
    <n v="2961.902820486815"/>
    <n v="4.9930244154721084"/>
    <n v="4.9930244154721084"/>
    <n v="4.9930244154721084"/>
    <n v="4.9930244154721084"/>
    <n v="4.9930244154721084"/>
    <n v="4.9930244154721084"/>
    <n v="3489.6011283685884"/>
    <n v="-557.65645437460603"/>
    <n v="2931.9446739939822"/>
  </r>
  <r>
    <s v="Substation"/>
    <s v="085026"/>
    <x v="20"/>
    <s v="40051028"/>
    <s v="0"/>
    <s v="CCVT S/N 643332901 EQ# 370051"/>
    <x v="5"/>
    <x v="1"/>
    <s v="2004"/>
    <d v="2004-11-12T00:00:00"/>
    <n v="2005"/>
    <n v="1950.822425595238"/>
    <n v="-295.00333333333333"/>
    <n v="1655.8190922619046"/>
    <n v="2.7912943751830146"/>
    <n v="2.7912943751830146"/>
    <n v="2.7912943751830146"/>
    <n v="2.7912943751830146"/>
    <n v="2.7912943751830146"/>
    <n v="2.7912943751830146"/>
    <n v="1950.822425595238"/>
    <n v="-311.75109958443142"/>
    <n v="1639.0713260108066"/>
  </r>
  <r>
    <s v="Substation"/>
    <s v="085026"/>
    <x v="20"/>
    <s v="40051028"/>
    <s v="1"/>
    <s v="CCVT S/N 643332901 INSTALL COSTS"/>
    <x v="5"/>
    <x v="1"/>
    <s v="2004"/>
    <d v="2004-11-12T00:00:00"/>
    <n v="2005"/>
    <n v="1971.8460565476189"/>
    <n v="-298.18569940476186"/>
    <n v="1673.660357142857"/>
    <n v="2.8213756076177909"/>
    <n v="2.8213756076177909"/>
    <n v="2.8213756076177909"/>
    <n v="2.8213756076177909"/>
    <n v="2.8213756076177909"/>
    <n v="2.8213756076177909"/>
    <n v="1971.8460565476189"/>
    <n v="-315.11395305046858"/>
    <n v="1656.7321034971503"/>
  </r>
  <r>
    <s v="Substation"/>
    <s v="085026"/>
    <x v="20"/>
    <s v="40051029"/>
    <s v="0"/>
    <s v="CCVT S/N 642368703 EQ# 370052"/>
    <x v="5"/>
    <x v="1"/>
    <s v="2004"/>
    <d v="2004-11-12T00:00:00"/>
    <n v="2005"/>
    <n v="1950.822425595238"/>
    <n v="-295.00333333333333"/>
    <n v="1655.8190922619046"/>
    <n v="2.7912943751830146"/>
    <n v="2.7912943751830146"/>
    <n v="2.7912943751830146"/>
    <n v="2.7912943751830146"/>
    <n v="2.7912943751830146"/>
    <n v="2.7912943751830146"/>
    <n v="1950.822425595238"/>
    <n v="-311.75109958443142"/>
    <n v="1639.0713260108066"/>
  </r>
  <r>
    <s v="Substation"/>
    <s v="085026"/>
    <x v="20"/>
    <s v="40051029"/>
    <s v="1"/>
    <s v="CCVT S/N 642368703 INSTALL COSTS"/>
    <x v="5"/>
    <x v="1"/>
    <s v="2004"/>
    <d v="2004-11-12T00:00:00"/>
    <n v="2005"/>
    <n v="1971.8460565476189"/>
    <n v="-298.18569940476186"/>
    <n v="1673.660357142857"/>
    <n v="2.8213756076177909"/>
    <n v="2.8213756076177909"/>
    <n v="2.8213756076177909"/>
    <n v="2.8213756076177909"/>
    <n v="2.8213756076177909"/>
    <n v="2.8213756076177909"/>
    <n v="1971.8460565476189"/>
    <n v="-315.11395305046858"/>
    <n v="1656.7321034971503"/>
  </r>
  <r>
    <s v="Substation"/>
    <s v="085026"/>
    <x v="20"/>
    <s v="40051030"/>
    <s v="0"/>
    <s v="CCVT S/N 642368702 EQ# 370053"/>
    <x v="5"/>
    <x v="1"/>
    <s v="2004"/>
    <d v="2004-11-12T00:00:00"/>
    <n v="2005"/>
    <n v="1950.822425595238"/>
    <n v="-295.00333333333333"/>
    <n v="1655.8190922619046"/>
    <n v="2.7912943751830146"/>
    <n v="2.7912943751830146"/>
    <n v="2.7912943751830146"/>
    <n v="2.7912943751830146"/>
    <n v="2.7912943751830146"/>
    <n v="2.7912943751830146"/>
    <n v="1950.822425595238"/>
    <n v="-311.75109958443142"/>
    <n v="1639.0713260108066"/>
  </r>
  <r>
    <s v="Substation"/>
    <s v="085026"/>
    <x v="20"/>
    <s v="40051030"/>
    <s v="1"/>
    <s v="CCVT S/N 642368702 INSTALL COSTS"/>
    <x v="5"/>
    <x v="1"/>
    <s v="2004"/>
    <d v="2004-11-12T00:00:00"/>
    <n v="2005"/>
    <n v="1971.8460565476189"/>
    <n v="-298.18569940476186"/>
    <n v="1673.660357142857"/>
    <n v="2.8213756076177909"/>
    <n v="2.8213756076177909"/>
    <n v="2.8213756076177909"/>
    <n v="2.8213756076177909"/>
    <n v="2.8213756076177909"/>
    <n v="2.8213756076177909"/>
    <n v="1971.8460565476189"/>
    <n v="-315.11395305046858"/>
    <n v="1656.7321034971503"/>
  </r>
  <r>
    <s v="Substation"/>
    <s v="085026"/>
    <x v="20"/>
    <s v="40051031"/>
    <s v="0"/>
    <s v="STEEL STRUCTURE"/>
    <x v="5"/>
    <x v="1"/>
    <s v="2004"/>
    <d v="2004-11-12T00:00:00"/>
    <n v="2005"/>
    <n v="2141.2013493235659"/>
    <n v="-323.79322846276477"/>
    <n v="1817.4081208608011"/>
    <n v="3.063694165130137"/>
    <n v="3.063694165130137"/>
    <n v="3.063694165130137"/>
    <n v="3.063694165130137"/>
    <n v="3.063694165130137"/>
    <n v="3.063694165130137"/>
    <n v="2141.2013493235659"/>
    <n v="-342.17539345354561"/>
    <n v="1799.0259558700202"/>
  </r>
  <r>
    <s v="Substation"/>
    <s v="085026"/>
    <x v="20"/>
    <s v="40053460"/>
    <s v="0"/>
    <s v="INSULATOR, DISC 10&quot;"/>
    <x v="5"/>
    <x v="1"/>
    <s v="1970"/>
    <d v="1970-12-31T00:00:00"/>
    <n v="1970"/>
    <n v="6577.3867393041273"/>
    <n v="-3246.2988425667691"/>
    <n v="3331.0878967373583"/>
    <n v="9.4111193145737531"/>
    <n v="9.4111193145737531"/>
    <n v="9.4111193145737531"/>
    <n v="9.4111193145737531"/>
    <n v="9.4111193145737531"/>
    <n v="9.4111193145737531"/>
    <n v="6577.3867393041273"/>
    <n v="-3302.7655584542117"/>
    <n v="3274.6211808499156"/>
  </r>
  <r>
    <s v="Substation"/>
    <s v="085026"/>
    <x v="20"/>
    <s v="40053463"/>
    <s v="0"/>
    <s v="INSULATOR, POST 230KV"/>
    <x v="5"/>
    <x v="1"/>
    <s v="1970"/>
    <d v="1970-12-31T00:00:00"/>
    <n v="1970"/>
    <n v="2574.320352796291"/>
    <n v="-1270.5677996414083"/>
    <n v="1303.7525531548827"/>
    <n v="3.6834136343736841"/>
    <n v="3.6834136343736841"/>
    <n v="3.6834136343736841"/>
    <n v="3.6834136343736841"/>
    <n v="3.6834136343736841"/>
    <n v="3.6834136343736841"/>
    <n v="2574.320352796291"/>
    <n v="-1292.6682814476505"/>
    <n v="1281.6520713486404"/>
  </r>
  <r>
    <s v="Substation"/>
    <s v="085026"/>
    <x v="20"/>
    <s v="40053467"/>
    <s v="0"/>
    <s v="INSULATOR, POST 161KV"/>
    <x v="5"/>
    <x v="1"/>
    <s v="1970"/>
    <d v="1970-12-31T00:00:00"/>
    <n v="1970"/>
    <n v="7661.0959821428569"/>
    <n v="-3781.167276785714"/>
    <n v="3879.9287053571429"/>
    <n v="10.961722523856942"/>
    <n v="10.961722523856942"/>
    <n v="10.961722523856942"/>
    <n v="10.961722523856942"/>
    <n v="10.961722523856942"/>
    <n v="10.961722523856942"/>
    <n v="7661.0959821428569"/>
    <n v="-3846.9376119288554"/>
    <n v="3814.1583702140015"/>
  </r>
  <r>
    <s v="Substation"/>
    <s v="085026"/>
    <x v="20"/>
    <s v="40053469"/>
    <s v="0"/>
    <s v="INSULATOR, POST 138KV"/>
    <x v="5"/>
    <x v="1"/>
    <s v="1970"/>
    <d v="1970-12-31T00:00:00"/>
    <n v="1970"/>
    <n v="401.67999999999995"/>
    <n v="-198.2533333333333"/>
    <n v="203.42666666666665"/>
    <n v="0.57473561402258788"/>
    <n v="0.57473561402258788"/>
    <n v="0.57473561402258788"/>
    <n v="0.57473561402258788"/>
    <n v="0.57473561402258788"/>
    <n v="0.57473561402258788"/>
    <n v="401.67999999999995"/>
    <n v="-201.70174701746882"/>
    <n v="199.97825298253113"/>
  </r>
  <r>
    <s v="Substation"/>
    <s v="085026"/>
    <x v="20"/>
    <s v="40053470"/>
    <s v="0"/>
    <s v="INSULATOR, POST 23KV"/>
    <x v="5"/>
    <x v="1"/>
    <s v="1970"/>
    <d v="1970-12-31T00:00:00"/>
    <n v="1970"/>
    <n v="255.41274585265143"/>
    <n v="-126.05999076354681"/>
    <n v="129.35275508910462"/>
    <n v="0.36545210445334297"/>
    <n v="0.36545210445334297"/>
    <n v="0.36545210445334297"/>
    <n v="0.36545210445334297"/>
    <n v="0.36545210445334297"/>
    <n v="0.36545210445334297"/>
    <n v="255.41274585265143"/>
    <n v="-128.25270339026687"/>
    <n v="127.16004246238455"/>
  </r>
  <r>
    <s v="Substation"/>
    <s v="085026"/>
    <x v="20"/>
    <s v="40053472"/>
    <s v="0"/>
    <s v="LIGHTNING ARRESTER 192KV"/>
    <x v="5"/>
    <x v="1"/>
    <s v="1970"/>
    <d v="1970-12-31T00:00:00"/>
    <n v="1970"/>
    <n v="5186.5607142857143"/>
    <n v="-2559.8517857142861"/>
    <n v="2626.7089285714283"/>
    <n v="7.4210843377574989"/>
    <n v="7.4210843377574989"/>
    <n v="7.4210843377574989"/>
    <n v="7.4210843377574989"/>
    <n v="7.4210843377574989"/>
    <n v="7.4210843377574989"/>
    <n v="5186.5607142857143"/>
    <n v="-2604.3782917408312"/>
    <n v="2582.1824225448831"/>
  </r>
  <r>
    <s v="Substation"/>
    <s v="085026"/>
    <x v="20"/>
    <s v="40053474"/>
    <s v="0"/>
    <s v="POWER FUSE 14.4KV"/>
    <x v="5"/>
    <x v="1"/>
    <s v="1970"/>
    <d v="1970-12-31T00:00:00"/>
    <n v="1970"/>
    <n v="181.81874999999999"/>
    <n v="-89.737499999999997"/>
    <n v="92.081249999999997"/>
    <n v="0.26015164041542871"/>
    <n v="0.26015164041542871"/>
    <n v="0.26015164041542871"/>
    <n v="0.26015164041542871"/>
    <n v="0.26015164041542871"/>
    <n v="0.26015164041542871"/>
    <n v="181.81874999999999"/>
    <n v="-91.298409842492575"/>
    <n v="90.52034015750742"/>
  </r>
  <r>
    <s v="Substation"/>
    <s v="085026"/>
    <x v="20"/>
    <s v="40053475"/>
    <s v="0"/>
    <s v="POWER FUSE MOUNTING 14.4KV"/>
    <x v="5"/>
    <x v="1"/>
    <s v="1970"/>
    <d v="1970-12-31T00:00:00"/>
    <n v="1970"/>
    <n v="231.54910714285714"/>
    <n v="-114.28124999999999"/>
    <n v="117.26785714285715"/>
    <n v="0.33130730499435374"/>
    <n v="0.33130730499435374"/>
    <n v="0.33130730499435374"/>
    <n v="0.33130730499435374"/>
    <n v="0.33130730499435374"/>
    <n v="0.33130730499435374"/>
    <n v="231.54910714285714"/>
    <n v="-116.26909382996611"/>
    <n v="115.28001331289103"/>
  </r>
  <r>
    <s v="Substation"/>
    <s v="085026"/>
    <x v="20"/>
    <s v="40053485"/>
    <s v="0"/>
    <s v="STEEL STRUCTURE"/>
    <x v="5"/>
    <x v="1"/>
    <s v="1970"/>
    <d v="1970-12-31T00:00:00"/>
    <n v="1970"/>
    <n v="15949.837094890067"/>
    <n v="-7872.11410770972"/>
    <n v="8077.7229871803465"/>
    <n v="22.821498248087764"/>
    <n v="22.821498248087764"/>
    <n v="22.821498248087764"/>
    <n v="22.821498248087764"/>
    <n v="22.821498248087764"/>
    <n v="22.821498248087764"/>
    <n v="15949.837094890067"/>
    <n v="-8009.0430971982469"/>
    <n v="7940.7939976918196"/>
  </r>
  <r>
    <s v="Substation"/>
    <s v="085026"/>
    <x v="20"/>
    <s v="40053486"/>
    <s v="0"/>
    <s v="SWITCH 15KV 2000A"/>
    <x v="5"/>
    <x v="1"/>
    <s v="1970"/>
    <d v="1970-12-31T00:00:00"/>
    <n v="1970"/>
    <n v="243.4930357142857"/>
    <n v="-120.1773511904762"/>
    <n v="123.31568452380949"/>
    <n v="0.34839703094870028"/>
    <n v="0.34839703094870028"/>
    <n v="0.34839703094870028"/>
    <n v="0.34839703094870028"/>
    <n v="0.34839703094870028"/>
    <n v="0.34839703094870028"/>
    <n v="243.4930357142857"/>
    <n v="-122.26773337616841"/>
    <n v="121.22530233811729"/>
  </r>
  <r>
    <s v="Substation"/>
    <s v="085026"/>
    <x v="20"/>
    <s v="40066188"/>
    <s v="0"/>
    <s v="BUS"/>
    <x v="5"/>
    <x v="1"/>
    <s v="2006"/>
    <d v="2006-03-24T00:00:00"/>
    <n v="2006"/>
    <n v="2242.3873003187477"/>
    <n v="-281.59610854824632"/>
    <n v="1960.7911917705014"/>
    <n v="3.2084740139542642"/>
    <n v="3.2084740139542642"/>
    <n v="3.2084740139542642"/>
    <n v="3.2084740139542642"/>
    <n v="3.2084740139542642"/>
    <n v="3.2084740139542642"/>
    <n v="2242.3873003187477"/>
    <n v="-300.84695263197193"/>
    <n v="1941.5403476867759"/>
  </r>
  <r>
    <s v="Substation"/>
    <s v="085026"/>
    <x v="20"/>
    <s v="40066189"/>
    <s v="0"/>
    <s v="GROUP OPERATED SWITCH 230KV 1200A"/>
    <x v="5"/>
    <x v="1"/>
    <s v="2006"/>
    <d v="2006-03-24T00:00:00"/>
    <n v="2006"/>
    <n v="16378.111391172848"/>
    <n v="-2056.7525341386536"/>
    <n v="14321.358857034194"/>
    <n v="23.434285767118272"/>
    <n v="23.434285767118272"/>
    <n v="23.434285767118272"/>
    <n v="23.434285767118272"/>
    <n v="23.434285767118272"/>
    <n v="23.434285767118272"/>
    <n v="16378.111391172848"/>
    <n v="-2197.3582487413632"/>
    <n v="14180.753142431484"/>
  </r>
  <r>
    <s v="Substation"/>
    <s v="085026"/>
    <x v="20"/>
    <s v="40069397"/>
    <s v="0"/>
    <s v="BUS"/>
    <x v="5"/>
    <x v="1"/>
    <s v="1979"/>
    <d v="1979-12-31T00:00:00"/>
    <n v="1979"/>
    <n v="279.68999487105179"/>
    <n v="-116.07196021443056"/>
    <n v="163.61803465662123"/>
    <n v="0.4001887097644603"/>
    <n v="0.4001887097644603"/>
    <n v="0.4001887097644603"/>
    <n v="0.4001887097644603"/>
    <n v="0.4001887097644603"/>
    <n v="0.4001887097644603"/>
    <n v="279.68999487105179"/>
    <n v="-118.47309247301732"/>
    <n v="161.21690239803448"/>
  </r>
  <r>
    <s v="Substation"/>
    <s v="085026"/>
    <x v="20"/>
    <s v="40069398"/>
    <s v="0"/>
    <s v="CURRENT TRANSFORMER"/>
    <x v="5"/>
    <x v="1"/>
    <s v="1979"/>
    <d v="1979-12-31T00:00:00"/>
    <n v="1979"/>
    <n v="11439.509211309522"/>
    <n v="-4747.4176785714262"/>
    <n v="6692.0915327380953"/>
    <n v="16.367987827820723"/>
    <n v="16.367987827820723"/>
    <n v="16.367987827820723"/>
    <n v="16.367987827820723"/>
    <n v="16.367987827820723"/>
    <n v="16.367987827820723"/>
    <n v="11439.509211309522"/>
    <n v="-4845.625605538351"/>
    <n v="6593.8836057711706"/>
  </r>
  <r>
    <s v="Substation"/>
    <s v="085026"/>
    <x v="20"/>
    <s v="40069402"/>
    <s v="0"/>
    <s v="GROUND SWITCH"/>
    <x v="5"/>
    <x v="1"/>
    <s v="1964"/>
    <d v="1964-12-31T00:00:00"/>
    <n v="1964"/>
    <n v="638.69486607142846"/>
    <n v="-346.79784226190469"/>
    <n v="291.89702380952377"/>
    <n v="0.91386348841026932"/>
    <n v="0.91386348841026932"/>
    <n v="0.91386348841026932"/>
    <n v="0.91386348841026932"/>
    <n v="0.91386348841026932"/>
    <n v="0.91386348841026932"/>
    <n v="638.69486607142846"/>
    <n v="-352.28102319236632"/>
    <n v="286.41384287906214"/>
  </r>
  <r>
    <s v="Substation"/>
    <s v="085026"/>
    <x v="20"/>
    <s v="40069481"/>
    <s v="0"/>
    <s v="CCVT S/N 652937901 EQ# 372748"/>
    <x v="5"/>
    <x v="1"/>
    <s v="2007"/>
    <d v="2007-03-16T00:00:00"/>
    <n v="2008"/>
    <n v="479.90506148580118"/>
    <n v="-53.735069997826713"/>
    <n v="426.16999148797447"/>
    <n v="0.68666234362076717"/>
    <n v="0.68666234362076717"/>
    <n v="0.68666234362076717"/>
    <n v="0.68666234362076717"/>
    <n v="0.68666234362076717"/>
    <n v="0.68666234362076717"/>
    <n v="479.90506148580118"/>
    <n v="-57.855044059551318"/>
    <n v="422.05001742624984"/>
  </r>
  <r>
    <s v="Substation"/>
    <s v="085026"/>
    <x v="20"/>
    <s v="40069481"/>
    <s v="1"/>
    <s v="CCVT S/N 652937901 INSTALL COSTS"/>
    <x v="5"/>
    <x v="1"/>
    <s v="2007"/>
    <d v="2007-03-16T00:00:00"/>
    <n v="2008"/>
    <n v="962.54971068168652"/>
    <n v="-107.77789318313535"/>
    <n v="854.77181749855117"/>
    <n v="1.3772445702945217"/>
    <n v="1.3772445702945217"/>
    <n v="1.3772445702945217"/>
    <n v="1.3772445702945217"/>
    <n v="1.3772445702945217"/>
    <n v="1.3772445702945217"/>
    <n v="962.54971068168652"/>
    <n v="-116.04136060490248"/>
    <n v="846.50835007678404"/>
  </r>
  <r>
    <s v="Substation"/>
    <s v="085026"/>
    <x v="20"/>
    <s v="40069482"/>
    <s v="0"/>
    <s v="CCVT S/N 652937902 EQ# 372749"/>
    <x v="5"/>
    <x v="1"/>
    <s v="2007"/>
    <d v="2007-03-16T00:00:00"/>
    <n v="2008"/>
    <n v="479.90506148580118"/>
    <n v="-53.735069997826713"/>
    <n v="426.16999148797447"/>
    <n v="0.68666234362076717"/>
    <n v="0.68666234362076717"/>
    <n v="0.68666234362076717"/>
    <n v="0.68666234362076717"/>
    <n v="0.68666234362076717"/>
    <n v="0.68666234362076717"/>
    <n v="479.90506148580118"/>
    <n v="-57.855044059551318"/>
    <n v="422.05001742624984"/>
  </r>
  <r>
    <s v="Substation"/>
    <s v="085026"/>
    <x v="20"/>
    <s v="40069482"/>
    <s v="1"/>
    <s v="CCVT S/N 652937902 INSTALL COSTS"/>
    <x v="5"/>
    <x v="1"/>
    <s v="2007"/>
    <d v="2007-03-16T00:00:00"/>
    <n v="2008"/>
    <n v="962.54971068168652"/>
    <n v="-107.77789318313535"/>
    <n v="854.77181749855117"/>
    <n v="1.3772445702945217"/>
    <n v="1.3772445702945217"/>
    <n v="1.3772445702945217"/>
    <n v="1.3772445702945217"/>
    <n v="1.3772445702945217"/>
    <n v="1.3772445702945217"/>
    <n v="962.54971068168652"/>
    <n v="-116.04136060490248"/>
    <n v="846.50835007678404"/>
  </r>
  <r>
    <s v="Substation"/>
    <s v="085026"/>
    <x v="20"/>
    <s v="40069483"/>
    <s v="0"/>
    <s v="CCVT S/N 652937903 EQ# 372750"/>
    <x v="5"/>
    <x v="1"/>
    <s v="2007"/>
    <d v="2007-03-16T00:00:00"/>
    <n v="2008"/>
    <n v="479.90506148580118"/>
    <n v="-53.735069997826713"/>
    <n v="426.16999148797447"/>
    <n v="0.68666234362076717"/>
    <n v="0.68666234362076717"/>
    <n v="0.68666234362076717"/>
    <n v="0.68666234362076717"/>
    <n v="0.68666234362076717"/>
    <n v="0.68666234362076717"/>
    <n v="479.90506148580118"/>
    <n v="-57.855044059551318"/>
    <n v="422.05001742624984"/>
  </r>
  <r>
    <s v="Substation"/>
    <s v="085026"/>
    <x v="20"/>
    <s v="40069483"/>
    <s v="1"/>
    <s v="CCVT S/N 652937903 INSTALL COSTS"/>
    <x v="5"/>
    <x v="1"/>
    <s v="2007"/>
    <d v="2007-03-16T00:00:00"/>
    <n v="2008"/>
    <n v="962.54971068168652"/>
    <n v="-107.77789318313535"/>
    <n v="854.77181749855117"/>
    <n v="1.3772445702945217"/>
    <n v="1.3772445702945217"/>
    <n v="1.3772445702945217"/>
    <n v="1.3772445702945217"/>
    <n v="1.3772445702945217"/>
    <n v="1.3772445702945217"/>
    <n v="962.54971068168652"/>
    <n v="-116.04136060490248"/>
    <n v="846.50835007678404"/>
  </r>
  <r>
    <s v="Substation"/>
    <s v="085026"/>
    <x v="20"/>
    <s v="40069493"/>
    <s v="0"/>
    <s v="BUS"/>
    <x v="5"/>
    <x v="1"/>
    <s v="2007"/>
    <d v="2007-03-16T00:00:00"/>
    <n v="2008"/>
    <n v="670.00680808461311"/>
    <n v="-75.019861199652269"/>
    <n v="594.98694688496084"/>
    <n v="0.9586655403401324"/>
    <n v="0.9586655403401324"/>
    <n v="0.9586655403401324"/>
    <n v="0.9586655403401324"/>
    <n v="0.9586655403401324"/>
    <n v="0.9586655403401324"/>
    <n v="670.00680808461311"/>
    <n v="-80.771854441693065"/>
    <n v="589.23495364292"/>
  </r>
  <r>
    <s v="Substation"/>
    <s v="085026"/>
    <x v="20"/>
    <s v="40069821"/>
    <s v="0"/>
    <s v="CCVT S/N 110192103 INSTALL COSTS"/>
    <x v="5"/>
    <x v="1"/>
    <s v="2008"/>
    <d v="2008-03-28T00:00:00"/>
    <n v="2009"/>
    <n v="1390.4327966531439"/>
    <n v="-136.82258720298455"/>
    <n v="1253.6102094501593"/>
    <n v="1.9894723340509579"/>
    <n v="1.9894723340509579"/>
    <n v="1.9894723340509579"/>
    <n v="1.9894723340509579"/>
    <n v="1.9894723340509579"/>
    <n v="1.9894723340509579"/>
    <n v="1390.4327966531439"/>
    <n v="-148.7594212072903"/>
    <n v="1241.6733754458537"/>
  </r>
  <r>
    <s v="Substation"/>
    <s v="085026"/>
    <x v="20"/>
    <s v="40069823"/>
    <s v="0"/>
    <s v="CCVT S/N 659764802 INSTALL COSTS"/>
    <x v="5"/>
    <x v="1"/>
    <s v="2008"/>
    <d v="2008-03-28T00:00:00"/>
    <n v="2009"/>
    <n v="1390.4327966531439"/>
    <n v="-136.82258720298455"/>
    <n v="1253.6102094501593"/>
    <n v="1.9894723340509579"/>
    <n v="1.9894723340509579"/>
    <n v="1.9894723340509579"/>
    <n v="1.9894723340509579"/>
    <n v="1.9894723340509579"/>
    <n v="1.9894723340509579"/>
    <n v="1390.4327966531439"/>
    <n v="-148.7594212072903"/>
    <n v="1241.6733754458537"/>
  </r>
  <r>
    <s v="Substation"/>
    <s v="085026"/>
    <x v="20"/>
    <s v="40069824"/>
    <s v="0"/>
    <s v="STEEL STRUCTURE"/>
    <x v="5"/>
    <x v="1"/>
    <s v="2008"/>
    <d v="2008-03-28T00:00:00"/>
    <n v="2009"/>
    <n v="1314.5118855549115"/>
    <n v="-129.35179786565482"/>
    <n v="1185.1600876892567"/>
    <n v="1.8808424509171278"/>
    <n v="1.8808424509171278"/>
    <n v="1.8808424509171278"/>
    <n v="1.8808424509171278"/>
    <n v="1.8808424509171278"/>
    <n v="1.8808424509171278"/>
    <n v="1314.5118855549115"/>
    <n v="-140.63685257115759"/>
    <n v="1173.875032983754"/>
  </r>
  <r>
    <s v="Substation"/>
    <s v="085026"/>
    <x v="20"/>
    <s v="40077631"/>
    <s v="0"/>
    <s v="FOUNDATION AND SUBSTRUCTURE"/>
    <x v="3"/>
    <x v="1"/>
    <s v="1970"/>
    <d v="1970-12-31T00:00:00"/>
    <n v="1970"/>
    <n v="5946.485473490171"/>
    <n v="-3036.9069979217984"/>
    <n v="2909.5784755683726"/>
    <n v="8.5084071397201075"/>
    <n v="8.5084071397201075"/>
    <n v="8.5084071397201075"/>
    <n v="8.5084071397201075"/>
    <n v="8.5084071397201075"/>
    <n v="8.5084071397201075"/>
    <n v="5946.485473490171"/>
    <n v="-3087.957440760119"/>
    <n v="2858.528032730052"/>
  </r>
  <r>
    <s v="Substation"/>
    <s v="085026"/>
    <x v="20"/>
    <s v="40077681"/>
    <s v="0"/>
    <s v="FOUNDATION AND SUBSTRUCTURE"/>
    <x v="5"/>
    <x v="1"/>
    <s v="1979"/>
    <d v="1979-12-31T00:00:00"/>
    <n v="1979"/>
    <n v="5076.6264032798463"/>
    <n v="-2106.8098455088502"/>
    <n v="2969.816557770996"/>
    <n v="7.263787076907799"/>
    <n v="7.263787076907799"/>
    <n v="7.263787076907799"/>
    <n v="7.263787076907799"/>
    <n v="7.263787076907799"/>
    <n v="7.263787076907799"/>
    <n v="5076.6264032798463"/>
    <n v="-2150.392567970297"/>
    <n v="2926.2338353095492"/>
  </r>
  <r>
    <s v="Substation"/>
    <s v="085026"/>
    <x v="20"/>
    <s v="40077682"/>
    <s v="0"/>
    <s v="STEEL STRUCTURE"/>
    <x v="5"/>
    <x v="1"/>
    <s v="1979"/>
    <d v="1979-12-31T00:00:00"/>
    <n v="1979"/>
    <n v="11236.402264159844"/>
    <n v="-4663.1274917686897"/>
    <n v="6573.2747723911543"/>
    <n v="16.077376405837246"/>
    <n v="16.077376405837246"/>
    <n v="16.077376405837246"/>
    <n v="16.077376405837246"/>
    <n v="16.077376405837246"/>
    <n v="16.077376405837246"/>
    <n v="11236.402264159844"/>
    <n v="-4759.5917502037128"/>
    <n v="6476.8105139561312"/>
  </r>
  <r>
    <s v="Substation"/>
    <s v="085026"/>
    <x v="20"/>
    <s v="40077689"/>
    <s v="0"/>
    <s v="BUS"/>
    <x v="5"/>
    <x v="1"/>
    <s v="1979"/>
    <d v="1979-12-31T00:00:00"/>
    <n v="1979"/>
    <n v="10601.697505070993"/>
    <n v="-4399.7248760359307"/>
    <n v="6201.9726290350627"/>
    <n v="15.169222080409071"/>
    <n v="15.169222080409071"/>
    <n v="15.169222080409071"/>
    <n v="15.169222080409071"/>
    <n v="15.169222080409071"/>
    <n v="15.169222080409071"/>
    <n v="10601.697505070993"/>
    <n v="-4490.7402085183849"/>
    <n v="6110.9572965526086"/>
  </r>
  <r>
    <s v="Substation"/>
    <s v="085026"/>
    <x v="20"/>
    <s v="40077690"/>
    <s v="0"/>
    <s v="INSULATOR, DISC"/>
    <x v="5"/>
    <x v="1"/>
    <s v="1979"/>
    <d v="1979-12-31T00:00:00"/>
    <n v="1979"/>
    <n v="1303.1898767268544"/>
    <n v="-540.82633788545581"/>
    <n v="762.36353884139862"/>
    <n v="1.8646425861099118"/>
    <n v="1.8646425861099118"/>
    <n v="1.8646425861099118"/>
    <n v="1.8646425861099118"/>
    <n v="1.8646425861099118"/>
    <n v="1.8646425861099118"/>
    <n v="1303.1898767268544"/>
    <n v="-552.01419340211532"/>
    <n v="751.17568332473911"/>
  </r>
  <r>
    <s v="Substation"/>
    <s v="085026"/>
    <x v="20"/>
    <s v="40078955"/>
    <s v="0"/>
    <s v="BREAKER S/N B00564001 EQ# 374192"/>
    <x v="5"/>
    <x v="1"/>
    <s v="2007"/>
    <d v="2007-06-14T00:00:00"/>
    <n v="2008"/>
    <n v="8992.5919638329469"/>
    <n v="-1006.9080474862358"/>
    <n v="7985.6839163467112"/>
    <n v="12.866866321420332"/>
    <n v="12.866866321420332"/>
    <n v="12.866866321420332"/>
    <n v="12.866866321420332"/>
    <n v="12.866866321420332"/>
    <n v="12.866866321420332"/>
    <n v="8992.5919638329469"/>
    <n v="-1084.1092454147579"/>
    <n v="7908.4827184181886"/>
  </r>
  <r>
    <s v="Substation"/>
    <s v="085026"/>
    <x v="20"/>
    <s v="40078955"/>
    <s v="1"/>
    <s v="BREAKER S/N B00564001 INSTALL COSTS"/>
    <x v="5"/>
    <x v="1"/>
    <s v="2010"/>
    <d v="2010-07-20T00:00:00"/>
    <n v="2011"/>
    <n v="14223.172929495073"/>
    <n v="-994.29406240944627"/>
    <n v="13228.878867085627"/>
    <n v="20.350936135687117"/>
    <n v="20.350936135687117"/>
    <n v="20.350936135687117"/>
    <n v="20.350936135687117"/>
    <n v="20.350936135687117"/>
    <n v="20.350936135687117"/>
    <n v="14223.172929495073"/>
    <n v="-1116.3996792235689"/>
    <n v="13106.773250271504"/>
  </r>
  <r>
    <s v="Substation"/>
    <s v="085026"/>
    <x v="20"/>
    <s v="40078956"/>
    <s v="0"/>
    <s v="BUS"/>
    <x v="5"/>
    <x v="1"/>
    <s v="2010"/>
    <d v="2010-07-20T00:00:00"/>
    <n v="2011"/>
    <n v="11103.482715647639"/>
    <n v="-776.20591590843105"/>
    <n v="10327.276799739207"/>
    <n v="15.887191187928046"/>
    <n v="15.887191187928046"/>
    <n v="15.887191187928046"/>
    <n v="15.887191187928046"/>
    <n v="15.887191187928046"/>
    <n v="15.887191187928046"/>
    <n v="11103.482715647639"/>
    <n v="-871.52906303599934"/>
    <n v="10231.953652611639"/>
  </r>
  <r>
    <s v="Substation"/>
    <s v="085026"/>
    <x v="20"/>
    <s v="40078958"/>
    <s v="0"/>
    <s v="INSULATOR, POST 230KV"/>
    <x v="5"/>
    <x v="1"/>
    <s v="2010"/>
    <d v="2010-07-20T00:00:00"/>
    <n v="2011"/>
    <n v="1546.495801488699"/>
    <n v="-108.10999393291809"/>
    <n v="1438.385807555781"/>
    <n v="2.2127718931785543"/>
    <n v="2.2127718931785543"/>
    <n v="2.2127718931785543"/>
    <n v="2.2127718931785543"/>
    <n v="2.2127718931785543"/>
    <n v="2.2127718931785543"/>
    <n v="1546.495801488699"/>
    <n v="-121.38662529198942"/>
    <n v="1425.1091761967095"/>
  </r>
  <r>
    <s v="Substation"/>
    <s v="085026"/>
    <x v="20"/>
    <s v="40078959"/>
    <s v="0"/>
    <s v="STEEL STRUCTURE"/>
    <x v="5"/>
    <x v="1"/>
    <s v="2010"/>
    <d v="2010-07-20T00:00:00"/>
    <n v="2011"/>
    <n v="3214.884284723631"/>
    <n v="-224.74154489006833"/>
    <n v="2990.1427398335627"/>
    <n v="4.5999514374432495"/>
    <n v="4.5999514374432495"/>
    <n v="4.5999514374432495"/>
    <n v="4.5999514374432495"/>
    <n v="4.5999514374432495"/>
    <n v="4.5999514374432495"/>
    <n v="3214.884284723631"/>
    <n v="-252.34125351472781"/>
    <n v="2962.5430312089034"/>
  </r>
  <r>
    <s v="Substation"/>
    <s v="085026"/>
    <x v="20"/>
    <s v="40083710"/>
    <s v="0"/>
    <s v="CCVT S/N 680711003 EQ# 378504"/>
    <x v="5"/>
    <x v="1"/>
    <s v="2008"/>
    <d v="2008-06-24T00:00:00"/>
    <n v="2009"/>
    <n v="3417.5689434523806"/>
    <n v="-336.29803571428556"/>
    <n v="3081.270907738095"/>
    <n v="4.8899586366750425"/>
    <n v="4.8899586366750425"/>
    <n v="4.8899586366750425"/>
    <n v="4.8899586366750425"/>
    <n v="4.8899586366750425"/>
    <n v="4.8899586366750425"/>
    <n v="3417.5689434523806"/>
    <n v="-365.63778753433581"/>
    <n v="3051.9311559180446"/>
  </r>
  <r>
    <s v="Substation"/>
    <s v="085026"/>
    <x v="20"/>
    <s v="40083710"/>
    <s v="1"/>
    <s v="CCVT INSTALL COSTS EQ# 378504"/>
    <x v="5"/>
    <x v="1"/>
    <s v="2011"/>
    <d v="2011-12-16T00:00:00"/>
    <n v="2012"/>
    <n v="4367.2630357142853"/>
    <n v="-241.55559523809461"/>
    <n v="4125.7074404761906"/>
    <n v="6.2488090082388998"/>
    <n v="6.2488090082388998"/>
    <n v="6.2488090082388998"/>
    <n v="6.2488090082388998"/>
    <n v="6.2488090082388998"/>
    <n v="6.2488090082388998"/>
    <n v="4367.2630357142853"/>
    <n v="-279.048449287528"/>
    <n v="4088.2145864267573"/>
  </r>
  <r>
    <s v="Substation"/>
    <s v="085050"/>
    <x v="21"/>
    <s v="30055082"/>
    <s v="0"/>
    <s v="LINE TRAP 345KV 3000A"/>
    <x v="4"/>
    <x v="1"/>
    <s v="2008"/>
    <d v="2008-11-20T00:00:00"/>
    <n v="2009"/>
    <n v="12031.691388888888"/>
    <n v="-2333.9652777777774"/>
    <n v="9697.7261111111111"/>
    <n v="34.250242674568682"/>
    <n v="34.250242674568682"/>
    <n v="34.250242674568682"/>
    <n v="34.250242674568682"/>
    <n v="34.250242674568682"/>
    <n v="34.250242674568682"/>
    <n v="12031.691388888888"/>
    <n v="-2539.4667338251893"/>
    <n v="9492.2246550636992"/>
  </r>
  <r>
    <s v="Substation"/>
    <s v="085050"/>
    <x v="21"/>
    <s v="30055083"/>
    <s v="0"/>
    <s v="LINE TRAP 345KV 1600A"/>
    <x v="4"/>
    <x v="1"/>
    <s v="2008"/>
    <d v="2008-11-20T00:00:00"/>
    <n v="2009"/>
    <n v="7553.8730555555549"/>
    <n v="-1465.3372222222215"/>
    <n v="6088.5358333333334"/>
    <n v="21.50337611922043"/>
    <n v="21.50337611922043"/>
    <n v="21.50337611922043"/>
    <n v="21.50337611922043"/>
    <n v="21.50337611922043"/>
    <n v="21.50337611922043"/>
    <n v="7553.8730555555549"/>
    <n v="-1594.3574789375441"/>
    <n v="5959.5155766180105"/>
  </r>
  <r>
    <s v="Substation"/>
    <s v="085050"/>
    <x v="21"/>
    <s v="30055086"/>
    <s v="0"/>
    <s v="POWER LINE CARRIER EQ# 382419"/>
    <x v="4"/>
    <x v="1"/>
    <s v="2008"/>
    <d v="2008-11-20T00:00:00"/>
    <n v="2009"/>
    <n v="26175.86416666667"/>
    <n v="-5077.7202777777784"/>
    <n v="21098.143888888892"/>
    <n v="74.514020593381716"/>
    <n v="74.514020593381716"/>
    <n v="74.514020593381716"/>
    <n v="74.514020593381716"/>
    <n v="74.514020593381716"/>
    <n v="74.514020593381716"/>
    <n v="26175.86416666667"/>
    <n v="-5524.8044013380686"/>
    <n v="20651.059765328602"/>
  </r>
  <r>
    <s v="Substation"/>
    <s v="085050"/>
    <x v="21"/>
    <s v="30055087"/>
    <s v="0"/>
    <s v="POWER LINE CARRIER EQ# 382420"/>
    <x v="4"/>
    <x v="1"/>
    <s v="2008"/>
    <d v="2008-11-20T00:00:00"/>
    <n v="2009"/>
    <n v="26175.868055555555"/>
    <n v="-5077.7202777777784"/>
    <n v="21098.147777777776"/>
    <n v="74.514031663761074"/>
    <n v="74.514031663761074"/>
    <n v="74.514031663761074"/>
    <n v="74.514031663761074"/>
    <n v="74.514031663761074"/>
    <n v="74.514031663761074"/>
    <n v="26175.868055555555"/>
    <n v="-5524.8044677603448"/>
    <n v="20651.063587795208"/>
  </r>
  <r>
    <s v="Substation"/>
    <s v="085050"/>
    <x v="21"/>
    <s v="40075501"/>
    <s v="2"/>
    <s v="CAPACITOR BANK FUSE EQ# 319040"/>
    <x v="5"/>
    <x v="1"/>
    <s v="2010"/>
    <d v="2010-12-15T00:00:00"/>
    <n v="2011"/>
    <n v="610.98333333333335"/>
    <n v="-42.711666666666702"/>
    <n v="568.27166666666665"/>
    <n v="0.87421300846669203"/>
    <n v="0.87421300846669203"/>
    <n v="0.87421300846669203"/>
    <n v="0.87421300846669203"/>
    <n v="0.87421300846669203"/>
    <n v="0.87421300846669203"/>
    <n v="610.98333333333335"/>
    <n v="-47.956944717466854"/>
    <n v="563.02638861586649"/>
  </r>
  <r>
    <s v="Substation"/>
    <s v="085050"/>
    <x v="21"/>
    <s v="40075501"/>
    <s v="3"/>
    <s v="CAPACITOR BANK CELLS EQ# 319040"/>
    <x v="5"/>
    <x v="1"/>
    <s v="2010"/>
    <d v="2010-12-15T00:00:00"/>
    <n v="2011"/>
    <n v="2609.8313888888888"/>
    <n v="-182.44527777777739"/>
    <n v="2427.3861111111114"/>
    <n v="3.7342238741995595"/>
    <n v="3.7342238741995595"/>
    <n v="3.7342238741995595"/>
    <n v="3.7342238741995595"/>
    <n v="3.7342238741995595"/>
    <n v="3.7342238741995595"/>
    <n v="2609.8313888888888"/>
    <n v="-204.85062102297474"/>
    <n v="2404.980767865914"/>
  </r>
  <r>
    <s v="Substation"/>
    <s v="085050"/>
    <x v="21"/>
    <s v="40075502"/>
    <s v="2"/>
    <s v="CAPACITOR BANK FUSE EQ# 319027"/>
    <x v="5"/>
    <x v="1"/>
    <s v="2010"/>
    <d v="2010-12-15T00:00:00"/>
    <n v="2011"/>
    <n v="610.98527777777781"/>
    <n v="-42.711666666666702"/>
    <n v="568.27361111111111"/>
    <n v="0.87421579063526333"/>
    <n v="0.87421579063526333"/>
    <n v="0.87421579063526333"/>
    <n v="0.87421579063526333"/>
    <n v="0.87421579063526333"/>
    <n v="0.87421579063526333"/>
    <n v="610.98527777777781"/>
    <n v="-47.956961410478279"/>
    <n v="563.02831636729957"/>
  </r>
  <r>
    <s v="Substation"/>
    <s v="085050"/>
    <x v="21"/>
    <s v="40076951"/>
    <s v="2"/>
    <s v="BREAKER CONTACTS EQ# 376136"/>
    <x v="5"/>
    <x v="1"/>
    <s v="2011"/>
    <d v="2011-07-14T00:00:00"/>
    <n v="2012"/>
    <n v="7719.5747222222217"/>
    <n v="-426.97472222222223"/>
    <n v="7292.5999999999995"/>
    <n v="11.045395633264382"/>
    <n v="11.045395633264382"/>
    <n v="11.045395633264382"/>
    <n v="11.045395633264382"/>
    <n v="11.045395633264382"/>
    <n v="11.045395633264382"/>
    <n v="7719.5747222222217"/>
    <n v="-493.24709602180849"/>
    <n v="7226.3276262004129"/>
  </r>
  <r>
    <s v="Substation"/>
    <s v="085050"/>
    <x v="21"/>
    <s v="40076951"/>
    <s v="0"/>
    <s v="BREAKER S/N SG037710001 EQ# 376136"/>
    <x v="5"/>
    <x v="1"/>
    <s v="2008"/>
    <d v="2008-11-20T00:00:00"/>
    <n v="2009"/>
    <n v="58271.170416666668"/>
    <n v="-5734.0674999999974"/>
    <n v="52537.10291666667"/>
    <n v="83.376112600173727"/>
    <n v="83.376112600173727"/>
    <n v="83.376112600173727"/>
    <n v="83.376112600173727"/>
    <n v="83.376112600173727"/>
    <n v="83.376112600173727"/>
    <n v="58271.170416666668"/>
    <n v="-6234.3241756010393"/>
    <n v="52036.846241065628"/>
  </r>
  <r>
    <s v="Substation"/>
    <s v="085050"/>
    <x v="21"/>
    <s v="40076951"/>
    <s v="1"/>
    <s v="BREAKER S/N SG037710001 INSTALL COSTS"/>
    <x v="5"/>
    <x v="1"/>
    <s v="2008"/>
    <d v="2008-11-20T00:00:00"/>
    <n v="2009"/>
    <n v="37551.809166666666"/>
    <n v="-3695.2183333333305"/>
    <n v="33856.590833333335"/>
    <n v="53.730238247020544"/>
    <n v="53.730238247020544"/>
    <n v="53.730238247020544"/>
    <n v="53.730238247020544"/>
    <n v="53.730238247020544"/>
    <n v="53.730238247020544"/>
    <n v="37551.809166666666"/>
    <n v="-4017.5997628154537"/>
    <n v="33534.209403851215"/>
  </r>
  <r>
    <s v="Substation"/>
    <s v="085050"/>
    <x v="21"/>
    <s v="40076952"/>
    <s v="0"/>
    <s v="BREAKER S/N H362A2516201 EQ# 376137"/>
    <x v="5"/>
    <x v="1"/>
    <s v="2008"/>
    <d v="2008-11-20T00:00:00"/>
    <n v="2009"/>
    <n v="50971.798888888887"/>
    <n v="-5015.7858333333352"/>
    <n v="45956.013055555552"/>
    <n v="72.931956114920879"/>
    <n v="72.931956114920879"/>
    <n v="72.931956114920879"/>
    <n v="72.931956114920879"/>
    <n v="72.931956114920879"/>
    <n v="72.931956114920879"/>
    <n v="50971.798888888887"/>
    <n v="-5453.3775700228607"/>
    <n v="45518.421318866029"/>
  </r>
  <r>
    <s v="Substation"/>
    <s v="085050"/>
    <x v="21"/>
    <s v="40076952"/>
    <s v="1"/>
    <s v="BREAKER S/N H362A2516201 INSTALL COSTS"/>
    <x v="5"/>
    <x v="1"/>
    <s v="2008"/>
    <d v="2008-11-20T00:00:00"/>
    <n v="2009"/>
    <n v="26762.376666666663"/>
    <n v="-2633.5030555555531"/>
    <n v="24128.87361111111"/>
    <n v="38.292399388121005"/>
    <n v="38.292399388121005"/>
    <n v="38.292399388121005"/>
    <n v="38.292399388121005"/>
    <n v="38.292399388121005"/>
    <n v="38.292399388121005"/>
    <n v="26762.376666666663"/>
    <n v="-2863.2574518842794"/>
    <n v="23899.119214782382"/>
  </r>
  <r>
    <s v="Substation"/>
    <s v="085050"/>
    <x v="21"/>
    <s v="40076953"/>
    <s v="0"/>
    <s v="BREAKER S/N H362A2516202 EQ# 376138"/>
    <x v="5"/>
    <x v="1"/>
    <s v="2008"/>
    <d v="2008-11-20T00:00:00"/>
    <n v="2009"/>
    <n v="50971.798888888887"/>
    <n v="-5015.7858333333352"/>
    <n v="45956.013055555552"/>
    <n v="72.931956114920879"/>
    <n v="72.931956114920879"/>
    <n v="72.931956114920879"/>
    <n v="72.931956114920879"/>
    <n v="72.931956114920879"/>
    <n v="72.931956114920879"/>
    <n v="50971.798888888887"/>
    <n v="-5453.3775700228607"/>
    <n v="45518.421318866029"/>
  </r>
  <r>
    <s v="Substation"/>
    <s v="085050"/>
    <x v="21"/>
    <s v="40076953"/>
    <s v="1"/>
    <s v="BREAKER S/N H362A2516202 INSTALL COSTS"/>
    <x v="5"/>
    <x v="1"/>
    <s v="2008"/>
    <d v="2008-11-20T00:00:00"/>
    <n v="2009"/>
    <n v="26762.376666666663"/>
    <n v="-2633.5030555555531"/>
    <n v="24128.87361111111"/>
    <n v="38.292399388121005"/>
    <n v="38.292399388121005"/>
    <n v="38.292399388121005"/>
    <n v="38.292399388121005"/>
    <n v="38.292399388121005"/>
    <n v="38.292399388121005"/>
    <n v="26762.376666666663"/>
    <n v="-2863.2574518842794"/>
    <n v="23899.119214782382"/>
  </r>
  <r>
    <s v="Substation"/>
    <s v="085050"/>
    <x v="21"/>
    <s v="40076954"/>
    <s v="0"/>
    <s v="BREAKER S/N H362A2516203 EQ# 376139"/>
    <x v="5"/>
    <x v="1"/>
    <s v="2008"/>
    <d v="2008-11-20T00:00:00"/>
    <n v="2009"/>
    <n v="50971.800833333335"/>
    <n v="-5015.787777777783"/>
    <n v="45956.013055555552"/>
    <n v="72.931958897089459"/>
    <n v="72.931958897089459"/>
    <n v="72.931958897089459"/>
    <n v="72.931958897089459"/>
    <n v="72.931958897089459"/>
    <n v="72.931958897089459"/>
    <n v="50971.800833333335"/>
    <n v="-5453.3795311603199"/>
    <n v="45518.421302173017"/>
  </r>
  <r>
    <s v="Substation"/>
    <s v="085050"/>
    <x v="21"/>
    <s v="40076954"/>
    <s v="1"/>
    <s v="BREAKER S/N H362A2516203 INSTALL COSTS"/>
    <x v="5"/>
    <x v="1"/>
    <s v="2008"/>
    <d v="2008-11-20T00:00:00"/>
    <n v="2009"/>
    <n v="26762.378611111111"/>
    <n v="-2633.5030555555568"/>
    <n v="24128.875555555554"/>
    <n v="38.292402170289584"/>
    <n v="38.292402170289584"/>
    <n v="38.292402170289584"/>
    <n v="38.292402170289584"/>
    <n v="38.292402170289584"/>
    <n v="38.292402170289584"/>
    <n v="26762.378611111111"/>
    <n v="-2863.2574685772943"/>
    <n v="23899.121142533819"/>
  </r>
  <r>
    <s v="Substation"/>
    <s v="085050"/>
    <x v="21"/>
    <s v="40076968"/>
    <s v="0"/>
    <s v="BUS"/>
    <x v="5"/>
    <x v="1"/>
    <s v="2008"/>
    <d v="2008-11-20T00:00:00"/>
    <n v="2009"/>
    <n v="269622.96899999998"/>
    <n v="-26531.755249999987"/>
    <n v="243091.21375"/>
    <n v="385.7845116580566"/>
    <n v="385.7845116580566"/>
    <n v="385.7845116580566"/>
    <n v="385.7845116580566"/>
    <n v="385.7845116580566"/>
    <n v="385.7845116580566"/>
    <n v="269622.96899999998"/>
    <n v="-28846.462319948329"/>
    <n v="240776.50668005165"/>
  </r>
  <r>
    <s v="Substation"/>
    <s v="085050"/>
    <x v="21"/>
    <s v="40076974"/>
    <s v="0"/>
    <s v="CCVT S/N T07196501 EQ# 376119"/>
    <x v="5"/>
    <x v="1"/>
    <s v="2008"/>
    <d v="2008-11-20T00:00:00"/>
    <n v="2009"/>
    <n v="2959.8002777777779"/>
    <n v="-291.25444444444429"/>
    <n v="2668.5458333333336"/>
    <n v="4.2349697023322976"/>
    <n v="4.2349697023322976"/>
    <n v="4.2349697023322976"/>
    <n v="4.2349697023322976"/>
    <n v="4.2349697023322976"/>
    <n v="4.2349697023322976"/>
    <n v="2959.8002777777779"/>
    <n v="-316.66426265843808"/>
    <n v="2643.1360151193398"/>
  </r>
  <r>
    <s v="Substation"/>
    <s v="085050"/>
    <x v="21"/>
    <s v="40076974"/>
    <s v="1"/>
    <s v="CCVT S/N T07196501 INSTALL COSTS"/>
    <x v="5"/>
    <x v="1"/>
    <s v="2008"/>
    <d v="2008-11-20T00:00:00"/>
    <n v="2009"/>
    <n v="1174.8605555555557"/>
    <n v="-115.6108333333334"/>
    <n v="1059.2497222222223"/>
    <n v="1.6810252011256253"/>
    <n v="1.6810252011256253"/>
    <n v="1.6810252011256253"/>
    <n v="1.6810252011256253"/>
    <n v="1.6810252011256253"/>
    <n v="1.6810252011256253"/>
    <n v="1174.8605555555557"/>
    <n v="-125.69698454008716"/>
    <n v="1049.1635710154685"/>
  </r>
  <r>
    <s v="Substation"/>
    <s v="085050"/>
    <x v="21"/>
    <s v="40076975"/>
    <s v="0"/>
    <s v="CCVT S/N T07196502 EQ# 376120"/>
    <x v="5"/>
    <x v="1"/>
    <s v="2008"/>
    <d v="2008-11-20T00:00:00"/>
    <n v="2009"/>
    <n v="2959.8002777777779"/>
    <n v="-291.25444444444429"/>
    <n v="2668.5458333333336"/>
    <n v="4.2349697023322976"/>
    <n v="4.2349697023322976"/>
    <n v="4.2349697023322976"/>
    <n v="4.2349697023322976"/>
    <n v="4.2349697023322976"/>
    <n v="4.2349697023322976"/>
    <n v="2959.8002777777779"/>
    <n v="-316.66426265843808"/>
    <n v="2643.1360151193398"/>
  </r>
  <r>
    <s v="Substation"/>
    <s v="085050"/>
    <x v="21"/>
    <s v="40076975"/>
    <s v="1"/>
    <s v="CCVT S/N T07196502 INSTALL COSTS"/>
    <x v="5"/>
    <x v="1"/>
    <s v="2008"/>
    <d v="2008-11-20T00:00:00"/>
    <n v="2009"/>
    <n v="1174.8605555555557"/>
    <n v="-115.6108333333334"/>
    <n v="1059.2497222222223"/>
    <n v="1.6810252011256253"/>
    <n v="1.6810252011256253"/>
    <n v="1.6810252011256253"/>
    <n v="1.6810252011256253"/>
    <n v="1.6810252011256253"/>
    <n v="1.6810252011256253"/>
    <n v="1174.8605555555557"/>
    <n v="-125.69698454008716"/>
    <n v="1049.1635710154685"/>
  </r>
  <r>
    <s v="Substation"/>
    <s v="085050"/>
    <x v="21"/>
    <s v="40076976"/>
    <s v="0"/>
    <s v="CCVT S/N T07196503 EQ# 376121"/>
    <x v="5"/>
    <x v="1"/>
    <s v="2008"/>
    <d v="2008-11-20T00:00:00"/>
    <n v="2009"/>
    <n v="2959.7983333333332"/>
    <n v="-291.25444444444429"/>
    <n v="2668.5438888888889"/>
    <n v="4.2349669201637266"/>
    <n v="4.2349669201637266"/>
    <n v="4.2349669201637266"/>
    <n v="4.2349669201637266"/>
    <n v="4.2349669201637266"/>
    <n v="4.2349669201637266"/>
    <n v="2959.7983333333332"/>
    <n v="-316.66424596542663"/>
    <n v="2643.1340873679064"/>
  </r>
  <r>
    <s v="Substation"/>
    <s v="085050"/>
    <x v="21"/>
    <s v="40076976"/>
    <s v="1"/>
    <s v="CCVT S/N T07196503 INSTALL COSTS"/>
    <x v="5"/>
    <x v="1"/>
    <s v="2008"/>
    <d v="2008-11-20T00:00:00"/>
    <n v="2009"/>
    <n v="1174.8605555555557"/>
    <n v="-115.6108333333334"/>
    <n v="1059.2497222222223"/>
    <n v="1.6810252011256253"/>
    <n v="1.6810252011256253"/>
    <n v="1.6810252011256253"/>
    <n v="1.6810252011256253"/>
    <n v="1.6810252011256253"/>
    <n v="1.6810252011256253"/>
    <n v="1174.8605555555557"/>
    <n v="-125.69698454008716"/>
    <n v="1049.1635710154685"/>
  </r>
  <r>
    <s v="Substation"/>
    <s v="085050"/>
    <x v="21"/>
    <s v="40076977"/>
    <s v="0"/>
    <s v="CCVT S/N T07196603 EQ# 376122"/>
    <x v="5"/>
    <x v="1"/>
    <s v="2008"/>
    <d v="2008-11-20T00:00:00"/>
    <n v="2009"/>
    <n v="2838.8558333333335"/>
    <n v="-279.35249999999996"/>
    <n v="2559.5033333333336"/>
    <n v="4.0619188171988627"/>
    <n v="4.0619188171988627"/>
    <n v="4.0619188171988627"/>
    <n v="4.0619188171988627"/>
    <n v="4.0619188171988627"/>
    <n v="4.0619188171988627"/>
    <n v="2838.8558333333335"/>
    <n v="-303.72401290319311"/>
    <n v="2535.1318204301406"/>
  </r>
  <r>
    <s v="Substation"/>
    <s v="085050"/>
    <x v="21"/>
    <s v="40076977"/>
    <s v="1"/>
    <s v="CCVT S/N T07196603 INSTALL COSTS"/>
    <x v="5"/>
    <x v="1"/>
    <s v="2008"/>
    <d v="2008-11-20T00:00:00"/>
    <n v="2009"/>
    <n v="1135.5905555555557"/>
    <n v="-111.74527777777803"/>
    <n v="1023.8452777777777"/>
    <n v="1.6248365246601129"/>
    <n v="1.6248365246601129"/>
    <n v="1.6248365246601129"/>
    <n v="1.6248365246601129"/>
    <n v="1.6248365246601129"/>
    <n v="1.6248365246601129"/>
    <n v="1135.5905555555557"/>
    <n v="-121.49429692573871"/>
    <n v="1014.096258629817"/>
  </r>
  <r>
    <s v="Substation"/>
    <s v="085050"/>
    <x v="21"/>
    <s v="40076978"/>
    <s v="0"/>
    <s v="CCVT S/N T07196602 EQ# 376123"/>
    <x v="5"/>
    <x v="1"/>
    <s v="2008"/>
    <d v="2008-11-20T00:00:00"/>
    <n v="2009"/>
    <n v="2838.8558333333335"/>
    <n v="-279.35249999999996"/>
    <n v="2559.5033333333336"/>
    <n v="4.0619188171988627"/>
    <n v="4.0619188171988627"/>
    <n v="4.0619188171988627"/>
    <n v="4.0619188171988627"/>
    <n v="4.0619188171988627"/>
    <n v="4.0619188171988627"/>
    <n v="2838.8558333333335"/>
    <n v="-303.72401290319311"/>
    <n v="2535.1318204301406"/>
  </r>
  <r>
    <s v="Substation"/>
    <s v="085050"/>
    <x v="21"/>
    <s v="40076978"/>
    <s v="1"/>
    <s v="CCVT S/N T07196602 INSTALL COSTS"/>
    <x v="5"/>
    <x v="1"/>
    <s v="2008"/>
    <d v="2008-11-20T00:00:00"/>
    <n v="2009"/>
    <n v="1135.5905555555557"/>
    <n v="-111.74527777777803"/>
    <n v="1023.8452777777777"/>
    <n v="1.6248365246601129"/>
    <n v="1.6248365246601129"/>
    <n v="1.6248365246601129"/>
    <n v="1.6248365246601129"/>
    <n v="1.6248365246601129"/>
    <n v="1.6248365246601129"/>
    <n v="1135.5905555555557"/>
    <n v="-121.49429692573871"/>
    <n v="1014.096258629817"/>
  </r>
  <r>
    <s v="Substation"/>
    <s v="085050"/>
    <x v="21"/>
    <s v="40076979"/>
    <s v="0"/>
    <s v="CCVT S/N T07196601 EQ# 376124"/>
    <x v="5"/>
    <x v="1"/>
    <s v="2008"/>
    <d v="2008-11-20T00:00:00"/>
    <n v="2009"/>
    <n v="2838.8558333333335"/>
    <n v="-279.35249999999996"/>
    <n v="2559.5033333333336"/>
    <n v="4.0619188171988627"/>
    <n v="4.0619188171988627"/>
    <n v="4.0619188171988627"/>
    <n v="4.0619188171988627"/>
    <n v="4.0619188171988627"/>
    <n v="4.0619188171988627"/>
    <n v="2838.8558333333335"/>
    <n v="-303.72401290319311"/>
    <n v="2535.1318204301406"/>
  </r>
  <r>
    <s v="Substation"/>
    <s v="085050"/>
    <x v="21"/>
    <s v="40076979"/>
    <s v="1"/>
    <s v="CCVT S/N T07196601 INSTALL COSTS"/>
    <x v="5"/>
    <x v="1"/>
    <s v="2008"/>
    <d v="2008-11-20T00:00:00"/>
    <n v="2009"/>
    <n v="1135.5905555555557"/>
    <n v="-111.74527777777803"/>
    <n v="1023.8452777777777"/>
    <n v="1.6248365246601129"/>
    <n v="1.6248365246601129"/>
    <n v="1.6248365246601129"/>
    <n v="1.6248365246601129"/>
    <n v="1.6248365246601129"/>
    <n v="1.6248365246601129"/>
    <n v="1135.5905555555557"/>
    <n v="-121.49429692573871"/>
    <n v="1014.096258629817"/>
  </r>
  <r>
    <s v="Substation"/>
    <s v="085050"/>
    <x v="21"/>
    <s v="40076980"/>
    <s v="0"/>
    <s v="CCVT EQ# 376125"/>
    <x v="5"/>
    <x v="1"/>
    <s v="2008"/>
    <d v="2008-11-20T00:00:00"/>
    <n v="2009"/>
    <n v="2838.8577777777778"/>
    <n v="-279.35249999999996"/>
    <n v="2559.5052777777778"/>
    <n v="4.0619215993674329"/>
    <n v="4.0619215993674329"/>
    <n v="4.0619215993674329"/>
    <n v="4.0619215993674329"/>
    <n v="4.0619215993674329"/>
    <n v="4.0619215993674329"/>
    <n v="2838.8577777777778"/>
    <n v="-303.72402959620456"/>
    <n v="2535.1337481815731"/>
  </r>
  <r>
    <s v="Substation"/>
    <s v="085050"/>
    <x v="21"/>
    <s v="40076980"/>
    <s v="1"/>
    <s v="CCVT EQ# 376125 INSTALL COSTS"/>
    <x v="5"/>
    <x v="1"/>
    <s v="2008"/>
    <d v="2008-11-20T00:00:00"/>
    <n v="2009"/>
    <n v="1135.5905555555557"/>
    <n v="-111.74527777777803"/>
    <n v="1023.8452777777777"/>
    <n v="1.6248365246601129"/>
    <n v="1.6248365246601129"/>
    <n v="1.6248365246601129"/>
    <n v="1.6248365246601129"/>
    <n v="1.6248365246601129"/>
    <n v="1.6248365246601129"/>
    <n v="1135.5905555555557"/>
    <n v="-121.49429692573871"/>
    <n v="1014.096258629817"/>
  </r>
  <r>
    <s v="Substation"/>
    <s v="085050"/>
    <x v="21"/>
    <s v="40077011"/>
    <s v="0"/>
    <s v="FOUNDATION AND SUBSTRUCTURE"/>
    <x v="5"/>
    <x v="1"/>
    <s v="2008"/>
    <d v="2008-11-20T00:00:00"/>
    <n v="2009"/>
    <n v="321946.36950000003"/>
    <n v="-31680.543999999994"/>
    <n v="290265.82550000004"/>
    <n v="460.65037929925688"/>
    <n v="460.65037929925688"/>
    <n v="460.65037929925688"/>
    <n v="460.65037929925688"/>
    <n v="460.65037929925688"/>
    <n v="460.65037929925688"/>
    <n v="321946.36950000003"/>
    <n v="-34444.446275795533"/>
    <n v="287501.92322420451"/>
  </r>
  <r>
    <s v="Substation"/>
    <s v="085050"/>
    <x v="21"/>
    <s v="40077014"/>
    <s v="0"/>
    <s v="GROUP OPERATED SWITCH 345KV 3000A"/>
    <x v="5"/>
    <x v="1"/>
    <s v="2008"/>
    <d v="2008-11-20T00:00:00"/>
    <n v="2009"/>
    <n v="101622.02361111112"/>
    <n v="-9999.9297222222376"/>
    <n v="91622.093888888878"/>
    <n v="145.40379440935541"/>
    <n v="145.40379440935541"/>
    <n v="145.40379440935541"/>
    <n v="145.40379440935541"/>
    <n v="145.40379440935541"/>
    <n v="145.40379440935541"/>
    <n v="101622.02361111112"/>
    <n v="-10872.352488678371"/>
    <n v="90749.671122432745"/>
  </r>
  <r>
    <s v="Substation"/>
    <s v="085050"/>
    <x v="21"/>
    <s v="40077015"/>
    <s v="0"/>
    <s v="GROUP OPERATED SWITCH 345KV 2000A"/>
    <x v="5"/>
    <x v="1"/>
    <s v="2008"/>
    <d v="2008-11-20T00:00:00"/>
    <n v="2009"/>
    <n v="28211.02277777778"/>
    <n v="-2776.0541666666686"/>
    <n v="25434.968611111111"/>
    <n v="40.365165052756737"/>
    <n v="40.365165052756737"/>
    <n v="40.365165052756737"/>
    <n v="40.365165052756737"/>
    <n v="40.365165052756737"/>
    <n v="40.365165052756737"/>
    <n v="28211.02277777778"/>
    <n v="-3018.2451569832092"/>
    <n v="25192.777620794572"/>
  </r>
  <r>
    <s v="Substation"/>
    <s v="085050"/>
    <x v="21"/>
    <s v="40077022"/>
    <s v="0"/>
    <s v="INSULATOR, POST 345KV"/>
    <x v="5"/>
    <x v="1"/>
    <s v="2008"/>
    <d v="2008-11-20T00:00:00"/>
    <n v="2009"/>
    <n v="18085.221388888891"/>
    <n v="-1779.6430555555562"/>
    <n v="16305.578333333335"/>
    <n v="25.876869198559792"/>
    <n v="25.876869198559792"/>
    <n v="25.876869198559792"/>
    <n v="25.876869198559792"/>
    <n v="25.876869198559792"/>
    <n v="25.876869198559792"/>
    <n v="18085.221388888891"/>
    <n v="-1934.904270746915"/>
    <n v="16150.317118141977"/>
  </r>
  <r>
    <s v="Substation"/>
    <s v="085050"/>
    <x v="21"/>
    <s v="40077026"/>
    <s v="0"/>
    <s v="LIGHTNING ARRESTER 345KV"/>
    <x v="5"/>
    <x v="1"/>
    <s v="2008"/>
    <d v="2008-11-20T00:00:00"/>
    <n v="2009"/>
    <n v="9517.7463888888906"/>
    <n v="-936.57666666666773"/>
    <n v="8581.1697222222228"/>
    <n v="13.618272791598599"/>
    <n v="13.618272791598599"/>
    <n v="13.618272791598599"/>
    <n v="13.618272791598599"/>
    <n v="13.618272791598599"/>
    <n v="13.618272791598599"/>
    <n v="9517.7463888888906"/>
    <n v="-1018.2863034162593"/>
    <n v="8499.4600854726305"/>
  </r>
  <r>
    <s v="Substation"/>
    <s v="085050"/>
    <x v="21"/>
    <s v="40077044"/>
    <s v="0"/>
    <s v="STEEL STRUCTURE"/>
    <x v="5"/>
    <x v="1"/>
    <s v="2008"/>
    <d v="2008-11-20T00:00:00"/>
    <n v="2009"/>
    <n v="379229.30095555558"/>
    <n v="-37317.365944444435"/>
    <n v="341911.93501111114"/>
    <n v="542.61249039048005"/>
    <n v="542.61249039048005"/>
    <n v="542.61249039048005"/>
    <n v="542.61249039048005"/>
    <n v="542.61249039048005"/>
    <n v="542.61249039048005"/>
    <n v="379229.30095555558"/>
    <n v="-40573.040886787312"/>
    <n v="338656.26006876829"/>
  </r>
  <r>
    <s v="Substation"/>
    <s v="085050"/>
    <x v="21"/>
    <s v="40078753"/>
    <s v="0"/>
    <s v="REACTOR S/N 8720499 EQ# 376414"/>
    <x v="5"/>
    <x v="1"/>
    <s v="2009"/>
    <d v="2009-09-25T00:00:00"/>
    <n v="2010"/>
    <n v="705836.39583333337"/>
    <n v="-59668.939166666707"/>
    <n v="646167.45666666667"/>
    <n v="1009.9315732890891"/>
    <n v="1009.9315732890891"/>
    <n v="1009.9315732890891"/>
    <n v="1009.9315732890891"/>
    <n v="1009.9315732890891"/>
    <n v="1009.9315732890891"/>
    <n v="705836.39583333337"/>
    <n v="-65728.528606401247"/>
    <n v="640107.86722693208"/>
  </r>
  <r>
    <s v="Substation"/>
    <s v="085050"/>
    <x v="21"/>
    <s v="40078753"/>
    <s v="1"/>
    <s v="REACTOR S/N 8720499 INSTALL COSTS"/>
    <x v="5"/>
    <x v="1"/>
    <s v="2009"/>
    <d v="2009-09-25T00:00:00"/>
    <n v="2010"/>
    <n v="80653.294166666674"/>
    <n v="-6818.1487500000076"/>
    <n v="73835.145416666666"/>
    <n v="115.40111667452595"/>
    <n v="115.40111667452595"/>
    <n v="115.40111667452595"/>
    <n v="115.40111667452595"/>
    <n v="115.40111667452595"/>
    <n v="115.40111667452595"/>
    <n v="80653.294166666674"/>
    <n v="-7510.5554500471635"/>
    <n v="73142.738716619511"/>
  </r>
  <r>
    <s v="Substation"/>
    <s v="085050"/>
    <x v="21"/>
    <s v="40079159"/>
    <s v="0"/>
    <s v="CAPACITOR FUSE"/>
    <x v="5"/>
    <x v="1"/>
    <s v="2010"/>
    <d v="2010-08-09T00:00:00"/>
    <n v="2011"/>
    <n v="3457.047222222222"/>
    <n v="-241.67111111111126"/>
    <n v="3215.3761111111107"/>
    <n v="4.9464453245592779"/>
    <n v="4.9464453245592779"/>
    <n v="4.9464453245592779"/>
    <n v="4.9464453245592779"/>
    <n v="4.9464453245592779"/>
    <n v="4.9464453245592779"/>
    <n v="3457.047222222222"/>
    <n v="-271.34978305846693"/>
    <n v="3185.697439163755"/>
  </r>
  <r>
    <s v="Substation"/>
    <s v="085051"/>
    <x v="22"/>
    <s v="40080164"/>
    <s v="0"/>
    <s v="BREAKER S/N SG046060003 EQ# 378289"/>
    <x v="5"/>
    <x v="1"/>
    <s v="2010"/>
    <d v="2010-10-06T00:00:00"/>
    <n v="2011"/>
    <n v="27171.380000000012"/>
    <n v="-1899.4591666666674"/>
    <n v="25271.920833333344"/>
    <n v="38.87761344388835"/>
    <n v="38.87761344388835"/>
    <n v="38.87761344388835"/>
    <n v="38.87761344388835"/>
    <n v="38.87761344388835"/>
    <n v="38.87761344388835"/>
    <n v="27171.380000000012"/>
    <n v="-2132.7248473299974"/>
    <n v="25038.655152670013"/>
  </r>
  <r>
    <s v="Substation"/>
    <s v="085051"/>
    <x v="22"/>
    <s v="40080164"/>
    <s v="1"/>
    <s v="BREAKER S/N SG046060003 INSTALL COSTS"/>
    <x v="5"/>
    <x v="1"/>
    <s v="2010"/>
    <d v="2010-10-06T00:00:00"/>
    <n v="2011"/>
    <n v="9281.3275000000031"/>
    <n v="-648.82583333333423"/>
    <n v="8632.5016666666688"/>
    <n v="13.279997658975384"/>
    <n v="13.279997658975384"/>
    <n v="13.279997658975384"/>
    <n v="13.279997658975384"/>
    <n v="13.279997658975384"/>
    <n v="13.279997658975384"/>
    <n v="9281.3275000000031"/>
    <n v="-728.50581928718657"/>
    <n v="8552.8216807128156"/>
  </r>
  <r>
    <s v="Substation"/>
    <s v="085051"/>
    <x v="22"/>
    <s v="40080165"/>
    <s v="0"/>
    <s v="BREAKER S/N SG046060004 EQ# 378290"/>
    <x v="5"/>
    <x v="1"/>
    <s v="2010"/>
    <d v="2010-10-06T00:00:00"/>
    <n v="2011"/>
    <n v="27171.380000000012"/>
    <n v="-1899.4591666666674"/>
    <n v="25271.920833333344"/>
    <n v="38.87761344388835"/>
    <n v="38.87761344388835"/>
    <n v="38.87761344388835"/>
    <n v="38.87761344388835"/>
    <n v="38.87761344388835"/>
    <n v="38.87761344388835"/>
    <n v="27171.380000000012"/>
    <n v="-2132.7248473299974"/>
    <n v="25038.655152670013"/>
  </r>
  <r>
    <s v="Substation"/>
    <s v="085051"/>
    <x v="22"/>
    <s v="40080165"/>
    <s v="1"/>
    <s v="BREAKER S/N SG046060004 INSTALL COSTS"/>
    <x v="5"/>
    <x v="1"/>
    <s v="2010"/>
    <d v="2010-10-06T00:00:00"/>
    <n v="2011"/>
    <n v="9281.3275000000031"/>
    <n v="-648.82583333333423"/>
    <n v="8632.5016666666688"/>
    <n v="13.279997658975384"/>
    <n v="13.279997658975384"/>
    <n v="13.279997658975384"/>
    <n v="13.279997658975384"/>
    <n v="13.279997658975384"/>
    <n v="13.279997658975384"/>
    <n v="9281.3275000000031"/>
    <n v="-728.50581928718657"/>
    <n v="8552.8216807128156"/>
  </r>
  <r>
    <s v="Substation"/>
    <s v="085051"/>
    <x v="22"/>
    <s v="40080176"/>
    <s v="2"/>
    <s v="CAPACITOR RACK EQ# 394994"/>
    <x v="5"/>
    <x v="1"/>
    <s v="2013"/>
    <d v="2013-08-16T00:00:00"/>
    <n v="2014"/>
    <n v="299.57416666666677"/>
    <n v="-7.2099999999999795"/>
    <n v="292.36416666666679"/>
    <n v="0.42863957036564382"/>
    <n v="0.42863957036564382"/>
    <n v="0.42863957036564382"/>
    <n v="0.42863957036564382"/>
    <n v="0.42863957036564382"/>
    <n v="0.42863957036564382"/>
    <n v="299.57416666666677"/>
    <n v="-9.781837422193842"/>
    <n v="289.79232924447291"/>
  </r>
  <r>
    <s v="Substation"/>
    <s v="085051"/>
    <x v="22"/>
    <s v="40080176"/>
    <s v="3"/>
    <s v="CAPACITOR BANK WARRANTY WORK # 394994"/>
    <x v="5"/>
    <x v="1"/>
    <s v="2013"/>
    <d v="2013-03-29T00:00:00"/>
    <n v="2014"/>
    <n v="288.49333333333345"/>
    <n v="-6.943333333333328"/>
    <n v="281.55000000000013"/>
    <n v="0.41278478658324175"/>
    <n v="0.41278478658324175"/>
    <n v="0.41278478658324175"/>
    <n v="0.41278478658324175"/>
    <n v="0.41278478658324175"/>
    <n v="0.41278478658324175"/>
    <n v="288.49333333333345"/>
    <n v="-9.4200420528327786"/>
    <n v="279.07329128050065"/>
  </r>
  <r>
    <s v="Substation"/>
    <s v="085051"/>
    <x v="22"/>
    <s v="40080176"/>
    <s v="0"/>
    <s v="CAPACITOR BANK EQ# 394994"/>
    <x v="5"/>
    <x v="1"/>
    <s v="2010"/>
    <d v="2010-10-06T00:00:00"/>
    <n v="2011"/>
    <n v="426096.63500000018"/>
    <n v="-29786.966666666616"/>
    <n v="396309.66833333357"/>
    <n v="609.67165691516539"/>
    <n v="609.67165691516539"/>
    <n v="609.67165691516539"/>
    <n v="609.67165691516539"/>
    <n v="609.67165691516539"/>
    <n v="609.67165691516539"/>
    <n v="426096.63500000018"/>
    <n v="-33444.996608157606"/>
    <n v="392651.6383918426"/>
  </r>
  <r>
    <s v="Substation"/>
    <s v="085051"/>
    <x v="22"/>
    <s v="40080176"/>
    <s v="1"/>
    <s v="CAPACITOR BANK EQ# 394994 INSTALL COSTS"/>
    <x v="5"/>
    <x v="1"/>
    <s v="2010"/>
    <d v="2010-10-06T00:00:00"/>
    <n v="2011"/>
    <n v="133033.40166666673"/>
    <n v="-9299.9125000000058"/>
    <n v="123733.48916666672"/>
    <n v="190.34812236707148"/>
    <n v="190.34812236707148"/>
    <n v="190.34812236707148"/>
    <n v="190.34812236707148"/>
    <n v="190.34812236707148"/>
    <n v="190.34812236707148"/>
    <n v="133033.40166666673"/>
    <n v="-10442.001234202435"/>
    <n v="122591.40043246429"/>
  </r>
  <r>
    <s v="Substation"/>
    <s v="085051"/>
    <x v="22"/>
    <s v="40080177"/>
    <s v="2"/>
    <s v="CAPACITOR BANK WARRANTY WORK # 395014"/>
    <x v="5"/>
    <x v="1"/>
    <s v="2013"/>
    <d v="2013-03-29T00:00:00"/>
    <n v="2014"/>
    <n v="277.52083333333348"/>
    <n v="-6.6800000000000068"/>
    <n v="270.84083333333348"/>
    <n v="0.3970850093355251"/>
    <n v="0.3970850093355251"/>
    <n v="0.3970850093355251"/>
    <n v="0.3970850093355251"/>
    <n v="0.3970850093355251"/>
    <n v="0.3970850093355251"/>
    <n v="277.52083333333348"/>
    <n v="-9.0625100560131564"/>
    <n v="268.45832327732035"/>
  </r>
  <r>
    <s v="Substation"/>
    <s v="085051"/>
    <x v="22"/>
    <s v="40080177"/>
    <s v="0"/>
    <s v="CAPACITOR BANK EQ# 395014"/>
    <x v="5"/>
    <x v="1"/>
    <s v="2010"/>
    <d v="2010-10-25T00:00:00"/>
    <n v="2011"/>
    <n v="377184.99166666687"/>
    <n v="-26367.719999999972"/>
    <n v="350817.2716666669"/>
    <n v="539.68743224867183"/>
    <n v="539.68743224867183"/>
    <n v="539.68743224867183"/>
    <n v="539.68743224867183"/>
    <n v="539.68743224867183"/>
    <n v="539.68743224867183"/>
    <n v="377184.99166666687"/>
    <n v="-29605.844593492002"/>
    <n v="347579.14707317489"/>
  </r>
  <r>
    <s v="Substation"/>
    <s v="085051"/>
    <x v="22"/>
    <s v="40080177"/>
    <s v="1"/>
    <s v="CAPACITOR BANK EQ# 395014 INSTALL COSTS"/>
    <x v="5"/>
    <x v="1"/>
    <s v="2010"/>
    <d v="2010-10-25T00:00:00"/>
    <n v="2011"/>
    <n v="157501.53666666674"/>
    <n v="-11010.396666666667"/>
    <n v="146491.14000000007"/>
    <n v="225.35785298152226"/>
    <n v="225.35785298152226"/>
    <n v="225.35785298152226"/>
    <n v="225.35785298152226"/>
    <n v="225.35785298152226"/>
    <n v="225.35785298152226"/>
    <n v="157501.53666666674"/>
    <n v="-12362.543784555801"/>
    <n v="145138.99288211094"/>
  </r>
  <r>
    <s v="Substation"/>
    <s v="085051"/>
    <x v="22"/>
    <s v="40080204"/>
    <s v="2"/>
    <s v="REACTOR WARRANTY WORK # 378270"/>
    <x v="5"/>
    <x v="1"/>
    <s v="2013"/>
    <d v="2013-03-29T00:00:00"/>
    <n v="2014"/>
    <n v="199.75000000000009"/>
    <n v="-4.8075000000000045"/>
    <n v="194.94250000000008"/>
    <n v="0.28580820280076674"/>
    <n v="0.28580820280076674"/>
    <n v="0.28580820280076674"/>
    <n v="0.28580820280076674"/>
    <n v="0.28580820280076674"/>
    <n v="0.28580820280076674"/>
    <n v="199.75000000000009"/>
    <n v="-6.5223492168046047"/>
    <n v="193.22765078319549"/>
  </r>
  <r>
    <s v="Substation"/>
    <s v="085051"/>
    <x v="22"/>
    <s v="40080204"/>
    <s v="0"/>
    <s v="REACTOR S/N 1115111 EQ# 378270"/>
    <x v="5"/>
    <x v="1"/>
    <s v="2010"/>
    <d v="2010-10-06T00:00:00"/>
    <n v="2011"/>
    <n v="167350.99833333341"/>
    <n v="-11698.939166666678"/>
    <n v="155652.05916666673"/>
    <n v="239.4507537950644"/>
    <n v="239.4507537950644"/>
    <n v="239.4507537950644"/>
    <n v="239.4507537950644"/>
    <n v="239.4507537950644"/>
    <n v="239.4507537950644"/>
    <n v="167350.99833333341"/>
    <n v="-13135.643689437064"/>
    <n v="154215.35464389634"/>
  </r>
  <r>
    <s v="Substation"/>
    <s v="085051"/>
    <x v="22"/>
    <s v="40080204"/>
    <s v="1"/>
    <s v="REACTOR S/N 1115111 INSTALL COSTS"/>
    <x v="5"/>
    <x v="1"/>
    <s v="2010"/>
    <d v="2010-10-06T00:00:00"/>
    <n v="2011"/>
    <n v="36506.765833333353"/>
    <n v="-2552.0641666666706"/>
    <n v="33954.701666666682"/>
    <n v="52.234959363671777"/>
    <n v="52.234959363671777"/>
    <n v="52.234959363671777"/>
    <n v="52.234959363671777"/>
    <n v="52.234959363671777"/>
    <n v="52.234959363671777"/>
    <n v="36506.765833333353"/>
    <n v="-2865.4739228487015"/>
    <n v="33641.291910484651"/>
  </r>
  <r>
    <s v="Substation"/>
    <s v="085051"/>
    <x v="22"/>
    <s v="40080205"/>
    <s v="2"/>
    <s v="REACTOR WARRANTY WORK # 378271"/>
    <x v="5"/>
    <x v="1"/>
    <s v="2013"/>
    <d v="2013-03-29T00:00:00"/>
    <n v="2014"/>
    <n v="199.74666666666675"/>
    <n v="-4.8075000000000045"/>
    <n v="194.93916666666675"/>
    <n v="0.28580343336893027"/>
    <n v="0.28580343336893027"/>
    <n v="0.28580343336893027"/>
    <n v="0.28580343336893027"/>
    <n v="0.28580343336893027"/>
    <n v="0.28580343336893027"/>
    <n v="199.74666666666675"/>
    <n v="-6.5223206002135861"/>
    <n v="193.22434606645317"/>
  </r>
  <r>
    <s v="Substation"/>
    <s v="085051"/>
    <x v="22"/>
    <s v="40080205"/>
    <s v="0"/>
    <s v="REACTOR S/N 1115114 EQ# 378271"/>
    <x v="5"/>
    <x v="1"/>
    <s v="2010"/>
    <d v="2010-10-06T00:00:00"/>
    <n v="2011"/>
    <n v="167350.99833333341"/>
    <n v="-11698.939166666678"/>
    <n v="155652.05916666673"/>
    <n v="239.4507537950644"/>
    <n v="239.4507537950644"/>
    <n v="239.4507537950644"/>
    <n v="239.4507537950644"/>
    <n v="239.4507537950644"/>
    <n v="239.4507537950644"/>
    <n v="167350.99833333341"/>
    <n v="-13135.643689437064"/>
    <n v="154215.35464389634"/>
  </r>
  <r>
    <s v="Substation"/>
    <s v="085051"/>
    <x v="22"/>
    <s v="40080205"/>
    <s v="1"/>
    <s v="REACTOR S/N 1115114 INSTALL COSTS"/>
    <x v="5"/>
    <x v="1"/>
    <s v="2010"/>
    <d v="2010-10-06T00:00:00"/>
    <n v="2011"/>
    <n v="36506.765833333353"/>
    <n v="-2552.0641666666706"/>
    <n v="33954.701666666682"/>
    <n v="52.234959363671777"/>
    <n v="52.234959363671777"/>
    <n v="52.234959363671777"/>
    <n v="52.234959363671777"/>
    <n v="52.234959363671777"/>
    <n v="52.234959363671777"/>
    <n v="36506.765833333353"/>
    <n v="-2865.4739228487015"/>
    <n v="33641.291910484651"/>
  </r>
  <r>
    <s v="Substation"/>
    <s v="085051"/>
    <x v="22"/>
    <s v="40086290"/>
    <s v="0"/>
    <s v="VARISTORS"/>
    <x v="5"/>
    <x v="1"/>
    <s v="2012"/>
    <d v="2012-11-19T00:00:00"/>
    <n v="2013"/>
    <n v="2828.4900000000011"/>
    <n v="-113.53333333333376"/>
    <n v="2714.9566666666674"/>
    <n v="4.0470870765453855"/>
    <n v="4.0470870765453855"/>
    <n v="4.0470870765453855"/>
    <n v="4.0470870765453855"/>
    <n v="4.0470870765453855"/>
    <n v="4.0470870765453855"/>
    <n v="2828.4900000000011"/>
    <n v="-137.81585579260607"/>
    <n v="2690.6741442073949"/>
  </r>
  <r>
    <s v="Substation"/>
    <s v="238018"/>
    <x v="23"/>
    <s v="40006119"/>
    <s v="0"/>
    <s v="FOUNDATION AND SUBSTRUCTURE"/>
    <x v="3"/>
    <x v="0"/>
    <s v="1965"/>
    <d v="1965-12-31T00:00:00"/>
    <n v="1965"/>
    <n v="416.49124267169185"/>
    <n v="-232.81319200167508"/>
    <n v="183.67805067001677"/>
    <n v="0.62439252595243955"/>
    <n v="0.62439252595243955"/>
    <n v="0.62439252595243955"/>
    <n v="0.62439252595243955"/>
    <n v="0.62439252595243955"/>
    <n v="0.62439252595243955"/>
    <n v="416.49124267169185"/>
    <n v="-236.55954715738972"/>
    <n v="179.93169551430213"/>
  </r>
  <r>
    <s v="Substation"/>
    <s v="238018"/>
    <x v="23"/>
    <s v="40006179"/>
    <s v="0"/>
    <s v="STEEL, STRUCTURAL"/>
    <x v="3"/>
    <x v="0"/>
    <s v="1968"/>
    <d v="1968-12-31T00:00:00"/>
    <n v="1968"/>
    <n v="34.254972780569517"/>
    <n v="-18.161899602177556"/>
    <n v="16.093073178391961"/>
    <n v="5.1354138549683376E-2"/>
    <n v="5.1354138549683376E-2"/>
    <n v="5.1354138549683376E-2"/>
    <n v="5.1354138549683376E-2"/>
    <n v="5.1354138549683376E-2"/>
    <n v="5.1354138549683376E-2"/>
    <n v="34.254972780569517"/>
    <n v="-18.470024433475658"/>
    <n v="15.784948347093859"/>
  </r>
  <r>
    <s v="Substation"/>
    <s v="238018"/>
    <x v="23"/>
    <s v="40006199"/>
    <s v="0"/>
    <s v="FOUNDATION AND SUBSTRUCTURE"/>
    <x v="3"/>
    <x v="0"/>
    <s v="1969"/>
    <d v="1969-12-31T00:00:00"/>
    <n v="1969"/>
    <n v="81.625723408710229"/>
    <n v="-42.490626570351765"/>
    <n v="39.135096838358464"/>
    <n v="0.12237110027793595"/>
    <n v="0.12237110027793595"/>
    <n v="0.12237110027793595"/>
    <n v="0.12237110027793595"/>
    <n v="0.12237110027793595"/>
    <n v="0.12237110027793595"/>
    <n v="81.625723408710229"/>
    <n v="-43.22485317201938"/>
    <n v="38.400870236690849"/>
  </r>
  <r>
    <s v="Substation"/>
    <s v="238018"/>
    <x v="23"/>
    <s v="40015672"/>
    <s v="0"/>
    <s v="FOUNDATION AND SUBSTRUCTURE"/>
    <x v="5"/>
    <x v="0"/>
    <s v="1962"/>
    <d v="1962-12-31T00:00:00"/>
    <n v="1962"/>
    <n v="116.16609191792296"/>
    <n v="-64.940818153266335"/>
    <n v="51.22527376465662"/>
    <n v="0.17415309646697918"/>
    <n v="0.17415309646697918"/>
    <n v="0.17415309646697918"/>
    <n v="0.17415309646697918"/>
    <n v="0.17415309646697918"/>
    <n v="0.17415309646697918"/>
    <n v="116.16609191792296"/>
    <n v="-65.985736732068204"/>
    <n v="50.180355185854751"/>
  </r>
  <r>
    <s v="Substation"/>
    <s v="238018"/>
    <x v="23"/>
    <s v="40015691"/>
    <s v="0"/>
    <s v="STEEL STRUCTURE"/>
    <x v="5"/>
    <x v="0"/>
    <s v="1962"/>
    <d v="1962-12-31T00:00:00"/>
    <n v="1962"/>
    <n v="2690.52760678392"/>
    <n v="-1504.0952706239532"/>
    <n v="1186.4323361599668"/>
    <n v="4.0335669911524086"/>
    <n v="4.0335669911524086"/>
    <n v="4.0335669911524086"/>
    <n v="4.0335669911524086"/>
    <n v="4.0335669911524086"/>
    <n v="4.0335669911524086"/>
    <n v="2690.52760678392"/>
    <n v="-1528.2966725708677"/>
    <n v="1162.2309342130523"/>
  </r>
  <r>
    <s v="Substation"/>
    <s v="238018"/>
    <x v="23"/>
    <s v="40015743"/>
    <s v="0"/>
    <s v="FOUNDATION AND SUBSTRUCTURE"/>
    <x v="5"/>
    <x v="0"/>
    <s v="1963"/>
    <d v="1963-12-31T00:00:00"/>
    <n v="1963"/>
    <n v="3741.1594278685102"/>
    <n v="-2061.4925361180913"/>
    <n v="1679.6668917504192"/>
    <n v="5.6086461030321511"/>
    <n v="5.6086461030321511"/>
    <n v="5.6086461030321511"/>
    <n v="5.6086461030321511"/>
    <n v="5.6086461030321511"/>
    <n v="5.6086461030321511"/>
    <n v="3741.1594278685102"/>
    <n v="-2095.1444127362843"/>
    <n v="1646.0150151322259"/>
  </r>
  <r>
    <s v="Substation"/>
    <s v="238018"/>
    <x v="23"/>
    <s v="40015747"/>
    <s v="0"/>
    <s v="COUPLING CAPACITOR VOLTAGE TRANSFORMER"/>
    <x v="5"/>
    <x v="0"/>
    <s v="1963"/>
    <d v="1963-12-31T00:00:00"/>
    <n v="1963"/>
    <n v="236.08364740368512"/>
    <n v="-130.08914363484087"/>
    <n v="105.99450376884424"/>
    <n v="0.35393028672790189"/>
    <n v="0.35393028672790189"/>
    <n v="0.35393028672790189"/>
    <n v="0.35393028672790189"/>
    <n v="0.35393028672790189"/>
    <n v="0.35393028672790189"/>
    <n v="236.08364740368512"/>
    <n v="-132.21272535520828"/>
    <n v="103.87092204847684"/>
  </r>
  <r>
    <s v="Substation"/>
    <s v="238018"/>
    <x v="23"/>
    <s v="40015756"/>
    <s v="0"/>
    <s v="DISCONNECT SWITCH 230KV 1200A"/>
    <x v="5"/>
    <x v="0"/>
    <s v="1963"/>
    <d v="1963-12-31T00:00:00"/>
    <n v="1963"/>
    <n v="593.83951005025142"/>
    <n v="-327.22382747068684"/>
    <n v="266.61568257956458"/>
    <n v="0.89026830267093493"/>
    <n v="0.89026830267093493"/>
    <n v="0.89026830267093493"/>
    <n v="0.89026830267093493"/>
    <n v="0.89026830267093493"/>
    <n v="0.89026830267093493"/>
    <n v="593.83951005025142"/>
    <n v="-332.56543728671244"/>
    <n v="261.27407276353898"/>
  </r>
  <r>
    <s v="Substation"/>
    <s v="238018"/>
    <x v="23"/>
    <s v="40015760"/>
    <s v="0"/>
    <s v="CIRCUIT SWITCHER S-1055 S/N P2646 EQ# 321248"/>
    <x v="5"/>
    <x v="0"/>
    <s v="1963"/>
    <d v="1963-12-31T00:00:00"/>
    <n v="1963"/>
    <n v="1208.626413316583"/>
    <n v="-665.99005443886097"/>
    <n v="542.63635887772205"/>
    <n v="1.8119403767114817"/>
    <n v="1.8119403767114817"/>
    <n v="1.8119403767114817"/>
    <n v="1.8119403767114817"/>
    <n v="1.8119403767114817"/>
    <n v="1.8119403767114817"/>
    <n v="1208.626413316583"/>
    <n v="-676.86169669912988"/>
    <n v="531.76471661745313"/>
  </r>
  <r>
    <s v="Substation"/>
    <s v="238018"/>
    <x v="23"/>
    <s v="40015764"/>
    <s v="0"/>
    <s v="STEEL STRUCTURE"/>
    <x v="5"/>
    <x v="0"/>
    <s v="1963"/>
    <d v="1963-12-31T00:00:00"/>
    <n v="1963"/>
    <n v="2774.784210636516"/>
    <n v="-1528.9902774288105"/>
    <n v="1245.7939332077055"/>
    <n v="4.1598822369910033"/>
    <n v="4.1598822369910033"/>
    <n v="4.1598822369910033"/>
    <n v="4.1598822369910033"/>
    <n v="4.1598822369910033"/>
    <n v="4.1598822369910033"/>
    <n v="2774.784210636516"/>
    <n v="-1553.9495708507566"/>
    <n v="1220.8346397857595"/>
  </r>
  <r>
    <s v="Substation"/>
    <s v="238018"/>
    <x v="23"/>
    <s v="40015788"/>
    <s v="0"/>
    <s v="INSTALLATION LABOR AND OVERHEADS B-0724"/>
    <x v="5"/>
    <x v="0"/>
    <s v="1963"/>
    <d v="1963-12-31T00:00:00"/>
    <n v="1963"/>
    <n v="2935.1861913735347"/>
    <n v="-1617.3765180067003"/>
    <n v="1317.8096733668344"/>
    <n v="4.400352594249175"/>
    <n v="4.400352594249175"/>
    <n v="4.400352594249175"/>
    <n v="4.400352594249175"/>
    <n v="4.400352594249175"/>
    <n v="4.400352594249175"/>
    <n v="2935.1861913735347"/>
    <n v="-1643.7786335721953"/>
    <n v="1291.4075578013394"/>
  </r>
  <r>
    <s v="Substation"/>
    <s v="238018"/>
    <x v="23"/>
    <s v="40015792"/>
    <s v="0"/>
    <s v="BREAKER B-0724 S/N K6566202CE202 EQ# 323504"/>
    <x v="5"/>
    <x v="0"/>
    <s v="1963"/>
    <d v="1963-12-31T00:00:00"/>
    <n v="1963"/>
    <n v="3978.5961055276384"/>
    <n v="-2192.3271042713568"/>
    <n v="1786.2690012562816"/>
    <n v="5.9646048165127192"/>
    <n v="5.9646048165127192"/>
    <n v="5.9646048165127192"/>
    <n v="5.9646048165127192"/>
    <n v="5.9646048165127192"/>
    <n v="5.9646048165127192"/>
    <n v="3978.5961055276384"/>
    <n v="-2228.1147331704333"/>
    <n v="1750.4813723572051"/>
  </r>
  <r>
    <s v="Substation"/>
    <s v="238018"/>
    <x v="23"/>
    <s v="40015797"/>
    <s v="0"/>
    <s v="INSTALLATION LABOR AND OVERHEADS B-0898"/>
    <x v="5"/>
    <x v="0"/>
    <s v="1963"/>
    <d v="1963-12-31T00:00:00"/>
    <n v="1963"/>
    <n v="981.26046901172538"/>
    <n v="-540.704459798995"/>
    <n v="440.55600921273037"/>
    <n v="1.471079437188729"/>
    <n v="1.471079437188729"/>
    <n v="1.471079437188729"/>
    <n v="1.471079437188729"/>
    <n v="1.471079437188729"/>
    <n v="1.471079437188729"/>
    <n v="981.26046901172538"/>
    <n v="-549.53093642212741"/>
    <n v="431.72953258959797"/>
  </r>
  <r>
    <s v="Substation"/>
    <s v="238018"/>
    <x v="23"/>
    <s v="40015801"/>
    <s v="0"/>
    <s v="BREAKER B-0898 S/N 238Y1632 EQ# 323514"/>
    <x v="5"/>
    <x v="0"/>
    <s v="1963"/>
    <d v="1963-12-31T00:00:00"/>
    <n v="1963"/>
    <n v="3160.8563651591294"/>
    <n v="-1741.7278056951427"/>
    <n v="1419.1285594639867"/>
    <n v="4.7386712799872717"/>
    <n v="4.7386712799872717"/>
    <n v="4.7386712799872717"/>
    <n v="4.7386712799872717"/>
    <n v="4.7386712799872717"/>
    <n v="4.7386712799872717"/>
    <n v="3160.8563651591294"/>
    <n v="-1770.1598333750662"/>
    <n v="1390.6965317840632"/>
  </r>
  <r>
    <s v="Substation"/>
    <s v="238018"/>
    <x v="23"/>
    <s v="40015805"/>
    <s v="0"/>
    <s v="CAPACITOR BANK SC-0222 EQ# 323445"/>
    <x v="5"/>
    <x v="0"/>
    <s v="1963"/>
    <d v="1963-12-31T00:00:00"/>
    <n v="1963"/>
    <n v="20846.24104899498"/>
    <n v="-11486.912007956451"/>
    <n v="9359.3290410385289"/>
    <n v="31.252126747490191"/>
    <n v="31.252126747490191"/>
    <n v="31.252126747490191"/>
    <n v="31.252126747490191"/>
    <n v="31.252126747490191"/>
    <n v="31.252126747490191"/>
    <n v="20846.24104899498"/>
    <n v="-11674.424768441391"/>
    <n v="9171.8162805535885"/>
  </r>
  <r>
    <s v="Substation"/>
    <s v="238018"/>
    <x v="23"/>
    <s v="40015829"/>
    <s v="0"/>
    <s v="AIRBREAK SWITCH 230KV 1600A"/>
    <x v="5"/>
    <x v="0"/>
    <s v="1966"/>
    <d v="1966-12-31T00:00:00"/>
    <n v="1966"/>
    <n v="377.75465871021783"/>
    <n v="-198.97743927973207"/>
    <n v="178.77721943048576"/>
    <n v="0.56631967584562637"/>
    <n v="0.56631967584562637"/>
    <n v="0.56631967584562637"/>
    <n v="0.56631967584562637"/>
    <n v="0.56631967584562637"/>
    <n v="0.56631967584562637"/>
    <n v="377.75465871021783"/>
    <n v="-202.37535733480581"/>
    <n v="175.37930137541201"/>
  </r>
  <r>
    <s v="Substation"/>
    <s v="238018"/>
    <x v="23"/>
    <s v="40015849"/>
    <s v="0"/>
    <s v="FOUNDATION AND SUBSTRUCTURE"/>
    <x v="5"/>
    <x v="0"/>
    <s v="1968"/>
    <d v="1968-12-31T00:00:00"/>
    <n v="1968"/>
    <n v="1381.7090556951425"/>
    <n v="-705.09037845477405"/>
    <n v="676.61867724036847"/>
    <n v="2.071421242575596"/>
    <n v="2.071421242575596"/>
    <n v="2.071421242575596"/>
    <n v="2.071421242575596"/>
    <n v="2.071421242575596"/>
    <n v="2.071421242575596"/>
    <n v="1381.7090556951425"/>
    <n v="-717.51890591022766"/>
    <n v="664.19014978491487"/>
  </r>
  <r>
    <s v="Substation"/>
    <s v="238018"/>
    <x v="23"/>
    <s v="40015853"/>
    <s v="0"/>
    <s v="CCVT I-0663 S/N 7-67-75 EQ# 321495"/>
    <x v="5"/>
    <x v="0"/>
    <s v="1968"/>
    <d v="1968-12-31T00:00:00"/>
    <n v="1968"/>
    <n v="422.71775544388612"/>
    <n v="-215.71398659966499"/>
    <n v="207.00376884422113"/>
    <n v="0.63372714728268953"/>
    <n v="0.63372714728268953"/>
    <n v="0.63372714728268953"/>
    <n v="0.63372714728268953"/>
    <n v="0.63372714728268953"/>
    <n v="0.63372714728268953"/>
    <n v="422.71775544388612"/>
    <n v="-219.51634948336113"/>
    <n v="203.20140596052499"/>
  </r>
  <r>
    <s v="Substation"/>
    <s v="238018"/>
    <x v="23"/>
    <s v="40015865"/>
    <s v="0"/>
    <s v="STEEL STRUCTURE"/>
    <x v="5"/>
    <x v="0"/>
    <s v="1968"/>
    <d v="1968-12-31T00:00:00"/>
    <n v="1968"/>
    <n v="811.66167556532662"/>
    <n v="-414.1933511306533"/>
    <n v="397.46832443467332"/>
    <n v="1.2168214644179594"/>
    <n v="1.2168214644179594"/>
    <n v="1.2168214644179594"/>
    <n v="1.2168214644179594"/>
    <n v="1.2168214644179594"/>
    <n v="1.2168214644179594"/>
    <n v="811.66167556532662"/>
    <n v="-421.49427991716107"/>
    <n v="390.16739564816555"/>
  </r>
  <r>
    <s v="Substation"/>
    <s v="238018"/>
    <x v="23"/>
    <s v="40015877"/>
    <s v="0"/>
    <s v="BUS"/>
    <x v="5"/>
    <x v="0"/>
    <s v="1968"/>
    <d v="1968-12-31T00:00:00"/>
    <n v="1968"/>
    <n v="899.0925413525963"/>
    <n v="-458.80984924623118"/>
    <n v="440.28269210636512"/>
    <n v="1.3478954788076321"/>
    <n v="1.3478954788076321"/>
    <n v="1.3478954788076321"/>
    <n v="1.3478954788076321"/>
    <n v="1.3478954788076321"/>
    <n v="1.3478954788076321"/>
    <n v="899.0925413525963"/>
    <n v="-466.89722211907696"/>
    <n v="432.19531923351934"/>
  </r>
  <r>
    <s v="Substation"/>
    <s v="238018"/>
    <x v="23"/>
    <s v="40015893"/>
    <s v="0"/>
    <s v="INSTALLATION LABOR AND OVERHEADS B-1107"/>
    <x v="5"/>
    <x v="0"/>
    <s v="1968"/>
    <d v="1968-12-31T00:00:00"/>
    <n v="1968"/>
    <n v="1329.3663630653268"/>
    <n v="-678.37965871021788"/>
    <n v="650.98670435510894"/>
    <n v="1.9929504784446792"/>
    <n v="1.9929504784446792"/>
    <n v="1.9929504784446792"/>
    <n v="1.9929504784446792"/>
    <n v="1.9929504784446792"/>
    <n v="1.9929504784446792"/>
    <n v="1329.3663630653268"/>
    <n v="-690.33736158088595"/>
    <n v="639.02900148444087"/>
  </r>
  <r>
    <s v="Substation"/>
    <s v="238018"/>
    <x v="23"/>
    <s v="40015897"/>
    <s v="0"/>
    <s v="BREAKER B-1107 S/N 16227 EQ# 323522"/>
    <x v="5"/>
    <x v="0"/>
    <s v="1968"/>
    <d v="1968-12-31T00:00:00"/>
    <n v="1968"/>
    <n v="3742.6716917922954"/>
    <n v="-1909.8969325795647"/>
    <n v="1832.7747592127307"/>
    <n v="5.6109132486393962"/>
    <n v="5.6109132486393962"/>
    <n v="5.6109132486393962"/>
    <n v="5.6109132486393962"/>
    <n v="5.6109132486393962"/>
    <n v="5.6109132486393962"/>
    <n v="3742.6716917922954"/>
    <n v="-1943.562412071401"/>
    <n v="1799.1092797208944"/>
  </r>
  <r>
    <s v="Substation"/>
    <s v="238018"/>
    <x v="23"/>
    <s v="40015921"/>
    <s v="0"/>
    <s v="INSTALLATION LABOR AND OVERHEADS B-1130"/>
    <x v="5"/>
    <x v="0"/>
    <s v="1969"/>
    <d v="1969-12-31T00:00:00"/>
    <n v="1969"/>
    <n v="1687.5938023450587"/>
    <n v="-847.07139865996658"/>
    <n v="840.52240368509217"/>
    <n v="2.5299954694570403"/>
    <n v="2.5299954694570403"/>
    <n v="2.5299954694570403"/>
    <n v="2.5299954694570403"/>
    <n v="2.5299954694570403"/>
    <n v="2.5299954694570403"/>
    <n v="1687.5938023450587"/>
    <n v="-862.25137147670887"/>
    <n v="825.34243086834988"/>
  </r>
  <r>
    <s v="Substation"/>
    <s v="238018"/>
    <x v="23"/>
    <s v="40015925"/>
    <s v="0"/>
    <s v="BREAKER B-1130 S/N 16376 EQ# 323486"/>
    <x v="5"/>
    <x v="0"/>
    <s v="1969"/>
    <d v="1969-12-31T00:00:00"/>
    <n v="1969"/>
    <n v="3399.2985762144058"/>
    <n v="-1706.2445561139029"/>
    <n v="1693.0540201005028"/>
    <n v="5.0961374622278619"/>
    <n v="5.0961374622278619"/>
    <n v="5.0961374622278619"/>
    <n v="5.0961374622278619"/>
    <n v="5.0961374622278619"/>
    <n v="5.0961374622278619"/>
    <n v="3399.2985762144058"/>
    <n v="-1736.8213808872702"/>
    <n v="1662.4771953271356"/>
  </r>
  <r>
    <s v="Substation"/>
    <s v="238018"/>
    <x v="23"/>
    <s v="40015929"/>
    <s v="0"/>
    <s v="INSTALLATION LABOR AND OVERHEADS B-2086"/>
    <x v="5"/>
    <x v="0"/>
    <s v="1969"/>
    <d v="1969-12-31T00:00:00"/>
    <n v="1969"/>
    <n v="816.19639865996658"/>
    <n v="-409.68168969849251"/>
    <n v="406.51470896147407"/>
    <n v="1.2236197999349179"/>
    <n v="1.2236197999349179"/>
    <n v="1.2236197999349179"/>
    <n v="1.2236197999349179"/>
    <n v="1.2236197999349179"/>
    <n v="1.2236197999349179"/>
    <n v="816.19639865996658"/>
    <n v="-417.02340849810201"/>
    <n v="399.17299016186456"/>
  </r>
  <r>
    <s v="Substation"/>
    <s v="238018"/>
    <x v="23"/>
    <s v="40015933"/>
    <s v="0"/>
    <s v="BREAKER B-2086 S/N 238Y2816 EQ# 323495"/>
    <x v="5"/>
    <x v="0"/>
    <s v="1969"/>
    <d v="1969-12-31T00:00:00"/>
    <n v="1969"/>
    <n v="3598.0684673366836"/>
    <n v="-1806.0153371021775"/>
    <n v="1792.0531302345062"/>
    <n v="5.3941279640328732"/>
    <n v="5.3941279640328732"/>
    <n v="5.3941279640328732"/>
    <n v="5.3941279640328732"/>
    <n v="5.3941279640328732"/>
    <n v="5.3941279640328732"/>
    <n v="3598.0684673366836"/>
    <n v="-1838.3801048863747"/>
    <n v="1759.6883624503089"/>
  </r>
  <r>
    <s v="Substation"/>
    <s v="238018"/>
    <x v="23"/>
    <s v="40015941"/>
    <s v="0"/>
    <s v="BREAKER B-2086 ADDITION"/>
    <x v="5"/>
    <x v="0"/>
    <s v="1970"/>
    <d v="1970-12-31T00:00:00"/>
    <n v="1970"/>
    <n v="175.11756700167507"/>
    <n v="-86.429857621440547"/>
    <n v="88.687709380234523"/>
    <n v="0.26253157040570174"/>
    <n v="0.26253157040570174"/>
    <n v="0.26253157040570174"/>
    <n v="0.26253157040570174"/>
    <n v="0.26253157040570174"/>
    <n v="0.26253157040570174"/>
    <n v="175.11756700167507"/>
    <n v="-88.005047043874754"/>
    <n v="87.112519957800316"/>
  </r>
  <r>
    <s v="Substation"/>
    <s v="238018"/>
    <x v="23"/>
    <s v="40015950"/>
    <s v="0"/>
    <s v="FOUNDATION AND SUBSTRUCTURE"/>
    <x v="5"/>
    <x v="0"/>
    <s v="1973"/>
    <d v="1973-12-31T00:00:00"/>
    <n v="1973"/>
    <n v="72.701397613065339"/>
    <n v="-34.024778056951433"/>
    <n v="38.676619556113906"/>
    <n v="0.10899198985482028"/>
    <n v="0.10899198985482028"/>
    <n v="0.10899198985482028"/>
    <n v="0.10899198985482028"/>
    <n v="0.10899198985482028"/>
    <n v="0.10899198985482028"/>
    <n v="72.701397613065339"/>
    <n v="-34.678729996080357"/>
    <n v="38.022667616984982"/>
  </r>
  <r>
    <s v="Substation"/>
    <s v="238018"/>
    <x v="23"/>
    <s v="40015978"/>
    <s v="0"/>
    <s v="INSULATOR, DISC 10&quot;"/>
    <x v="5"/>
    <x v="0"/>
    <s v="1973"/>
    <d v="1973-12-31T00:00:00"/>
    <n v="1973"/>
    <n v="54.983249581239541"/>
    <n v="-25.732569095477391"/>
    <n v="29.25068048576215"/>
    <n v="8.2429416452738768E-2"/>
    <n v="8.2429416452738768E-2"/>
    <n v="8.2429416452738768E-2"/>
    <n v="8.2429416452738768E-2"/>
    <n v="8.2429416452738768E-2"/>
    <n v="8.2429416452738768E-2"/>
    <n v="54.983249581239541"/>
    <n v="-26.227145594193825"/>
    <n v="28.756103987045716"/>
  </r>
  <r>
    <s v="Substation"/>
    <s v="238018"/>
    <x v="23"/>
    <s v="40016022"/>
    <s v="0"/>
    <s v="FOUNDATION AND SUBSTRUCTURE"/>
    <x v="5"/>
    <x v="0"/>
    <s v="1977"/>
    <d v="1977-12-31T00:00:00"/>
    <n v="1977"/>
    <n v="47.474143634840878"/>
    <n v="-20.557073387772196"/>
    <n v="26.917070247068683"/>
    <n v="7.1171965757161337E-2"/>
    <n v="7.1171965757161337E-2"/>
    <n v="7.1171965757161337E-2"/>
    <n v="7.1171965757161337E-2"/>
    <n v="7.1171965757161337E-2"/>
    <n v="7.1171965757161337E-2"/>
    <n v="47.474143634840878"/>
    <n v="-20.984105182315165"/>
    <n v="26.490038452525713"/>
  </r>
  <r>
    <s v="Substation"/>
    <s v="238018"/>
    <x v="23"/>
    <s v="40016026"/>
    <s v="0"/>
    <s v="STEEL STRUCTURE"/>
    <x v="5"/>
    <x v="0"/>
    <s v="1977"/>
    <d v="1977-12-31T00:00:00"/>
    <n v="1977"/>
    <n v="2276.7507265494137"/>
    <n v="-985.8788918551088"/>
    <n v="1290.8718346943049"/>
    <n v="3.4132437647310536"/>
    <n v="3.4132437647310536"/>
    <n v="3.4132437647310536"/>
    <n v="3.4132437647310536"/>
    <n v="3.4132437647310536"/>
    <n v="3.4132437647310536"/>
    <n v="2276.7507265494137"/>
    <n v="-1006.3583544434952"/>
    <n v="1270.3923721059186"/>
  </r>
  <r>
    <s v="Substation"/>
    <s v="238018"/>
    <x v="23"/>
    <s v="40016039"/>
    <s v="0"/>
    <s v="BUS"/>
    <x v="5"/>
    <x v="0"/>
    <s v="1977"/>
    <d v="1977-12-31T00:00:00"/>
    <n v="1977"/>
    <n v="1445.8680977805695"/>
    <n v="-626.09007118927968"/>
    <n v="819.77802659128986"/>
    <n v="2.167606761611796"/>
    <n v="2.167606761611796"/>
    <n v="2.167606761611796"/>
    <n v="2.167606761611796"/>
    <n v="2.167606761611796"/>
    <n v="2.167606761611796"/>
    <n v="1445.8680977805695"/>
    <n v="-639.09571175895042"/>
    <n v="806.77238602161913"/>
  </r>
  <r>
    <s v="Substation"/>
    <s v="238018"/>
    <x v="23"/>
    <s v="40016047"/>
    <s v="0"/>
    <s v="INSULATOR, POST 230KV"/>
    <x v="5"/>
    <x v="0"/>
    <s v="1977"/>
    <d v="1977-12-31T00:00:00"/>
    <n v="1977"/>
    <n v="1254.187657035176"/>
    <n v="-543.08820142378556"/>
    <n v="711.09945561139045"/>
    <n v="1.8802445741022822"/>
    <n v="1.8802445741022822"/>
    <n v="1.8802445741022822"/>
    <n v="1.8802445741022822"/>
    <n v="1.8802445741022822"/>
    <n v="1.8802445741022822"/>
    <n v="1254.187657035176"/>
    <n v="-554.36966886839923"/>
    <n v="699.81798816677679"/>
  </r>
  <r>
    <s v="Substation"/>
    <s v="238018"/>
    <x v="23"/>
    <s v="40016059"/>
    <s v="0"/>
    <s v="BUS"/>
    <x v="5"/>
    <x v="0"/>
    <s v="1978"/>
    <d v="1978-12-31T00:00:00"/>
    <n v="1978"/>
    <n v="33.302211055276381"/>
    <n v="-14.120392587939698"/>
    <n v="19.181818467336683"/>
    <n v="4.992578366646791E-2"/>
    <n v="4.992578366646791E-2"/>
    <n v="4.992578366646791E-2"/>
    <n v="4.992578366646791E-2"/>
    <n v="4.992578366646791E-2"/>
    <n v="4.992578366646791E-2"/>
    <n v="33.302211055276381"/>
    <n v="-14.419947289938506"/>
    <n v="18.882263765337875"/>
  </r>
  <r>
    <s v="Substation"/>
    <s v="238018"/>
    <x v="23"/>
    <s v="40016075"/>
    <s v="0"/>
    <s v="FOUNDATION AND SUBSTRUCTURE"/>
    <x v="5"/>
    <x v="0"/>
    <s v="1981"/>
    <d v="1981-12-31T00:00:00"/>
    <n v="1981"/>
    <n v="176.6945247068677"/>
    <n v="-70.08676716917924"/>
    <n v="106.60775753768846"/>
    <n v="0.2648957031988648"/>
    <n v="0.2648957031988648"/>
    <n v="0.2648957031988648"/>
    <n v="0.2648957031988648"/>
    <n v="0.2648957031988648"/>
    <n v="0.2648957031988648"/>
    <n v="176.6945247068677"/>
    <n v="-71.676141388372429"/>
    <n v="105.01838331849527"/>
  </r>
  <r>
    <s v="Substation"/>
    <s v="238018"/>
    <x v="23"/>
    <s v="40016083"/>
    <s v="0"/>
    <s v="BUS"/>
    <x v="5"/>
    <x v="0"/>
    <s v="1981"/>
    <d v="1981-12-31T00:00:00"/>
    <n v="1981"/>
    <n v="75.364805276381915"/>
    <n v="-29.894106993299829"/>
    <n v="45.470698283082086"/>
    <n v="0.1129848993524402"/>
    <n v="0.1129848993524402"/>
    <n v="0.1129848993524402"/>
    <n v="0.1129848993524402"/>
    <n v="0.1129848993524402"/>
    <n v="0.1129848993524402"/>
    <n v="75.364805276381915"/>
    <n v="-30.572016389414472"/>
    <n v="44.792788886967443"/>
  </r>
  <r>
    <s v="Substation"/>
    <s v="238018"/>
    <x v="23"/>
    <s v="40016095"/>
    <s v="0"/>
    <s v="BUS"/>
    <x v="5"/>
    <x v="0"/>
    <s v="1983"/>
    <d v="1983-12-31T00:00:00"/>
    <n v="1983"/>
    <n v="112.53555747487438"/>
    <n v="-42.54284024288107"/>
    <n v="69.992717231993311"/>
    <n v="0.16871029638092949"/>
    <n v="0.16871029638092949"/>
    <n v="0.16871029638092949"/>
    <n v="0.16871029638092949"/>
    <n v="0.16871029638092949"/>
    <n v="0.16871029638092949"/>
    <n v="112.53555747487438"/>
    <n v="-43.555102021166647"/>
    <n v="68.980455453707734"/>
  </r>
  <r>
    <s v="Substation"/>
    <s v="238018"/>
    <x v="23"/>
    <s v="40016143"/>
    <s v="0"/>
    <s v="CAPACITOR BANK 230KV"/>
    <x v="5"/>
    <x v="0"/>
    <s v="1989"/>
    <d v="1989-12-31T00:00:00"/>
    <n v="1989"/>
    <n v="419001.41582914576"/>
    <n v="-133898.36275125627"/>
    <n v="285103.05307788949"/>
    <n v="628.15571037933557"/>
    <n v="628.15571037933557"/>
    <n v="628.15571037933557"/>
    <n v="628.15571037933557"/>
    <n v="628.15571037933557"/>
    <n v="628.15571037933557"/>
    <n v="419001.41582914576"/>
    <n v="-137667.29701353228"/>
    <n v="281334.11881561344"/>
  </r>
  <r>
    <s v="Substation"/>
    <s v="238018"/>
    <x v="23"/>
    <s v="40016143"/>
    <s v="1"/>
    <s v="CAPACITOR BANK 230KV INSTALL COSTS"/>
    <x v="5"/>
    <x v="0"/>
    <s v="1989"/>
    <d v="1989-12-31T00:00:00"/>
    <n v="1989"/>
    <n v="11483.536118090453"/>
    <n v="-3669.739949748744"/>
    <n v="7813.7961683417088"/>
    <n v="17.215810055561388"/>
    <n v="17.215810055561388"/>
    <n v="17.215810055561388"/>
    <n v="17.215810055561388"/>
    <n v="17.215810055561388"/>
    <n v="17.215810055561388"/>
    <n v="11483.536118090453"/>
    <n v="-3773.0348100821125"/>
    <n v="7710.5013080083409"/>
  </r>
  <r>
    <s v="Substation"/>
    <s v="238018"/>
    <x v="23"/>
    <s v="40016151"/>
    <s v="0"/>
    <s v="BUS"/>
    <x v="5"/>
    <x v="0"/>
    <s v="1993"/>
    <d v="1993-12-31T00:00:00"/>
    <n v="1993"/>
    <n v="463.15332181742042"/>
    <n v="-128.84363012981572"/>
    <n v="334.3096916876047"/>
    <n v="0.69434706635789245"/>
    <n v="0.69434706635789245"/>
    <n v="0.69434706635789245"/>
    <n v="0.69434706635789245"/>
    <n v="0.69434706635789245"/>
    <n v="0.69434706635789245"/>
    <n v="463.15332181742042"/>
    <n v="-133.00971252796307"/>
    <n v="330.14360928945734"/>
  </r>
  <r>
    <s v="Substation"/>
    <s v="238018"/>
    <x v="23"/>
    <s v="40016183"/>
    <s v="0"/>
    <s v="INSTALLATION LABOR AND OVERHEADS B-1129"/>
    <x v="5"/>
    <x v="0"/>
    <s v="1994"/>
    <d v="1994-12-31T00:00:00"/>
    <n v="1994"/>
    <n v="2270.0174832495813"/>
    <n v="-607.57919807370195"/>
    <n v="1662.4382851758794"/>
    <n v="3.4031494665535802"/>
    <n v="3.4031494665535802"/>
    <n v="3.4031494665535802"/>
    <n v="3.4031494665535802"/>
    <n v="3.4031494665535802"/>
    <n v="3.4031494665535802"/>
    <n v="2270.0174832495813"/>
    <n v="-627.99809487302343"/>
    <n v="1642.0193883765578"/>
  </r>
  <r>
    <s v="Substation"/>
    <s v="238018"/>
    <x v="23"/>
    <s v="40016187"/>
    <s v="0"/>
    <s v="BREAKER B-1129 S/N 16375 EQ# 323532"/>
    <x v="5"/>
    <x v="0"/>
    <s v="1994"/>
    <d v="1994-12-31T00:00:00"/>
    <n v="1994"/>
    <n v="6587.1518530150761"/>
    <n v="-1763.0766855108877"/>
    <n v="4824.0751675041884"/>
    <n v="9.8752817897266372"/>
    <n v="9.8752817897266372"/>
    <n v="9.8752817897266372"/>
    <n v="9.8752817897266372"/>
    <n v="9.8752817897266372"/>
    <n v="9.8752817897266372"/>
    <n v="6587.1518530150761"/>
    <n v="-1822.3283762492476"/>
    <n v="4764.8234767658287"/>
  </r>
  <r>
    <s v="Substation"/>
    <s v="238018"/>
    <x v="23"/>
    <s v="40057043"/>
    <s v="0"/>
    <s v="CAPACITOR CELL SC-0222"/>
    <x v="5"/>
    <x v="0"/>
    <s v="2005"/>
    <d v="2005-08-22T00:00:00"/>
    <n v="2006"/>
    <n v="197.73827470686771"/>
    <n v="-27.381386097152443"/>
    <n v="170.35688860971527"/>
    <n v="0.29644393008047826"/>
    <n v="0.29644393008047826"/>
    <n v="0.29644393008047826"/>
    <n v="0.29644393008047826"/>
    <n v="0.29644393008047826"/>
    <n v="0.29644393008047826"/>
    <n v="197.73827470686771"/>
    <n v="-29.160049677635314"/>
    <n v="168.57822502923239"/>
  </r>
  <r>
    <s v="Substation"/>
    <s v="238018"/>
    <x v="23"/>
    <s v="40062283"/>
    <s v="0"/>
    <s v="CCVT I-2019 EQ# 377407"/>
    <x v="5"/>
    <x v="0"/>
    <s v="1997"/>
    <d v="1997-12-31T00:00:00"/>
    <n v="1997"/>
    <n v="326.53041247906202"/>
    <n v="-76.653318676716935"/>
    <n v="249.87709380234509"/>
    <n v="0.48952565662661196"/>
    <n v="0.48952565662661196"/>
    <n v="0.48952565662661196"/>
    <n v="0.48952565662661196"/>
    <n v="0.48952565662661196"/>
    <n v="0.48952565662661196"/>
    <n v="326.53041247906202"/>
    <n v="-79.590472616476603"/>
    <n v="246.93993986258542"/>
  </r>
  <r>
    <s v="Substation"/>
    <s v="238018"/>
    <x v="23"/>
    <s v="40062283"/>
    <s v="1"/>
    <s v="CCVT I-2019 INSTALL COSTS"/>
    <x v="5"/>
    <x v="0"/>
    <s v="1997"/>
    <d v="1997-12-31T00:00:00"/>
    <n v="1997"/>
    <n v="1784.7766959798996"/>
    <n v="-418.97848618090438"/>
    <n v="1365.7982097989952"/>
    <n v="2.6756894630372563"/>
    <n v="2.6756894630372563"/>
    <n v="2.6756894630372563"/>
    <n v="2.6756894630372563"/>
    <n v="2.6756894630372563"/>
    <n v="2.6756894630372563"/>
    <n v="1784.7766959798996"/>
    <n v="-435.03262295912793"/>
    <n v="1349.7440730207718"/>
  </r>
  <r>
    <s v="Substation"/>
    <s v="238018"/>
    <x v="23"/>
    <s v="40064812"/>
    <s v="0"/>
    <s v="MOTOR OPERATOR"/>
    <x v="5"/>
    <x v="0"/>
    <s v="2006"/>
    <d v="2006-10-26T00:00:00"/>
    <n v="2007"/>
    <n v="1058.0369556113903"/>
    <n v="-132.86756700167496"/>
    <n v="925.16938860971538"/>
    <n v="1.5861806914052723"/>
    <n v="1.5861806914052723"/>
    <n v="1.5861806914052723"/>
    <n v="1.5861806914052723"/>
    <n v="1.5861806914052723"/>
    <n v="1.5861806914052723"/>
    <n v="1058.0369556113903"/>
    <n v="-142.38465115010658"/>
    <n v="915.65230446128373"/>
  </r>
  <r>
    <s v="Substation"/>
    <s v="238018"/>
    <x v="23"/>
    <s v="40079176"/>
    <s v="0"/>
    <s v="BUS"/>
    <x v="5"/>
    <x v="0"/>
    <s v="2010"/>
    <d v="2010-03-29T00:00:00"/>
    <n v="2011"/>
    <n v="49.918047005862647"/>
    <n v="-3.4897555485762055"/>
    <n v="46.428291457286441"/>
    <n v="7.4835800293578794E-2"/>
    <n v="7.4835800293578794E-2"/>
    <n v="7.4835800293578794E-2"/>
    <n v="7.4835800293578794E-2"/>
    <n v="7.4835800293578794E-2"/>
    <n v="7.4835800293578794E-2"/>
    <n v="49.918047005862647"/>
    <n v="-3.9387703503376783"/>
    <n v="45.97927665552497"/>
  </r>
  <r>
    <s v="Substation"/>
    <s v="238018"/>
    <x v="23"/>
    <s v="40079178"/>
    <s v="0"/>
    <s v="FOUNDATION AND SUBSTRUCTURE"/>
    <x v="5"/>
    <x v="0"/>
    <s v="2010"/>
    <d v="2010-03-29T00:00:00"/>
    <n v="2011"/>
    <n v="1610.6348843174208"/>
    <n v="-112.59416090871014"/>
    <n v="1498.0407234087106"/>
    <n v="2.4146207189254381"/>
    <n v="2.4146207189254381"/>
    <n v="2.4146207189254381"/>
    <n v="2.4146207189254381"/>
    <n v="2.4146207189254381"/>
    <n v="2.4146207189254381"/>
    <n v="1610.6348843174208"/>
    <n v="-127.08188522226277"/>
    <n v="1483.5529990951579"/>
  </r>
  <r>
    <s v="Substation"/>
    <s v="238018"/>
    <x v="23"/>
    <s v="40079181"/>
    <s v="0"/>
    <s v="STEEL STRUCTURE"/>
    <x v="5"/>
    <x v="0"/>
    <s v="2010"/>
    <d v="2010-03-29T00:00:00"/>
    <n v="2011"/>
    <n v="1321.723534861809"/>
    <n v="-92.397112123115448"/>
    <n v="1229.3264227386935"/>
    <n v="1.9814925549195577"/>
    <n v="1.9814925549195577"/>
    <n v="1.9814925549195577"/>
    <n v="1.9814925549195577"/>
    <n v="1.9814925549195577"/>
    <n v="1.9814925549195577"/>
    <n v="1321.723534861809"/>
    <n v="-104.28606745263279"/>
    <n v="1217.4374674091762"/>
  </r>
  <r>
    <s v="Substation"/>
    <s v="238018"/>
    <x v="23"/>
    <s v="40079182"/>
    <s v="0"/>
    <s v="VOLTAGE TRANSFORMER S/N 0941582001 EQ# 383187"/>
    <x v="5"/>
    <x v="0"/>
    <s v="2010"/>
    <d v="2010-03-29T00:00:00"/>
    <n v="2011"/>
    <n v="1118.0034024288109"/>
    <n v="-78.155831239530926"/>
    <n v="1039.84757118928"/>
    <n v="1.6760807838070633"/>
    <n v="1.6760807838070633"/>
    <n v="1.6760807838070633"/>
    <n v="1.6760807838070633"/>
    <n v="1.6760807838070633"/>
    <n v="1.6760807838070633"/>
    <n v="1118.0034024288109"/>
    <n v="-88.212315942373309"/>
    <n v="1029.7910864864375"/>
  </r>
  <r>
    <s v="Substation"/>
    <s v="238018"/>
    <x v="23"/>
    <s v="40079182"/>
    <s v="1"/>
    <s v="VOLTAGE TRANSFORMER S/N 094182001 INSTALL COSTS"/>
    <x v="5"/>
    <x v="0"/>
    <s v="2010"/>
    <d v="2010-03-29T00:00:00"/>
    <n v="2011"/>
    <n v="767.99214824120611"/>
    <n v="-53.687604690117269"/>
    <n v="714.30454355108884"/>
    <n v="1.1513532776245328"/>
    <n v="1.1513532776245328"/>
    <n v="1.1513532776245328"/>
    <n v="1.1513532776245328"/>
    <n v="1.1513532776245328"/>
    <n v="1.1513532776245328"/>
    <n v="767.99214824120611"/>
    <n v="-60.595724355864462"/>
    <n v="707.39642388534162"/>
  </r>
  <r>
    <s v="Substation"/>
    <s v="238018"/>
    <x v="23"/>
    <s v="40079183"/>
    <s v="0"/>
    <s v="VOLTAGE TRANSFORMER S/N 0941582002 EQ# 383188"/>
    <x v="5"/>
    <x v="0"/>
    <s v="2010"/>
    <d v="2010-03-29T00:00:00"/>
    <n v="2011"/>
    <n v="1118.0034024288109"/>
    <n v="-78.155831239530926"/>
    <n v="1039.84757118928"/>
    <n v="1.6760807838070633"/>
    <n v="1.6760807838070633"/>
    <n v="1.6760807838070633"/>
    <n v="1.6760807838070633"/>
    <n v="1.6760807838070633"/>
    <n v="1.6760807838070633"/>
    <n v="1118.0034024288109"/>
    <n v="-88.212315942373309"/>
    <n v="1029.7910864864375"/>
  </r>
  <r>
    <s v="Substation"/>
    <s v="238018"/>
    <x v="23"/>
    <s v="40079183"/>
    <s v="1"/>
    <s v="VOLTAGE TRANSFORMER S/N 0941582002 INSTALL COSTS"/>
    <x v="5"/>
    <x v="0"/>
    <s v="2010"/>
    <d v="2010-03-29T00:00:00"/>
    <n v="2011"/>
    <n v="767.99214824120611"/>
    <n v="-53.687604690117269"/>
    <n v="714.30454355108884"/>
    <n v="1.1513532776245328"/>
    <n v="1.1513532776245328"/>
    <n v="1.1513532776245328"/>
    <n v="1.1513532776245328"/>
    <n v="1.1513532776245328"/>
    <n v="1.1513532776245328"/>
    <n v="767.99214824120611"/>
    <n v="-60.595724355864462"/>
    <n v="707.39642388534162"/>
  </r>
  <r>
    <s v="Substation"/>
    <s v="238018"/>
    <x v="23"/>
    <s v="40079184"/>
    <s v="0"/>
    <s v="VOLTAGE TRANSFORMER S/N 0941582003 EQ# 383189"/>
    <x v="5"/>
    <x v="0"/>
    <s v="2010"/>
    <d v="2010-03-29T00:00:00"/>
    <n v="2011"/>
    <n v="1118.0034024288109"/>
    <n v="-78.155831239530926"/>
    <n v="1039.84757118928"/>
    <n v="1.6760807838070633"/>
    <n v="1.6760807838070633"/>
    <n v="1.6760807838070633"/>
    <n v="1.6760807838070633"/>
    <n v="1.6760807838070633"/>
    <n v="1.6760807838070633"/>
    <n v="1118.0034024288109"/>
    <n v="-88.212315942373309"/>
    <n v="1029.7910864864375"/>
  </r>
  <r>
    <s v="Substation"/>
    <s v="238018"/>
    <x v="23"/>
    <s v="40079184"/>
    <s v="1"/>
    <s v="VOLTAGE TRANSFORMER S/N 09415825003 INSTALL COSTS"/>
    <x v="5"/>
    <x v="0"/>
    <s v="2010"/>
    <d v="2010-03-29T00:00:00"/>
    <n v="2011"/>
    <n v="767.99282872696836"/>
    <n v="-53.687604690117269"/>
    <n v="714.30522403685109"/>
    <n v="1.1513542977905782"/>
    <n v="1.1513542977905782"/>
    <n v="1.1513542977905782"/>
    <n v="1.1513542977905782"/>
    <n v="1.1513542977905782"/>
    <n v="1.1513542977905782"/>
    <n v="767.99282872696836"/>
    <n v="-60.595730476860737"/>
    <n v="707.39709825010766"/>
  </r>
  <r>
    <s v="Substation"/>
    <s v="238018"/>
    <x v="23"/>
    <s v="40079229"/>
    <s v="0"/>
    <s v="CCVT I-0449 S/N 61D3923 EQ# 321321"/>
    <x v="5"/>
    <x v="0"/>
    <s v="1962"/>
    <d v="1962-12-31T00:00:00"/>
    <n v="1962"/>
    <n v="250.6616938860972"/>
    <n v="-140.12835008375208"/>
    <n v="110.5333438023451"/>
    <n v="0.37578530391437498"/>
    <n v="0.37578530391437498"/>
    <n v="0.37578530391437498"/>
    <n v="0.37578530391437498"/>
    <n v="0.37578530391437498"/>
    <n v="0.37578530391437498"/>
    <n v="250.6616938860972"/>
    <n v="-142.38306190723833"/>
    <n v="108.27863197885887"/>
  </r>
  <r>
    <s v="Substation"/>
    <s v="238018"/>
    <x v="23"/>
    <s v="40079230"/>
    <s v="0"/>
    <s v="CCVT I-0537 EQ# 321349"/>
    <x v="5"/>
    <x v="0"/>
    <s v="1962"/>
    <d v="1962-12-31T00:00:00"/>
    <n v="1962"/>
    <n v="253.29993718592968"/>
    <n v="-141.60296273031827"/>
    <n v="111.69697445561143"/>
    <n v="0.37974048767164309"/>
    <n v="0.37974048767164309"/>
    <n v="0.37974048767164309"/>
    <n v="0.37974048767164309"/>
    <n v="0.37974048767164309"/>
    <n v="0.37974048767164309"/>
    <n v="253.29993718592968"/>
    <n v="-143.88140565634814"/>
    <n v="109.41853152958154"/>
  </r>
  <r>
    <s v="Substation"/>
    <s v="238018"/>
    <x v="23"/>
    <s v="40079232"/>
    <s v="0"/>
    <s v="COUPLING CAPACITOR VOLTAGE TRANSFORMER"/>
    <x v="5"/>
    <x v="0"/>
    <s v="1968"/>
    <d v="1968-12-31T00:00:00"/>
    <n v="1968"/>
    <n v="378.14389656616419"/>
    <n v="-192.96806951423784"/>
    <n v="185.17582705192635"/>
    <n v="0.56690321082348483"/>
    <n v="0.56690321082348483"/>
    <n v="0.56690321082348483"/>
    <n v="0.56690321082348483"/>
    <n v="0.56690321082348483"/>
    <n v="0.56690321082348483"/>
    <n v="378.14389656616419"/>
    <n v="-196.36948877917874"/>
    <n v="181.77440778698545"/>
  </r>
  <r>
    <s v="Substation"/>
    <s v="238018"/>
    <x v="23"/>
    <s v="40079235"/>
    <s v="0"/>
    <s v="COUPLING CAPACITOR VOLTAGE TRANSFORMER"/>
    <x v="5"/>
    <x v="0"/>
    <s v="1963"/>
    <d v="1963-12-31T00:00:00"/>
    <n v="1963"/>
    <n v="236.08364740368512"/>
    <n v="-130.08914363484087"/>
    <n v="105.99450376884424"/>
    <n v="0.35393028672790189"/>
    <n v="0.35393028672790189"/>
    <n v="0.35393028672790189"/>
    <n v="0.35393028672790189"/>
    <n v="0.35393028672790189"/>
    <n v="0.35393028672790189"/>
    <n v="236.08364740368512"/>
    <n v="-132.21272535520828"/>
    <n v="103.87092204847684"/>
  </r>
  <r>
    <s v="Substation"/>
    <s v="238018"/>
    <x v="23"/>
    <s v="40079236"/>
    <s v="0"/>
    <s v="COUPLING CAPACITOR VOLTAGE TRANSFORMER"/>
    <x v="5"/>
    <x v="0"/>
    <s v="1963"/>
    <d v="1963-12-31T00:00:00"/>
    <n v="1963"/>
    <n v="236.08364740368512"/>
    <n v="-130.08914363484087"/>
    <n v="105.99450376884424"/>
    <n v="0.35393028672790189"/>
    <n v="0.35393028672790189"/>
    <n v="0.35393028672790189"/>
    <n v="0.35393028672790189"/>
    <n v="0.35393028672790189"/>
    <n v="0.35393028672790189"/>
    <n v="236.08364740368512"/>
    <n v="-132.21272535520828"/>
    <n v="103.87092204847684"/>
  </r>
  <r>
    <s v="Substation"/>
    <s v="238018"/>
    <x v="23"/>
    <s v="40079237"/>
    <s v="0"/>
    <s v="COUPLING CAPACITOR VOLTAGE TRANSFORMER"/>
    <x v="5"/>
    <x v="0"/>
    <s v="1963"/>
    <d v="1963-12-31T00:00:00"/>
    <n v="1963"/>
    <n v="236.08364740368512"/>
    <n v="-130.08914363484087"/>
    <n v="105.99450376884424"/>
    <n v="0.35393028672790189"/>
    <n v="0.35393028672790189"/>
    <n v="0.35393028672790189"/>
    <n v="0.35393028672790189"/>
    <n v="0.35393028672790189"/>
    <n v="0.35393028672790189"/>
    <n v="236.08364740368512"/>
    <n v="-132.21272535520828"/>
    <n v="103.87092204847684"/>
  </r>
  <r>
    <s v="Substation"/>
    <s v="238018"/>
    <x v="23"/>
    <s v="40079266"/>
    <s v="0"/>
    <s v="AIRBREAK SWITCH 230KV 1600A"/>
    <x v="5"/>
    <x v="0"/>
    <s v="1963"/>
    <d v="1963-12-31T00:00:00"/>
    <n v="1963"/>
    <n v="2497.737280150754"/>
    <n v="-1376.3294074539365"/>
    <n v="1121.4078726968175"/>
    <n v="3.7445408924198404"/>
    <n v="3.7445408924198404"/>
    <n v="3.7445408924198404"/>
    <n v="3.7445408924198404"/>
    <n v="3.7445408924198404"/>
    <n v="3.7445408924198404"/>
    <n v="2497.737280150754"/>
    <n v="-1398.7966528084555"/>
    <n v="1098.9406273422985"/>
  </r>
  <r>
    <s v="Substation"/>
    <s v="238018"/>
    <x v="23"/>
    <s v="40079267"/>
    <s v="0"/>
    <s v="AIRBREAK SWITCH 230KV 1200A"/>
    <x v="5"/>
    <x v="0"/>
    <s v="1963"/>
    <d v="1963-12-31T00:00:00"/>
    <n v="1963"/>
    <n v="900.03224455611394"/>
    <n v="-495.94482830820772"/>
    <n v="404.08741624790622"/>
    <n v="1.3493042567044402"/>
    <n v="1.3493042567044402"/>
    <n v="1.3493042567044402"/>
    <n v="1.3493042567044402"/>
    <n v="1.3493042567044402"/>
    <n v="1.3493042567044402"/>
    <n v="900.03224455611394"/>
    <n v="-504.04065384843437"/>
    <n v="395.99159070767956"/>
  </r>
  <r>
    <s v="Substation"/>
    <s v="238018"/>
    <x v="23"/>
    <s v="40079269"/>
    <s v="0"/>
    <s v="AIRBREAK SWITCH 230KV"/>
    <x v="5"/>
    <x v="0"/>
    <s v="1963"/>
    <d v="1963-12-31T00:00:00"/>
    <n v="1963"/>
    <n v="169.72948073701843"/>
    <n v="-93.525963149078748"/>
    <n v="76.203517587939686"/>
    <n v="0.25445389565975135"/>
    <n v="0.25445389565975135"/>
    <n v="0.25445389565975135"/>
    <n v="0.25445389565975135"/>
    <n v="0.25445389565975135"/>
    <n v="0.25445389565975135"/>
    <n v="169.72948073701843"/>
    <n v="-95.052686523037252"/>
    <n v="74.676794213981182"/>
  </r>
  <r>
    <s v="Substation"/>
    <s v="238018"/>
    <x v="23"/>
    <s v="40079287"/>
    <s v="1"/>
    <s v="BREAKER S/N 14913DT09 EQ# 384606 INSTALL COST"/>
    <x v="5"/>
    <x v="0"/>
    <s v="2010"/>
    <d v="2010-10-29T00:00:00"/>
    <n v="2011"/>
    <n v="1960.552292713568"/>
    <n v="-137.05527638190961"/>
    <n v="1823.4970163316584"/>
    <n v="2.9392075340086734"/>
    <n v="2.9392075340086734"/>
    <n v="2.9392075340086734"/>
    <n v="2.9392075340086734"/>
    <n v="2.9392075340086734"/>
    <n v="2.9392075340086734"/>
    <n v="1960.552292713568"/>
    <n v="-154.69052158596165"/>
    <n v="1805.8617711276063"/>
  </r>
  <r>
    <s v="Substation"/>
    <s v="238018"/>
    <x v="23"/>
    <s v="40081444"/>
    <s v="0"/>
    <s v="VOLTAGE TRANSFORMER S/N 689450301 EQ# 380671"/>
    <x v="5"/>
    <x v="0"/>
    <s v="2010"/>
    <d v="2010-09-22T00:00:00"/>
    <n v="2011"/>
    <n v="463.46252093802354"/>
    <n v="-32.399288107202722"/>
    <n v="431.06323283082082"/>
    <n v="0.69481060940551365"/>
    <n v="0.69481060940551365"/>
    <n v="0.69481060940551365"/>
    <n v="0.69481060940551365"/>
    <n v="0.69481060940551365"/>
    <n v="0.69481060940551365"/>
    <n v="463.46252093802354"/>
    <n v="-36.568151763635804"/>
    <n v="426.89436917438775"/>
  </r>
  <r>
    <s v="Substation"/>
    <s v="238018"/>
    <x v="23"/>
    <s v="40081444"/>
    <s v="1"/>
    <s v="VOLTAGE TRANSFORMER INSTALL COSTS EQ# 380671"/>
    <x v="5"/>
    <x v="0"/>
    <s v="2010"/>
    <d v="2010-09-22T00:00:00"/>
    <n v="2011"/>
    <n v="553.33767797319945"/>
    <n v="-38.682213149078734"/>
    <n v="514.65546482412071"/>
    <n v="0.82954903982624983"/>
    <n v="0.82954903982624983"/>
    <n v="0.82954903982624983"/>
    <n v="0.82954903982624983"/>
    <n v="0.82954903982624983"/>
    <n v="0.82954903982624983"/>
    <n v="553.33767797319945"/>
    <n v="-43.659507388036232"/>
    <n v="509.67817058516323"/>
  </r>
  <r>
    <s v="Substation"/>
    <s v="238018"/>
    <x v="23"/>
    <s v="40084120"/>
    <s v="0"/>
    <s v="CCVT INSTALL COSTS EQ# 394333"/>
    <x v="5"/>
    <x v="0"/>
    <s v="2012"/>
    <d v="2012-01-17T00:00:00"/>
    <n v="2013"/>
    <n v="567.16378768844231"/>
    <n v="-22.765651172529374"/>
    <n v="544.39813651591294"/>
    <n v="0.85027677353276898"/>
    <n v="0.85027677353276898"/>
    <n v="0.85027677353276898"/>
    <n v="0.85027677353276898"/>
    <n v="0.85027677353276898"/>
    <n v="0.85027677353276898"/>
    <n v="567.16378768844231"/>
    <n v="-27.867311813725991"/>
    <n v="539.29647587471629"/>
  </r>
  <r>
    <s v="Substation"/>
    <s v="335038"/>
    <x v="24"/>
    <s v="30065029"/>
    <s v="0"/>
    <s v="CY2010 HEMINGWAY COMM EQUIP (CC 13899) JO"/>
    <x v="4"/>
    <x v="1"/>
    <s v="2010"/>
    <d v="2010-06-28T00:00:00"/>
    <n v="2011"/>
    <n v="40694.899146298972"/>
    <n v="-7630.2940965166854"/>
    <n v="33064.605049782287"/>
    <n v="115.84490711463921"/>
    <n v="115.84490711463921"/>
    <n v="115.84490711463921"/>
    <n v="115.84490711463921"/>
    <n v="115.84490711463921"/>
    <n v="115.84490711463921"/>
    <n v="40694.899146298972"/>
    <n v="-8325.3635392045198"/>
    <n v="32369.535607094454"/>
  </r>
  <r>
    <s v="Substation"/>
    <s v="335038"/>
    <x v="24"/>
    <s v="40088474"/>
    <s v="0"/>
    <s v="BREAKER 500 KV S/N 14212-DT17"/>
    <x v="5"/>
    <x v="1"/>
    <s v="2010"/>
    <d v="2010-06-28T00:00:00"/>
    <n v="2011"/>
    <n v="86487.312155370077"/>
    <n v="-6046.0346671988373"/>
    <n v="80441.277488171239"/>
    <n v="123.74860201349297"/>
    <n v="123.74860201349297"/>
    <n v="123.74860201349297"/>
    <n v="123.74860201349297"/>
    <n v="123.74860201349297"/>
    <n v="123.74860201349297"/>
    <n v="86487.312155370077"/>
    <n v="-6788.5262792797948"/>
    <n v="79698.785876090289"/>
  </r>
  <r>
    <s v="Substation"/>
    <s v="335038"/>
    <x v="24"/>
    <s v="40088475"/>
    <s v="0"/>
    <s v="BREAKER 500 KV S/N 14208-DT17"/>
    <x v="5"/>
    <x v="1"/>
    <s v="2010"/>
    <d v="2010-06-28T00:00:00"/>
    <n v="2011"/>
    <n v="86487.312155370077"/>
    <n v="-6046.0346671988373"/>
    <n v="80441.277488171239"/>
    <n v="123.74860201349297"/>
    <n v="123.74860201349297"/>
    <n v="123.74860201349297"/>
    <n v="123.74860201349297"/>
    <n v="123.74860201349297"/>
    <n v="123.74860201349297"/>
    <n v="86487.312155370077"/>
    <n v="-6788.5262792797948"/>
    <n v="79698.785876090289"/>
  </r>
  <r>
    <s v="Substation"/>
    <s v="335038"/>
    <x v="24"/>
    <s v="40088476"/>
    <s v="0"/>
    <s v="BREAKER 500 KV S/N 14211-DT17"/>
    <x v="5"/>
    <x v="1"/>
    <s v="2010"/>
    <d v="2010-06-28T00:00:00"/>
    <n v="2011"/>
    <n v="86487.314181712602"/>
    <n v="-6046.0346671988373"/>
    <n v="80441.279514513764"/>
    <n v="123.74860491284373"/>
    <n v="123.74860491284373"/>
    <n v="123.74860491284373"/>
    <n v="123.74860491284373"/>
    <n v="123.74860491284373"/>
    <n v="123.74860491284373"/>
    <n v="86487.314181712602"/>
    <n v="-6788.5262966759001"/>
    <n v="79698.787885036698"/>
  </r>
  <r>
    <s v="Substation"/>
    <s v="335038"/>
    <x v="24"/>
    <s v="40088477"/>
    <s v="0"/>
    <s v="BREAKER 500 KV S/N 14213-DT17"/>
    <x v="5"/>
    <x v="1"/>
    <s v="2010"/>
    <d v="2010-06-28T00:00:00"/>
    <n v="2011"/>
    <n v="86487.312155370077"/>
    <n v="-6046.0346671988373"/>
    <n v="80441.277488171239"/>
    <n v="123.74860201349297"/>
    <n v="123.74860201349297"/>
    <n v="123.74860201349297"/>
    <n v="123.74860201349297"/>
    <n v="123.74860201349297"/>
    <n v="123.74860201349297"/>
    <n v="86487.312155370077"/>
    <n v="-6788.5262792797948"/>
    <n v="79698.785876090289"/>
  </r>
  <r>
    <s v="Substation"/>
    <s v="335038"/>
    <x v="24"/>
    <s v="40088478"/>
    <s v="0"/>
    <s v="BREAKER 500 KV S/N 14214-DT17"/>
    <x v="5"/>
    <x v="1"/>
    <s v="2010"/>
    <d v="2010-06-28T00:00:00"/>
    <n v="2011"/>
    <n v="86487.312155370077"/>
    <n v="-6046.0346671988373"/>
    <n v="80441.277488171239"/>
    <n v="123.74860201349297"/>
    <n v="123.74860201349297"/>
    <n v="123.74860201349297"/>
    <n v="123.74860201349297"/>
    <n v="123.74860201349297"/>
    <n v="123.74860201349297"/>
    <n v="86487.312155370077"/>
    <n v="-6788.5262792797948"/>
    <n v="79698.785876090289"/>
  </r>
  <r>
    <s v="Substation"/>
    <s v="335038"/>
    <x v="24"/>
    <s v="40088479"/>
    <s v="0"/>
    <s v="BUS"/>
    <x v="5"/>
    <x v="1"/>
    <s v="2010"/>
    <d v="2010-06-28T00:00:00"/>
    <n v="2011"/>
    <n v="159063.44447467336"/>
    <n v="-11119.585003265587"/>
    <n v="147943.85947140778"/>
    <n v="227.59267682906599"/>
    <n v="227.59267682906599"/>
    <n v="227.59267682906599"/>
    <n v="227.59267682906599"/>
    <n v="227.59267682906599"/>
    <n v="227.59267682906599"/>
    <n v="159063.44447467336"/>
    <n v="-12485.141064239982"/>
    <n v="146578.30341043338"/>
  </r>
  <r>
    <s v="Substation"/>
    <s v="335038"/>
    <x v="24"/>
    <s v="40088480"/>
    <s v="0"/>
    <s v="CABLE TRAY"/>
    <x v="3"/>
    <x v="1"/>
    <s v="2010"/>
    <d v="2010-06-28T00:00:00"/>
    <n v="2011"/>
    <n v="80.028371698113176"/>
    <n v="-4.5106384615384485"/>
    <n v="75.517733236574728"/>
    <n v="0.11450695913947166"/>
    <n v="0.11450695913947166"/>
    <n v="0.11450695913947166"/>
    <n v="0.11450695913947166"/>
    <n v="0.11450695913947166"/>
    <n v="0.11450695913947166"/>
    <n v="80.028371698113176"/>
    <n v="-5.1976802163752787"/>
    <n v="74.830691481737901"/>
  </r>
  <r>
    <s v="Substation"/>
    <s v="335038"/>
    <x v="24"/>
    <s v="40088481"/>
    <s v="0"/>
    <s v="CAPACITOR BANK"/>
    <x v="5"/>
    <x v="1"/>
    <s v="2010"/>
    <d v="2010-06-28T00:00:00"/>
    <n v="2011"/>
    <n v="98339.653010957874"/>
    <n v="-6874.5899150943296"/>
    <n v="91465.063095863545"/>
    <n v="140.70728155751124"/>
    <n v="140.70728155751124"/>
    <n v="140.70728155751124"/>
    <n v="140.70728155751124"/>
    <n v="140.70728155751124"/>
    <n v="140.70728155751124"/>
    <n v="98339.653010957874"/>
    <n v="-7718.8336044393973"/>
    <n v="90620.81940651848"/>
  </r>
  <r>
    <s v="Substation"/>
    <s v="335038"/>
    <x v="24"/>
    <s v="40088482"/>
    <s v="0"/>
    <s v="CLEARING, GRADING, &amp; FILL MATERIAL (SURF"/>
    <x v="3"/>
    <x v="1"/>
    <s v="2010"/>
    <d v="2010-06-28T00:00:00"/>
    <n v="2011"/>
    <n v="181.69808156748906"/>
    <n v="-10.239108780841804"/>
    <n v="171.45897278664725"/>
    <n v="0.25997898445632617"/>
    <n v="0.25997898445632617"/>
    <n v="0.25997898445632617"/>
    <n v="0.25997898445632617"/>
    <n v="0.25997898445632617"/>
    <n v="0.25997898445632617"/>
    <n v="181.69808156748906"/>
    <n v="-11.798982687579761"/>
    <n v="169.8990988799093"/>
  </r>
  <r>
    <s v="Substation"/>
    <s v="335038"/>
    <x v="24"/>
    <s v="40088483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4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5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6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7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8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89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0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1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2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3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4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5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6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7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8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499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500"/>
    <s v="0"/>
    <s v="CCVT"/>
    <x v="5"/>
    <x v="1"/>
    <s v="2010"/>
    <d v="2010-06-28T00:00:00"/>
    <n v="2011"/>
    <n v="4017.9028813497807"/>
    <n v="-280.87741647314942"/>
    <n v="3737.0254648766313"/>
    <n v="5.7489341754523293"/>
    <n v="5.7489341754523293"/>
    <n v="5.7489341754523293"/>
    <n v="5.7489341754523293"/>
    <n v="5.7489341754523293"/>
    <n v="5.7489341754523293"/>
    <n v="4017.9028813497807"/>
    <n v="-315.3710215258634"/>
    <n v="3702.5318598239173"/>
  </r>
  <r>
    <s v="Substation"/>
    <s v="335038"/>
    <x v="24"/>
    <s v="40088501"/>
    <s v="0"/>
    <s v="FENCE &amp; GATES SOUND BARRIER"/>
    <x v="3"/>
    <x v="1"/>
    <s v="2010"/>
    <d v="2010-06-28T00:00:00"/>
    <n v="2011"/>
    <n v="31954.62324658925"/>
    <n v="-1800.7883125544286"/>
    <n v="30153.834934034821"/>
    <n v="45.721619230454429"/>
    <n v="45.721619230454429"/>
    <n v="45.721619230454429"/>
    <n v="45.721619230454429"/>
    <n v="45.721619230454429"/>
    <n v="45.721619230454429"/>
    <n v="31954.62324658925"/>
    <n v="-2075.1180279371551"/>
    <n v="29879.505218652095"/>
  </r>
  <r>
    <s v="Substation"/>
    <s v="335038"/>
    <x v="24"/>
    <s v="40088502"/>
    <s v="0"/>
    <s v="FENCE &amp; GATES"/>
    <x v="3"/>
    <x v="1"/>
    <s v="2010"/>
    <d v="2010-06-28T00:00:00"/>
    <n v="2011"/>
    <n v="3822.8066230043528"/>
    <n v="-215.43263193033363"/>
    <n v="3607.3739910740192"/>
    <n v="5.4697846837333763"/>
    <n v="5.4697846837333763"/>
    <n v="5.4697846837333763"/>
    <n v="5.4697846837333763"/>
    <n v="5.4697846837333763"/>
    <n v="5.4697846837333763"/>
    <n v="3822.8066230043528"/>
    <n v="-248.25134003273388"/>
    <n v="3574.5552829716189"/>
  </r>
  <r>
    <s v="Substation"/>
    <s v="335038"/>
    <x v="24"/>
    <s v="40088503"/>
    <s v="0"/>
    <s v="FOUNDATION AND SUBSTRUCTURE"/>
    <x v="5"/>
    <x v="1"/>
    <s v="2010"/>
    <d v="2010-06-28T00:00:00"/>
    <n v="2011"/>
    <n v="226292.89372256884"/>
    <n v="-15819.366328809876"/>
    <n v="210473.52739375897"/>
    <n v="323.78655950654462"/>
    <n v="323.78655950654462"/>
    <n v="323.78655950654462"/>
    <n v="323.78655950654462"/>
    <n v="323.78655950654462"/>
    <n v="323.78655950654462"/>
    <n v="226292.89372256884"/>
    <n v="-17762.085685849142"/>
    <n v="208530.80803671971"/>
  </r>
  <r>
    <s v="Substation"/>
    <s v="335038"/>
    <x v="24"/>
    <s v="40088504"/>
    <s v="0"/>
    <s v="GROUND GRID"/>
    <x v="5"/>
    <x v="1"/>
    <s v="2010"/>
    <d v="2010-06-28T00:00:00"/>
    <n v="2011"/>
    <n v="5743.1045650217693"/>
    <n v="-401.48127089985519"/>
    <n v="5341.6232941219141"/>
    <n v="8.2174037257859851"/>
    <n v="8.2174037257859851"/>
    <n v="8.2174037257859851"/>
    <n v="8.2174037257859851"/>
    <n v="8.2174037257859851"/>
    <n v="8.2174037257859851"/>
    <n v="5743.1045650217693"/>
    <n v="-450.78569325457113"/>
    <n v="5292.3188717671983"/>
  </r>
  <r>
    <s v="Substation"/>
    <s v="335038"/>
    <x v="24"/>
    <s v="40088505"/>
    <s v="0"/>
    <s v="GROUND SWITCH"/>
    <x v="5"/>
    <x v="1"/>
    <s v="2010"/>
    <d v="2010-06-28T00:00:00"/>
    <n v="2011"/>
    <n v="2795.7812564586347"/>
    <n v="-195.44276291727147"/>
    <n v="2600.3384935413633"/>
    <n v="4.0002864397121982"/>
    <n v="4.0002864397121982"/>
    <n v="4.0002864397121982"/>
    <n v="4.0002864397121982"/>
    <n v="4.0002864397121982"/>
    <n v="4.0002864397121982"/>
    <n v="2795.7812564586347"/>
    <n v="-219.44448155554466"/>
    <n v="2576.3367749030899"/>
  </r>
  <r>
    <s v="Substation"/>
    <s v="335038"/>
    <x v="24"/>
    <s v="40088506"/>
    <s v="0"/>
    <s v="GROUP OPERATED SWITCH"/>
    <x v="5"/>
    <x v="1"/>
    <s v="2010"/>
    <d v="2010-06-28T00:00:00"/>
    <n v="2011"/>
    <n v="199132.88260537005"/>
    <n v="-13920.703645936155"/>
    <n v="185212.17895943389"/>
    <n v="284.92521299612946"/>
    <n v="284.92521299612946"/>
    <n v="284.92521299612946"/>
    <n v="284.92521299612946"/>
    <n v="284.92521299612946"/>
    <n v="284.92521299612946"/>
    <n v="199132.88260537005"/>
    <n v="-15630.254923912931"/>
    <n v="183502.62768145712"/>
  </r>
  <r>
    <s v="Substation"/>
    <s v="335038"/>
    <x v="24"/>
    <s v="40088507"/>
    <s v="0"/>
    <s v="INSULATOR POST"/>
    <x v="5"/>
    <x v="1"/>
    <s v="2010"/>
    <d v="2010-06-28T00:00:00"/>
    <n v="2011"/>
    <n v="48284.725156240907"/>
    <n v="-3375.4205885341071"/>
    <n v="44909.3045677068"/>
    <n v="69.087211612686758"/>
    <n v="69.087211612686758"/>
    <n v="69.087211612686758"/>
    <n v="69.087211612686758"/>
    <n v="69.087211612686758"/>
    <n v="69.087211612686758"/>
    <n v="48284.725156240907"/>
    <n v="-3789.9438582102275"/>
    <n v="44494.781298030677"/>
  </r>
  <r>
    <s v="Substation"/>
    <s v="335038"/>
    <x v="24"/>
    <s v="40088508"/>
    <s v="0"/>
    <s v="INSULATOR, SUSPENSION"/>
    <x v="5"/>
    <x v="1"/>
    <s v="2010"/>
    <d v="2010-06-28T00:00:00"/>
    <n v="2011"/>
    <n v="12083.655960232216"/>
    <n v="-844.72748759070964"/>
    <n v="11238.928472641506"/>
    <n v="17.289652031322863"/>
    <n v="17.289652031322863"/>
    <n v="17.289652031322863"/>
    <n v="17.289652031322863"/>
    <n v="17.289652031322863"/>
    <n v="17.289652031322863"/>
    <n v="12083.655960232216"/>
    <n v="-948.46539977864677"/>
    <n v="11135.19056045357"/>
  </r>
  <r>
    <s v="Substation"/>
    <s v="335038"/>
    <x v="24"/>
    <s v="40088509"/>
    <s v="0"/>
    <s v="LIGHTNING ARRESTER"/>
    <x v="5"/>
    <x v="1"/>
    <s v="2010"/>
    <d v="2010-06-28T00:00:00"/>
    <n v="2011"/>
    <n v="14013.173760740197"/>
    <n v="-979.61300413642857"/>
    <n v="13033.560756603769"/>
    <n v="20.050463119359279"/>
    <n v="20.050463119359279"/>
    <n v="20.050463119359279"/>
    <n v="20.050463119359279"/>
    <n v="20.050463119359279"/>
    <n v="20.050463119359279"/>
    <n v="14013.173760740197"/>
    <n v="-1099.9157828525842"/>
    <n v="12913.257977887613"/>
  </r>
  <r>
    <s v="Substation"/>
    <s v="335038"/>
    <x v="24"/>
    <s v="40088510"/>
    <s v="0"/>
    <s v="OIL SPILL CONTAINMENT"/>
    <x v="3"/>
    <x v="1"/>
    <s v="2010"/>
    <d v="2010-06-28T00:00:00"/>
    <n v="2011"/>
    <n v="44843.61864840347"/>
    <n v="-2527.1429488388967"/>
    <n v="42316.475699564573"/>
    <n v="64.163574733332368"/>
    <n v="64.163574733332368"/>
    <n v="64.163574733332368"/>
    <n v="64.163574733332368"/>
    <n v="64.163574733332368"/>
    <n v="64.163574733332368"/>
    <n v="44843.61864840347"/>
    <n v="-2912.1243972388911"/>
    <n v="41931.494251164579"/>
  </r>
  <r>
    <s v="Substation"/>
    <s v="335038"/>
    <x v="24"/>
    <s v="40088511"/>
    <s v="0"/>
    <s v="POWER &amp; CONTROL CABLE"/>
    <x v="5"/>
    <x v="1"/>
    <s v="2010"/>
    <d v="2010-06-28T00:00:00"/>
    <n v="2011"/>
    <n v="166548.90573918718"/>
    <n v="-11642.867697024689"/>
    <n v="154906.03804216249"/>
    <n v="238.30309600876782"/>
    <n v="238.30309600876782"/>
    <n v="238.30309600876782"/>
    <n v="238.30309600876782"/>
    <n v="238.30309600876782"/>
    <n v="238.30309600876782"/>
    <n v="166548.90573918718"/>
    <n v="-13072.686273077295"/>
    <n v="153476.21946610988"/>
  </r>
  <r>
    <s v="Substation"/>
    <s v="335038"/>
    <x v="24"/>
    <s v="40088515"/>
    <s v="0"/>
    <s v="RELAY AND CONTROL"/>
    <x v="5"/>
    <x v="1"/>
    <s v="2010"/>
    <d v="2010-06-28T00:00:00"/>
    <n v="2011"/>
    <n v="73130.359289767759"/>
    <n v="-5112.294005152391"/>
    <n v="68018.065284615368"/>
    <n v="104.63707914284292"/>
    <n v="104.63707914284292"/>
    <n v="104.63707914284292"/>
    <n v="104.63707914284292"/>
    <n v="104.63707914284292"/>
    <n v="104.63707914284292"/>
    <n v="73130.359289767759"/>
    <n v="-5740.1164800094484"/>
    <n v="67390.242809758318"/>
  </r>
  <r>
    <s v="Substation"/>
    <s v="335038"/>
    <x v="24"/>
    <s v="40088516"/>
    <s v="0"/>
    <s v="SECURITY SYSTEM"/>
    <x v="3"/>
    <x v="1"/>
    <s v="2010"/>
    <d v="2010-06-28T00:00:00"/>
    <n v="2011"/>
    <n v="760.78016944847582"/>
    <n v="-42.873355152394765"/>
    <n v="717.90681429608105"/>
    <n v="1.0885467482179303"/>
    <n v="1.0885467482179303"/>
    <n v="1.0885467482179303"/>
    <n v="1.0885467482179303"/>
    <n v="1.0885467482179303"/>
    <n v="1.0885467482179303"/>
    <n v="760.78016944847582"/>
    <n v="-49.404635641702349"/>
    <n v="711.37553380677343"/>
  </r>
  <r>
    <s v="Substation"/>
    <s v="335038"/>
    <x v="24"/>
    <s v="40088517"/>
    <s v="0"/>
    <s v="STEEL STRUCTURE"/>
    <x v="5"/>
    <x v="1"/>
    <s v="2010"/>
    <d v="2010-06-28T00:00:00"/>
    <n v="2011"/>
    <n v="381851.62682387506"/>
    <n v="-26693.948283671984"/>
    <n v="355157.67854020308"/>
    <n v="546.36459173507262"/>
    <n v="546.36459173507262"/>
    <n v="546.36459173507262"/>
    <n v="546.36459173507262"/>
    <n v="546.36459173507262"/>
    <n v="546.36459173507262"/>
    <n v="381851.62682387506"/>
    <n v="-29972.135834082419"/>
    <n v="351879.49098979263"/>
  </r>
  <r>
    <s v="Substation"/>
    <s v="540065"/>
    <x v="25"/>
    <s v="30054818"/>
    <s v="0"/>
    <s v="LINE TRAP 345KV"/>
    <x v="4"/>
    <x v="2"/>
    <s v="2008"/>
    <d v="2008-11-21T00:00:00"/>
    <n v="2009"/>
    <n v="21219.75133333333"/>
    <n v="-5059.2408749999995"/>
    <n v="16160.51045833333"/>
    <n v="38.612488790147189"/>
    <n v="38.612488790147189"/>
    <n v="38.612488790147189"/>
    <n v="38.612488790147189"/>
    <n v="38.612488790147189"/>
    <n v="38.612488790147189"/>
    <n v="21219.75133333333"/>
    <n v="-5290.9158077408829"/>
    <n v="15928.835525592447"/>
  </r>
  <r>
    <s v="Substation"/>
    <s v="540065"/>
    <x v="25"/>
    <s v="30054819"/>
    <s v="0"/>
    <s v="LINE TUNING UNIT"/>
    <x v="4"/>
    <x v="2"/>
    <s v="2008"/>
    <d v="2008-11-21T00:00:00"/>
    <n v="2009"/>
    <n v="1740.5575416666666"/>
    <n v="-414.98558333333335"/>
    <n v="1325.5719583333332"/>
    <n v="3.16720292855821"/>
    <n v="3.16720292855821"/>
    <n v="3.16720292855821"/>
    <n v="3.16720292855821"/>
    <n v="3.16720292855821"/>
    <n v="3.16720292855821"/>
    <n v="1740.5575416666666"/>
    <n v="-433.98880090468259"/>
    <n v="1306.5687407619839"/>
  </r>
  <r>
    <s v="Substation"/>
    <s v="540065"/>
    <x v="25"/>
    <s v="30054820"/>
    <s v="0"/>
    <s v="PLC TRANSMITTER/RECEIVER SET TO THREE MILE KNOLL"/>
    <x v="4"/>
    <x v="2"/>
    <s v="2008"/>
    <d v="2008-11-21T00:00:00"/>
    <n v="2009"/>
    <n v="18402.58933333333"/>
    <n v="-4387.5674583333312"/>
    <n v="14015.021874999999"/>
    <n v="33.486244168507632"/>
    <n v="33.486244168507632"/>
    <n v="33.486244168507632"/>
    <n v="33.486244168507632"/>
    <n v="33.486244168507632"/>
    <n v="33.486244168507632"/>
    <n v="18402.58933333333"/>
    <n v="-4588.4849233443765"/>
    <n v="13814.104409988953"/>
  </r>
  <r>
    <s v="Substation"/>
    <s v="540065"/>
    <x v="25"/>
    <s v="40055228"/>
    <s v="0"/>
    <s v="AIRBREAK SWITCH 345KV 2000A"/>
    <x v="5"/>
    <x v="2"/>
    <s v="2004"/>
    <d v="2004-01-06T00:00:00"/>
    <n v="2004"/>
    <n v="16405.664166666666"/>
    <n v="-2480.8747916666671"/>
    <n v="13924.789374999998"/>
    <n v="23.135562972594986"/>
    <n v="23.135562972594986"/>
    <n v="23.135562972594986"/>
    <n v="23.135562972594986"/>
    <n v="23.135562972594986"/>
    <n v="23.135562972594986"/>
    <n v="16405.664166666666"/>
    <n v="-2619.6881695022371"/>
    <n v="13785.975997164429"/>
  </r>
  <r>
    <s v="Substation"/>
    <s v="540065"/>
    <x v="25"/>
    <s v="40055229"/>
    <s v="2"/>
    <s v="BREAKER OPERATING MECHANISM EQ# 359840"/>
    <x v="5"/>
    <x v="2"/>
    <s v="2011"/>
    <d v="2011-05-19T00:00:00"/>
    <n v="2012"/>
    <n v="12256.804291666665"/>
    <n v="-677.93183333333218"/>
    <n v="11578.872458333333"/>
    <n v="17.284766081508941"/>
    <n v="17.284766081508941"/>
    <n v="17.284766081508941"/>
    <n v="17.284766081508941"/>
    <n v="17.284766081508941"/>
    <n v="17.284766081508941"/>
    <n v="12256.804291666665"/>
    <n v="-781.64042982238584"/>
    <n v="11475.163861844279"/>
  </r>
  <r>
    <s v="Substation"/>
    <s v="540065"/>
    <x v="25"/>
    <s v="40055229"/>
    <s v="0"/>
    <s v="BREAKER S/N B00347201 EQ# 359840"/>
    <x v="5"/>
    <x v="2"/>
    <s v="2004"/>
    <d v="2004-01-06T00:00:00"/>
    <n v="2004"/>
    <n v="38701.008541666662"/>
    <n v="-5852.3925000000017"/>
    <n v="32848.616041666661"/>
    <n v="54.576859011773159"/>
    <n v="54.576859011773159"/>
    <n v="54.576859011773159"/>
    <n v="54.576859011773159"/>
    <n v="54.576859011773159"/>
    <n v="54.576859011773159"/>
    <n v="38701.008541666662"/>
    <n v="-6179.8536540706409"/>
    <n v="32521.154887596022"/>
  </r>
  <r>
    <s v="Substation"/>
    <s v="540065"/>
    <x v="25"/>
    <s v="40055229"/>
    <s v="1"/>
    <s v="BREAKER S/N B00347201 INSTALL COSTS"/>
    <x v="5"/>
    <x v="2"/>
    <s v="2004"/>
    <d v="2004-01-06T00:00:00"/>
    <n v="2004"/>
    <n v="23049.463708333329"/>
    <n v="-3485.5538333333352"/>
    <n v="19563.909874999994"/>
    <n v="32.504768700079872"/>
    <n v="32.504768700079872"/>
    <n v="32.504768700079872"/>
    <n v="32.504768700079872"/>
    <n v="32.504768700079872"/>
    <n v="32.504768700079872"/>
    <n v="23049.463708333329"/>
    <n v="-3680.5824455338143"/>
    <n v="19368.881262799514"/>
  </r>
  <r>
    <s v="Substation"/>
    <s v="540065"/>
    <x v="25"/>
    <s v="40055231"/>
    <s v="0"/>
    <s v="CAPACITOR BANK EQ# 359574"/>
    <x v="5"/>
    <x v="2"/>
    <s v="2004"/>
    <d v="2004-01-06T00:00:00"/>
    <n v="2004"/>
    <n v="58106.402041666661"/>
    <n v="-8786.887666666662"/>
    <n v="49319.514374999999"/>
    <n v="81.942694296846824"/>
    <n v="81.942694296846824"/>
    <n v="81.942694296846824"/>
    <n v="81.942694296846824"/>
    <n v="81.942694296846824"/>
    <n v="81.942694296846824"/>
    <n v="58106.402041666661"/>
    <n v="-9278.5438324477436"/>
    <n v="48827.858209218917"/>
  </r>
  <r>
    <s v="Substation"/>
    <s v="540065"/>
    <x v="25"/>
    <s v="40055231"/>
    <s v="1"/>
    <s v="CAPACITOR BANK EQ# 359574 INSTALL COSTS"/>
    <x v="5"/>
    <x v="2"/>
    <s v="2004"/>
    <d v="2004-01-06T00:00:00"/>
    <n v="2004"/>
    <n v="36611.174374999995"/>
    <n v="-5536.3645416666659"/>
    <n v="31074.809833333329"/>
    <n v="51.6297372449242"/>
    <n v="51.6297372449242"/>
    <n v="51.6297372449242"/>
    <n v="51.6297372449242"/>
    <n v="51.6297372449242"/>
    <n v="51.6297372449242"/>
    <n v="36611.174374999995"/>
    <n v="-5846.1429651362114"/>
    <n v="30765.031409863783"/>
  </r>
  <r>
    <s v="Substation"/>
    <s v="540065"/>
    <x v="25"/>
    <s v="40055233"/>
    <s v="0"/>
    <s v="FOUNDATION AND SUBSTRUCTURE"/>
    <x v="5"/>
    <x v="2"/>
    <s v="2004"/>
    <d v="2004-01-06T00:00:00"/>
    <n v="2004"/>
    <n v="41222.90312499999"/>
    <n v="-6233.7539999999935"/>
    <n v="34989.149124999996"/>
    <n v="58.133280156947016"/>
    <n v="58.133280156947016"/>
    <n v="58.133280156947016"/>
    <n v="58.133280156947016"/>
    <n v="58.133280156947016"/>
    <n v="58.133280156947016"/>
    <n v="41222.90312499999"/>
    <n v="-6582.5536809416753"/>
    <n v="34640.349444058316"/>
  </r>
  <r>
    <s v="Substation"/>
    <s v="540065"/>
    <x v="25"/>
    <s v="40055238"/>
    <s v="0"/>
    <s v="STEEL STRUCTURE"/>
    <x v="5"/>
    <x v="2"/>
    <s v="2004"/>
    <d v="2004-01-06T00:00:00"/>
    <n v="2004"/>
    <n v="17118.211624999996"/>
    <n v="-2588.6260000000002"/>
    <n v="14529.585624999996"/>
    <n v="24.140410226918778"/>
    <n v="24.140410226918778"/>
    <n v="24.140410226918778"/>
    <n v="24.140410226918778"/>
    <n v="24.140410226918778"/>
    <n v="24.140410226918778"/>
    <n v="17118.211624999996"/>
    <n v="-2733.4684613615127"/>
    <n v="14384.743163638483"/>
  </r>
  <r>
    <s v="Substation"/>
    <s v="540065"/>
    <x v="25"/>
    <s v="40076406"/>
    <s v="0"/>
    <s v="BUS"/>
    <x v="5"/>
    <x v="2"/>
    <s v="2008"/>
    <d v="2008-11-21T00:00:00"/>
    <n v="2009"/>
    <n v="4718.5745416666659"/>
    <n v="-464.32195833333299"/>
    <n v="4254.252583333333"/>
    <n v="6.6542187710644463"/>
    <n v="6.6542187710644463"/>
    <n v="6.6542187710644463"/>
    <n v="6.6542187710644463"/>
    <n v="6.6542187710644463"/>
    <n v="6.6542187710644463"/>
    <n v="4718.5745416666659"/>
    <n v="-504.24727095971969"/>
    <n v="4214.3272707069464"/>
  </r>
  <r>
    <s v="Substation"/>
    <s v="540065"/>
    <x v="25"/>
    <s v="40076408"/>
    <s v="0"/>
    <s v="CCVT EQ# 378882"/>
    <x v="5"/>
    <x v="2"/>
    <s v="2008"/>
    <d v="2008-11-21T00:00:00"/>
    <n v="2009"/>
    <n v="3121.5012499999998"/>
    <n v="-307.16591666666682"/>
    <n v="2814.335333333333"/>
    <n v="4.4019972617227046"/>
    <n v="4.4019972617227046"/>
    <n v="4.4019972617227046"/>
    <n v="4.4019972617227046"/>
    <n v="4.4019972617227046"/>
    <n v="4.4019972617227046"/>
    <n v="3121.5012499999998"/>
    <n v="-333.57790023700306"/>
    <n v="2787.9233497629966"/>
  </r>
  <r>
    <s v="Substation"/>
    <s v="540065"/>
    <x v="25"/>
    <s v="40076408"/>
    <s v="1"/>
    <s v="CCVT EQ# 378882 INSTALL COSTS"/>
    <x v="5"/>
    <x v="2"/>
    <s v="2008"/>
    <d v="2008-11-21T00:00:00"/>
    <n v="2009"/>
    <n v="2358.4469999999997"/>
    <n v="-232.07816666666668"/>
    <n v="2126.368833333333"/>
    <n v="3.3259244204749643"/>
    <n v="3.3259244204749643"/>
    <n v="3.3259244204749643"/>
    <n v="3.3259244204749643"/>
    <n v="3.3259244204749643"/>
    <n v="3.3259244204749643"/>
    <n v="2358.4469999999997"/>
    <n v="-252.03371318951645"/>
    <n v="2106.4132868104834"/>
  </r>
  <r>
    <s v="Substation"/>
    <s v="540065"/>
    <x v="25"/>
    <s v="40076409"/>
    <s v="0"/>
    <s v="CCVT EQ# 378883"/>
    <x v="5"/>
    <x v="2"/>
    <s v="2008"/>
    <d v="2008-11-21T00:00:00"/>
    <n v="2009"/>
    <n v="3121.5012499999998"/>
    <n v="-307.16591666666682"/>
    <n v="2814.335333333333"/>
    <n v="4.4019972617227046"/>
    <n v="4.4019972617227046"/>
    <n v="4.4019972617227046"/>
    <n v="4.4019972617227046"/>
    <n v="4.4019972617227046"/>
    <n v="4.4019972617227046"/>
    <n v="3121.5012499999998"/>
    <n v="-333.57790023700306"/>
    <n v="2787.9233497629966"/>
  </r>
  <r>
    <s v="Substation"/>
    <s v="540065"/>
    <x v="25"/>
    <s v="40076409"/>
    <s v="1"/>
    <s v="CCVT EQ# 378883 INSTALL COSTS"/>
    <x v="5"/>
    <x v="2"/>
    <s v="2008"/>
    <d v="2008-11-21T00:00:00"/>
    <n v="2009"/>
    <n v="2358.4469999999997"/>
    <n v="-232.07816666666668"/>
    <n v="2126.368833333333"/>
    <n v="3.3259244204749643"/>
    <n v="3.3259244204749643"/>
    <n v="3.3259244204749643"/>
    <n v="3.3259244204749643"/>
    <n v="3.3259244204749643"/>
    <n v="3.3259244204749643"/>
    <n v="2358.4469999999997"/>
    <n v="-252.03371318951645"/>
    <n v="2106.4132868104834"/>
  </r>
  <r>
    <s v="Substation"/>
    <s v="540065"/>
    <x v="25"/>
    <s v="40076410"/>
    <s v="0"/>
    <s v="CCVT EQ# 378884"/>
    <x v="5"/>
    <x v="2"/>
    <s v="2008"/>
    <d v="2008-11-21T00:00:00"/>
    <n v="2009"/>
    <n v="3121.5012499999998"/>
    <n v="-307.16591666666682"/>
    <n v="2814.335333333333"/>
    <n v="4.4019972617227046"/>
    <n v="4.4019972617227046"/>
    <n v="4.4019972617227046"/>
    <n v="4.4019972617227046"/>
    <n v="4.4019972617227046"/>
    <n v="4.4019972617227046"/>
    <n v="3121.5012499999998"/>
    <n v="-333.57790023700306"/>
    <n v="2787.9233497629966"/>
  </r>
  <r>
    <s v="Substation"/>
    <s v="540065"/>
    <x v="25"/>
    <s v="40076410"/>
    <s v="1"/>
    <s v="CCVT EQ# 378884 INSTALL COSTS"/>
    <x v="5"/>
    <x v="2"/>
    <s v="2008"/>
    <d v="2008-11-21T00:00:00"/>
    <n v="2009"/>
    <n v="2358.4469999999997"/>
    <n v="-232.07816666666668"/>
    <n v="2126.368833333333"/>
    <n v="3.3259244204749643"/>
    <n v="3.3259244204749643"/>
    <n v="3.3259244204749643"/>
    <n v="3.3259244204749643"/>
    <n v="3.3259244204749643"/>
    <n v="3.3259244204749643"/>
    <n v="2358.4469999999997"/>
    <n v="-252.03371318951645"/>
    <n v="2106.4132868104834"/>
  </r>
  <r>
    <s v="Substation"/>
    <s v="540065"/>
    <x v="25"/>
    <s v="40076411"/>
    <s v="0"/>
    <s v="FOUNDATION AND SUBSTRUCTURE"/>
    <x v="5"/>
    <x v="2"/>
    <s v="2008"/>
    <d v="2008-11-21T00:00:00"/>
    <n v="2009"/>
    <n v="11452.993041666665"/>
    <n v="-1127.0118749999983"/>
    <n v="10325.981166666666"/>
    <n v="16.151216985079166"/>
    <n v="16.151216985079166"/>
    <n v="16.151216985079166"/>
    <n v="16.151216985079166"/>
    <n v="16.151216985079166"/>
    <n v="16.151216985079166"/>
    <n v="11452.993041666665"/>
    <n v="-1223.9191769104734"/>
    <n v="10229.073864756192"/>
  </r>
  <r>
    <s v="Substation"/>
    <s v="540065"/>
    <x v="25"/>
    <s v="40076413"/>
    <s v="0"/>
    <s v="INSULATOR, POST 15KV"/>
    <x v="5"/>
    <x v="2"/>
    <s v="2008"/>
    <d v="2008-11-21T00:00:00"/>
    <n v="2009"/>
    <n v="3642.6612916666659"/>
    <n v="-358.45004166666649"/>
    <n v="3284.2112499999994"/>
    <n v="5.1369465353569712"/>
    <n v="5.1369465353569712"/>
    <n v="5.1369465353569712"/>
    <n v="5.1369465353569712"/>
    <n v="5.1369465353569712"/>
    <n v="5.1369465353569712"/>
    <n v="3642.6612916666659"/>
    <n v="-389.27172087880831"/>
    <n v="3253.3895707878573"/>
  </r>
  <r>
    <s v="Substation"/>
    <s v="540065"/>
    <x v="25"/>
    <s v="40076416"/>
    <s v="0"/>
    <s v="STEEL STRUCTURE"/>
    <x v="5"/>
    <x v="2"/>
    <s v="2008"/>
    <d v="2008-11-21T00:00:00"/>
    <n v="2009"/>
    <n v="10924.207624999999"/>
    <n v="-1074.9769166666665"/>
    <n v="9849.2307083333326"/>
    <n v="15.40551427033396"/>
    <n v="15.40551427033396"/>
    <n v="15.40551427033396"/>
    <n v="15.40551427033396"/>
    <n v="15.40551427033396"/>
    <n v="15.40551427033396"/>
    <n v="10924.207624999999"/>
    <n v="-1167.4100022886703"/>
    <n v="9756.7976227113286"/>
  </r>
  <r>
    <s v="Substation"/>
    <s v="540065"/>
    <x v="25"/>
    <s v="40080257"/>
    <s v="0"/>
    <s v="CCVT"/>
    <x v="5"/>
    <x v="2"/>
    <s v="1976"/>
    <d v="1976-12-31T00:00:00"/>
    <n v="1976"/>
    <n v="2624.0344166666664"/>
    <n v="-1159.4147499999999"/>
    <n v="1464.6196666666665"/>
    <n v="3.7004605770485597"/>
    <n v="3.7004605770485597"/>
    <n v="3.7004605770485597"/>
    <n v="3.7004605770485597"/>
    <n v="3.7004605770485597"/>
    <n v="3.7004605770485597"/>
    <n v="2624.0344166666664"/>
    <n v="-1181.6175134622913"/>
    <n v="1442.4169032043751"/>
  </r>
  <r>
    <s v="Substation"/>
    <s v="540065"/>
    <x v="25"/>
    <s v="40082765"/>
    <s v="0"/>
    <s v="CCVT EQ# 384965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65"/>
    <s v="1"/>
    <s v="CCVT EQ# 384965  INSTALL COSTS"/>
    <x v="5"/>
    <x v="2"/>
    <s v="2010"/>
    <d v="2010-10-06T00:00:00"/>
    <n v="2011"/>
    <n v="1168.7802916666665"/>
    <n v="-81.706124999999929"/>
    <n v="1087.0741666666665"/>
    <n v="1.6482350098280854"/>
    <n v="1.6482350098280854"/>
    <n v="1.6482350098280854"/>
    <n v="1.6482350098280854"/>
    <n v="1.6482350098280854"/>
    <n v="1.6482350098280854"/>
    <n v="1168.7802916666665"/>
    <n v="-91.595535058968437"/>
    <n v="1077.1847566076981"/>
  </r>
  <r>
    <s v="Substation"/>
    <s v="540065"/>
    <x v="25"/>
    <s v="40082766"/>
    <s v="0"/>
    <s v="CCVT EQ# 384966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66"/>
    <s v="1"/>
    <s v="CCVT EQ# 384966   INSTALL COSTS"/>
    <x v="5"/>
    <x v="2"/>
    <s v="2010"/>
    <d v="2010-10-06T00:00:00"/>
    <n v="2011"/>
    <n v="1168.7802916666665"/>
    <n v="-81.706124999999929"/>
    <n v="1087.0741666666665"/>
    <n v="1.6482350098280854"/>
    <n v="1.6482350098280854"/>
    <n v="1.6482350098280854"/>
    <n v="1.6482350098280854"/>
    <n v="1.6482350098280854"/>
    <n v="1.6482350098280854"/>
    <n v="1168.7802916666665"/>
    <n v="-91.595535058968437"/>
    <n v="1077.1847566076981"/>
  </r>
  <r>
    <s v="Substation"/>
    <s v="540065"/>
    <x v="25"/>
    <s v="40082767"/>
    <s v="0"/>
    <s v="CCVT EQ# 384967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67"/>
    <s v="1"/>
    <s v="CCVT EQ# 384967   INSTALL COSTS"/>
    <x v="5"/>
    <x v="2"/>
    <s v="2010"/>
    <d v="2010-10-06T00:00:00"/>
    <n v="2011"/>
    <n v="1168.7802916666665"/>
    <n v="-81.706124999999929"/>
    <n v="1087.0741666666665"/>
    <n v="1.6482350098280854"/>
    <n v="1.6482350098280854"/>
    <n v="1.6482350098280854"/>
    <n v="1.6482350098280854"/>
    <n v="1.6482350098280854"/>
    <n v="1.6482350098280854"/>
    <n v="1168.7802916666665"/>
    <n v="-91.595535058968437"/>
    <n v="1077.1847566076981"/>
  </r>
  <r>
    <s v="Substation"/>
    <s v="540065"/>
    <x v="25"/>
    <s v="40082768"/>
    <s v="0"/>
    <s v="CCVT EQ# 384968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68"/>
    <s v="1"/>
    <s v="CCVT EQ# 384968   INSTALL COSTS"/>
    <x v="5"/>
    <x v="2"/>
    <s v="2010"/>
    <d v="2010-10-06T00:00:00"/>
    <n v="2011"/>
    <n v="1168.7802916666665"/>
    <n v="-81.706124999999929"/>
    <n v="1087.0741666666665"/>
    <n v="1.6482350098280854"/>
    <n v="1.6482350098280854"/>
    <n v="1.6482350098280854"/>
    <n v="1.6482350098280854"/>
    <n v="1.6482350098280854"/>
    <n v="1.6482350098280854"/>
    <n v="1168.7802916666665"/>
    <n v="-91.595535058968437"/>
    <n v="1077.1847566076981"/>
  </r>
  <r>
    <s v="Substation"/>
    <s v="540065"/>
    <x v="25"/>
    <s v="40082769"/>
    <s v="0"/>
    <s v="CCVT EQ# 384969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69"/>
    <s v="1"/>
    <s v="CCVT EQ# 384969    INSTALL COSTS"/>
    <x v="5"/>
    <x v="2"/>
    <s v="2010"/>
    <d v="2010-10-06T00:00:00"/>
    <n v="2011"/>
    <n v="1168.7802916666665"/>
    <n v="-81.706124999999929"/>
    <n v="1087.0741666666665"/>
    <n v="1.6482350098280854"/>
    <n v="1.6482350098280854"/>
    <n v="1.6482350098280854"/>
    <n v="1.6482350098280854"/>
    <n v="1.6482350098280854"/>
    <n v="1.6482350098280854"/>
    <n v="1168.7802916666665"/>
    <n v="-91.595535058968437"/>
    <n v="1077.1847566076981"/>
  </r>
  <r>
    <s v="Substation"/>
    <s v="540065"/>
    <x v="25"/>
    <s v="40082770"/>
    <s v="0"/>
    <s v="CCVT EQ# 384970"/>
    <x v="5"/>
    <x v="2"/>
    <s v="2010"/>
    <d v="2010-10-06T00:00:00"/>
    <n v="2011"/>
    <n v="4609.6838333333326"/>
    <n v="-322.24662499999977"/>
    <n v="4287.4372083333328"/>
    <n v="6.5006591337231576"/>
    <n v="6.5006591337231576"/>
    <n v="6.5006591337231576"/>
    <n v="6.5006591337231576"/>
    <n v="6.5006591337231576"/>
    <n v="6.5006591337231576"/>
    <n v="4609.6838333333326"/>
    <n v="-361.25057980233873"/>
    <n v="4248.4332535309941"/>
  </r>
  <r>
    <s v="Substation"/>
    <s v="540065"/>
    <x v="25"/>
    <s v="40082770"/>
    <s v="1"/>
    <s v="CCVT EQ# 384970   INSTALL COSTS"/>
    <x v="5"/>
    <x v="2"/>
    <s v="2010"/>
    <d v="2010-10-06T00:00:00"/>
    <n v="2011"/>
    <n v="1168.7780833333331"/>
    <n v="-81.706124999999929"/>
    <n v="1087.0719583333332"/>
    <n v="1.6482318955966602"/>
    <n v="1.6482318955966602"/>
    <n v="1.6482318955966602"/>
    <n v="1.6482318955966602"/>
    <n v="1.6482318955966602"/>
    <n v="1.6482318955966602"/>
    <n v="1168.7780833333331"/>
    <n v="-91.595516373579898"/>
    <n v="1077.1825669597533"/>
  </r>
  <r>
    <s v="Substation"/>
    <s v="540065"/>
    <x v="25"/>
    <s v="40084978"/>
    <s v="0"/>
    <s v="BUS"/>
    <x v="5"/>
    <x v="2"/>
    <s v="2010"/>
    <d v="2010-10-29T00:00:00"/>
    <n v="2011"/>
    <n v="9490.4427916666646"/>
    <n v="-663.44516666666641"/>
    <n v="8826.9976249999982"/>
    <n v="13.383593289111333"/>
    <n v="13.383593289111333"/>
    <n v="13.383593289111333"/>
    <n v="13.383593289111333"/>
    <n v="13.383593289111333"/>
    <n v="13.383593289111333"/>
    <n v="9490.4427916666646"/>
    <n v="-743.7467264013344"/>
    <n v="8746.6960652653306"/>
  </r>
  <r>
    <s v="Substation"/>
    <s v="540065"/>
    <x v="25"/>
    <s v="40084981"/>
    <s v="0"/>
    <s v="FOUNDATION AND SUBSTRUCTURE"/>
    <x v="5"/>
    <x v="2"/>
    <s v="2010"/>
    <d v="2010-10-29T00:00:00"/>
    <n v="2011"/>
    <n v="13281.29208333333"/>
    <n v="-928.44958333333307"/>
    <n v="12352.842499999997"/>
    <n v="18.729517210019619"/>
    <n v="18.729517210019619"/>
    <n v="18.729517210019619"/>
    <n v="18.729517210019619"/>
    <n v="18.729517210019619"/>
    <n v="18.729517210019619"/>
    <n v="13281.29208333333"/>
    <n v="-1040.8266865934509"/>
    <n v="12240.465396739879"/>
  </r>
  <r>
    <s v="Substation"/>
    <s v="540065"/>
    <x v="25"/>
    <s v="40084983"/>
    <s v="0"/>
    <s v="INSULATOR, POST"/>
    <x v="5"/>
    <x v="2"/>
    <s v="2010"/>
    <d v="2010-10-29T00:00:00"/>
    <n v="2011"/>
    <n v="5723.461166666666"/>
    <n v="-400.1080416666673"/>
    <n v="5323.3531249999987"/>
    <n v="8.071327981445755"/>
    <n v="8.071327981445755"/>
    <n v="8.071327981445755"/>
    <n v="8.071327981445755"/>
    <n v="8.071327981445755"/>
    <n v="8.071327981445755"/>
    <n v="5723.461166666666"/>
    <n v="-448.53600955534182"/>
    <n v="5274.9251571113246"/>
  </r>
  <r>
    <s v="Substation"/>
    <s v="540065"/>
    <x v="25"/>
    <s v="40084987"/>
    <s v="0"/>
    <s v="STEEL STRUCTURE"/>
    <x v="5"/>
    <x v="2"/>
    <s v="2010"/>
    <d v="2010-10-29T00:00:00"/>
    <n v="2011"/>
    <n v="10114.899833333331"/>
    <n v="-707.09729166666511"/>
    <n v="9407.802541666666"/>
    <n v="14.264213851887058"/>
    <n v="14.264213851887058"/>
    <n v="14.264213851887058"/>
    <n v="14.264213851887058"/>
    <n v="14.264213851887058"/>
    <n v="14.264213851887058"/>
    <n v="10114.899833333331"/>
    <n v="-792.6825747779875"/>
    <n v="9322.21725855534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4">
  <r>
    <x v="0"/>
    <s v="TL0950"/>
    <s v="Line #950 345Kv"/>
    <s v="000000063961"/>
    <s v="CROSSARMS 40' AND OVER"/>
    <x v="0"/>
    <x v="0"/>
    <s v="Power flows west to WA"/>
    <n v="1951"/>
    <n v="17304.074963637606"/>
    <n v="-12970.072564470342"/>
    <n v="4334.002399167266"/>
    <n v="25.941806138605799"/>
    <n v="25.941806138605799"/>
    <n v="25.941806138605799"/>
    <n v="25.941806138605799"/>
    <n v="25.941806138605799"/>
    <n v="25.941806138605799"/>
    <n v="17304.074963637606"/>
    <n v="-13125.723401301977"/>
    <n v="4178.3515623356288"/>
  </r>
  <r>
    <x v="0"/>
    <s v="TL0950"/>
    <s v="Line #950 345Kv"/>
    <m/>
    <s v="POLES &amp; FIX-XARMS 40' &amp; OVER"/>
    <x v="0"/>
    <x v="0"/>
    <s v="Power flows west to WA"/>
    <n v="1951"/>
    <n v="-2983.4612006271741"/>
    <n v="2236.2194076673004"/>
    <n v="-747.24179295987369"/>
    <n v="-4.4727251963113455"/>
    <n v="-4.4727251963113455"/>
    <n v="-4.4727251963113455"/>
    <n v="-4.4727251963113455"/>
    <n v="-4.4727251963113455"/>
    <n v="-4.4727251963113455"/>
    <n v="-2983.4612006271741"/>
    <n v="2263.0557588451684"/>
    <n v="-720.40544178200571"/>
  </r>
  <r>
    <x v="0"/>
    <s v="TL0950"/>
    <s v="Line #950 345Kv"/>
    <s v="000000063962"/>
    <s v="CROSSARMS 40' AND OVER"/>
    <x v="0"/>
    <x v="0"/>
    <s v="Power flows west to WA"/>
    <n v="1969"/>
    <n v="1850.1679302262248"/>
    <n v="-1093.2386512665514"/>
    <n v="756.92927895967341"/>
    <n v="2.7737222515883366"/>
    <n v="2.7737222515883366"/>
    <n v="2.7737222515883366"/>
    <n v="2.7737222515883366"/>
    <n v="2.7737222515883366"/>
    <n v="2.7737222515883366"/>
    <n v="1850.1679302262248"/>
    <n v="-1109.8809847760815"/>
    <n v="740.28694545014332"/>
  </r>
  <r>
    <x v="0"/>
    <s v="TL0950"/>
    <s v="Line #950 345Kv"/>
    <m/>
    <s v="POLES &amp; FIX-XARMS 40' &amp; OVER"/>
    <x v="0"/>
    <x v="0"/>
    <s v="Power flows west to WA"/>
    <n v="1969"/>
    <n v="-1618.8969389479466"/>
    <n v="956.58381985823257"/>
    <n v="-662.31311908971406"/>
    <n v="-2.4270069701397943"/>
    <n v="-2.4270069701397943"/>
    <n v="-2.4270069701397943"/>
    <n v="-2.4270069701397943"/>
    <n v="-2.4270069701397943"/>
    <n v="-2.4270069701397943"/>
    <n v="-1618.8969389479466"/>
    <n v="971.14586167907134"/>
    <n v="-647.75107726887529"/>
  </r>
  <r>
    <x v="0"/>
    <s v="TL0950"/>
    <s v="Line #950 345Kv"/>
    <s v="000000063963"/>
    <s v="CROSSARMS 40' AND OVER"/>
    <x v="0"/>
    <x v="0"/>
    <s v="Power flows west to WA"/>
    <n v="1976"/>
    <n v="10186.034212044578"/>
    <n v="-5251.7914121118156"/>
    <n v="4934.2427999327629"/>
    <n v="15.27062991840612"/>
    <n v="15.27062991840612"/>
    <n v="15.27062991840612"/>
    <n v="15.27062991840612"/>
    <n v="15.27062991840612"/>
    <n v="15.27062991840612"/>
    <n v="10186.034212044578"/>
    <n v="-5343.4151916222527"/>
    <n v="4842.6190204223258"/>
  </r>
  <r>
    <x v="0"/>
    <s v="TL0950"/>
    <s v="Line #950 345Kv"/>
    <m/>
    <s v="POLES &amp; FIX-XARMS 40' &amp; OVER"/>
    <x v="0"/>
    <x v="0"/>
    <s v="Power flows west to WA"/>
    <n v="1976"/>
    <n v="-1608.3099648644666"/>
    <n v="829.22443471684039"/>
    <n v="-779.08553014762617"/>
    <n v="-2.4111352618950477"/>
    <n v="-2.4111352618950477"/>
    <n v="-2.4111352618950477"/>
    <n v="-2.4111352618950477"/>
    <n v="-2.4111352618950477"/>
    <n v="-2.4111352618950477"/>
    <n v="-1608.3099648644666"/>
    <n v="843.69124628821066"/>
    <n v="-764.6187185762559"/>
  </r>
  <r>
    <x v="0"/>
    <s v="TL0950"/>
    <s v="Line #950 345Kv"/>
    <s v="000000063964"/>
    <s v="CROSSARMS 40' AND OVER"/>
    <x v="0"/>
    <x v="0"/>
    <s v="Power flows west to WA"/>
    <n v="1989"/>
    <n v="1713.5077990163331"/>
    <n v="-614.36047963245778"/>
    <n v="1099.1473193838754"/>
    <n v="2.5688450398232887"/>
    <n v="2.5688450398232887"/>
    <n v="2.5688450398232887"/>
    <n v="2.5688450398232887"/>
    <n v="2.5688450398232887"/>
    <n v="2.5688450398232887"/>
    <n v="1713.5077990163331"/>
    <n v="-629.77354987139756"/>
    <n v="1083.7342491449356"/>
  </r>
  <r>
    <x v="0"/>
    <s v="TL0950"/>
    <s v="Line #950 345Kv"/>
    <s v="000000063965"/>
    <s v="CROSSARMS 40' AND OVER"/>
    <x v="0"/>
    <x v="0"/>
    <s v="Power flows west to WA"/>
    <n v="1990"/>
    <n v="511.88979560316028"/>
    <n v="-176.97129354399877"/>
    <n v="334.91850205916148"/>
    <n v="0.76741148369806822"/>
    <n v="0.76741148369806822"/>
    <n v="0.76741148369806822"/>
    <n v="0.76741148369806822"/>
    <n v="0.76741148369806822"/>
    <n v="0.76741148369806822"/>
    <n v="511.88979560316028"/>
    <n v="-181.57576244618718"/>
    <n v="330.3140331569731"/>
  </r>
  <r>
    <x v="0"/>
    <s v="TL0950"/>
    <s v="Line #950 345Kv"/>
    <s v="000000063966"/>
    <s v="CROSSARMS 40' AND OVER"/>
    <x v="0"/>
    <x v="0"/>
    <s v="Power flows west to WA"/>
    <n v="1992"/>
    <n v="615.81491762544795"/>
    <n v="-196.76873470747756"/>
    <n v="419.04618291797038"/>
    <n v="0.9232132456586738"/>
    <n v="0.9232132456586738"/>
    <n v="0.9232132456586738"/>
    <n v="0.9232132456586738"/>
    <n v="0.9232132456586738"/>
    <n v="0.9232132456586738"/>
    <n v="615.81491762544795"/>
    <n v="-202.3080141814296"/>
    <n v="413.50690344401835"/>
  </r>
  <r>
    <x v="0"/>
    <s v="TL0950"/>
    <s v="Line #950 345Kv"/>
    <s v="000000063967"/>
    <s v="CROSSARMS 40' AND OVER"/>
    <x v="0"/>
    <x v="0"/>
    <s v="Power flows west to WA"/>
    <n v="1993"/>
    <n v="2383.5160789415022"/>
    <n v="-730.26821562837529"/>
    <n v="1653.2478633131268"/>
    <n v="3.5733035240591686"/>
    <n v="3.5733035240591686"/>
    <n v="3.5733035240591686"/>
    <n v="3.5733035240591686"/>
    <n v="3.5733035240591686"/>
    <n v="3.5733035240591686"/>
    <n v="2383.5160789415022"/>
    <n v="-751.70803677273034"/>
    <n v="1631.8080421687719"/>
  </r>
  <r>
    <x v="0"/>
    <s v="TL0950"/>
    <s v="Line #950 345Kv"/>
    <s v="000000063968"/>
    <s v="CROSSARMS 40' AND OVER"/>
    <x v="0"/>
    <x v="0"/>
    <s v="Power flows west to WA"/>
    <n v="1994"/>
    <n v="4488.4290736069252"/>
    <n v="-1315.3969850945491"/>
    <n v="3173.032088512376"/>
    <n v="6.7289327594264918"/>
    <n v="6.7289327594264918"/>
    <n v="6.7289327594264918"/>
    <n v="6.7289327594264918"/>
    <n v="6.7289327594264918"/>
    <n v="6.7289327594264918"/>
    <n v="4488.4290736069252"/>
    <n v="-1355.7705816511082"/>
    <n v="3132.6584919558172"/>
  </r>
  <r>
    <x v="0"/>
    <s v="TL0950"/>
    <s v="Line #950 345Kv"/>
    <s v="000000064002"/>
    <s v="CROSSARMS 40' AND OVER"/>
    <x v="0"/>
    <x v="0"/>
    <s v="Power flows west to WA"/>
    <n v="1991"/>
    <n v="17868.323709644224"/>
    <n v="-5945.1218980697477"/>
    <n v="11923.201811574476"/>
    <n v="26.787712759653981"/>
    <n v="26.787712759653981"/>
    <n v="26.787712759653981"/>
    <n v="26.787712759653981"/>
    <n v="26.787712759653981"/>
    <n v="26.787712759653981"/>
    <n v="17868.323709644224"/>
    <n v="-6105.8481746276711"/>
    <n v="11762.475535016554"/>
  </r>
  <r>
    <x v="0"/>
    <s v="TL0950"/>
    <s v="Line #950 345Kv"/>
    <s v="000000064003"/>
    <s v="CROSSARMS 40' AND OVER"/>
    <x v="0"/>
    <x v="0"/>
    <s v="Power flows west to WA"/>
    <n v="1993"/>
    <n v="51045.052882757358"/>
    <n v="-15639.323776620571"/>
    <n v="35405.729106136787"/>
    <n v="76.525377346204195"/>
    <n v="76.525377346204195"/>
    <n v="76.525377346204195"/>
    <n v="76.525377346204195"/>
    <n v="76.525377346204195"/>
    <n v="76.525377346204195"/>
    <n v="51045.052882757358"/>
    <n v="-16098.476040697797"/>
    <n v="34946.576842059563"/>
  </r>
  <r>
    <x v="0"/>
    <s v="TL0950"/>
    <s v="Line #950 345Kv"/>
    <s v="000000064004"/>
    <s v="CROSSARMS 40' AND OVER"/>
    <x v="0"/>
    <x v="0"/>
    <s v="Power flows west to WA"/>
    <n v="1994"/>
    <n v="72521.515479757669"/>
    <n v="-21253.445526744468"/>
    <n v="51268.069953013197"/>
    <n v="108.72231537410562"/>
    <n v="108.72231537410562"/>
    <n v="108.72231537410562"/>
    <n v="108.72231537410562"/>
    <n v="108.72231537410562"/>
    <n v="108.72231537410562"/>
    <n v="72521.515479757669"/>
    <n v="-21905.779418989103"/>
    <n v="50615.73606076857"/>
  </r>
  <r>
    <x v="0"/>
    <s v="TL0950"/>
    <s v="Line #950 345Kv"/>
    <m/>
    <s v="POLES &amp; FIX-XARMS 40' &amp; OVER"/>
    <x v="0"/>
    <x v="0"/>
    <s v="Power flows west to WA"/>
    <n v="1994"/>
    <n v="-5835.0616034939849"/>
    <n v="1710.0465029536365"/>
    <n v="-4125.0151005403486"/>
    <n v="-8.7477682131378334"/>
    <n v="-8.7477682131378334"/>
    <n v="-8.7477682131378334"/>
    <n v="-8.7477682131378334"/>
    <n v="-8.7477682131378334"/>
    <n v="-8.7477682131378334"/>
    <n v="-5835.0616034939849"/>
    <n v="1762.5331122324635"/>
    <n v="-4072.5284912615216"/>
  </r>
  <r>
    <x v="0"/>
    <s v="TL0950"/>
    <s v="Line #950 345Kv"/>
    <s v="000000064005"/>
    <s v="CROSSARMS 40' AND OVER"/>
    <x v="0"/>
    <x v="0"/>
    <s v="Power flows west to WA"/>
    <n v="1996"/>
    <n v="909.48435387123527"/>
    <n v="-242.02349000934095"/>
    <n v="667.46086386189427"/>
    <n v="1.3634746060567782"/>
    <n v="1.3634746060567782"/>
    <n v="1.3634746060567782"/>
    <n v="1.3634746060567782"/>
    <n v="1.3634746060567782"/>
    <n v="1.3634746060567782"/>
    <n v="909.48435387123527"/>
    <n v="-250.20433764568162"/>
    <n v="659.28001622555371"/>
  </r>
  <r>
    <x v="0"/>
    <s v="TL0950"/>
    <s v="Line #950 345Kv"/>
    <s v="000000065164"/>
    <s v="POLES-WOOD DIRECT BURY"/>
    <x v="0"/>
    <x v="0"/>
    <s v="Power flows west to WA"/>
    <n v="1983"/>
    <n v="39.670934787627289"/>
    <n v="-17.198906828469127"/>
    <n v="22.472027959158162"/>
    <n v="5.9473603862703006E-2"/>
    <n v="5.9473603862703006E-2"/>
    <n v="5.9473603862703006E-2"/>
    <n v="5.9473603862703006E-2"/>
    <n v="5.9473603862703006E-2"/>
    <n v="5.9473603862703006E-2"/>
    <n v="39.670934787627289"/>
    <n v="-17.555748451645346"/>
    <n v="22.115186335981942"/>
  </r>
  <r>
    <x v="0"/>
    <s v="TL0950"/>
    <s v="Line #950 345Kv"/>
    <s v="000000065593"/>
    <s v="POLES-WOOD DIRECT BURY"/>
    <x v="0"/>
    <x v="0"/>
    <s v="Power flows west to WA"/>
    <n v="1995"/>
    <n v="802.77917351003498"/>
    <n v="-224.42860690174805"/>
    <n v="578.35056660828695"/>
    <n v="1.2035050550272026"/>
    <n v="1.2035050550272026"/>
    <n v="1.2035050550272026"/>
    <n v="1.2035050550272026"/>
    <n v="1.2035050550272026"/>
    <n v="1.2035050550272026"/>
    <n v="802.77917351003498"/>
    <n v="-231.64963723191127"/>
    <n v="571.12953627812374"/>
  </r>
  <r>
    <x v="0"/>
    <s v="TL0950"/>
    <s v="Line #950 345Kv"/>
    <s v="000000066247"/>
    <s v="POLES-WOOD DIRECT BURY"/>
    <x v="0"/>
    <x v="0"/>
    <s v="Power flows west to WA"/>
    <n v="1983"/>
    <n v="1305.4329185192123"/>
    <n v="-565.95639242236552"/>
    <n v="739.47652609684678"/>
    <n v="1.9570700988260592"/>
    <n v="1.9570700988260592"/>
    <n v="1.9570700988260592"/>
    <n v="1.9570700988260592"/>
    <n v="1.9570700988260592"/>
    <n v="1.9570700988260592"/>
    <n v="1305.4329185192123"/>
    <n v="-577.69881301532189"/>
    <n v="727.73410550389042"/>
  </r>
  <r>
    <x v="0"/>
    <s v="TL0950"/>
    <s v="Line #950 345Kv"/>
    <s v="000000066248"/>
    <s v="POLES-WOOD DIRECT BURY"/>
    <x v="0"/>
    <x v="0"/>
    <s v="Power flows west to WA"/>
    <n v="1994"/>
    <n v="814.3722300870088"/>
    <n v="-238.66318452044416"/>
    <n v="575.70904556656467"/>
    <n v="1.2208850552240189"/>
    <n v="1.2208850552240189"/>
    <n v="1.2208850552240189"/>
    <n v="1.2208850552240189"/>
    <n v="1.2208850552240189"/>
    <n v="1.2208850552240189"/>
    <n v="814.3722300870088"/>
    <n v="-245.98849485178829"/>
    <n v="568.38373523522046"/>
  </r>
  <r>
    <x v="0"/>
    <s v="TL0950"/>
    <s v="Line #950 345Kv"/>
    <s v="000000066439"/>
    <s v="POLES-WOOD DIRECT BURY"/>
    <x v="0"/>
    <x v="0"/>
    <s v="Power flows west to WA"/>
    <n v="1984"/>
    <n v="10764.07304282951"/>
    <n v="-4536.1950871187591"/>
    <n v="6227.8779557107509"/>
    <n v="16.137210265539384"/>
    <n v="16.137210265539384"/>
    <n v="16.137210265539384"/>
    <n v="16.137210265539384"/>
    <n v="16.137210265539384"/>
    <n v="16.137210265539384"/>
    <n v="10764.07304282951"/>
    <n v="-4633.0183487119957"/>
    <n v="6131.0546941175144"/>
  </r>
  <r>
    <x v="0"/>
    <s v="TL0950"/>
    <s v="Line #950 345Kv"/>
    <s v="000000066440"/>
    <s v="POLES-WOOD DIRECT BURY"/>
    <x v="0"/>
    <x v="0"/>
    <s v="Power flows west to WA"/>
    <n v="1985"/>
    <n v="620.71734786759669"/>
    <n v="-253.93256078885261"/>
    <n v="366.7847870787441"/>
    <n v="0.93056283789155003"/>
    <n v="0.93056283789155003"/>
    <n v="0.93056283789155003"/>
    <n v="0.93056283789155003"/>
    <n v="0.93056283789155003"/>
    <n v="0.93056283789155003"/>
    <n v="620.71734786759669"/>
    <n v="-259.51593781620193"/>
    <n v="361.20141005139476"/>
  </r>
  <r>
    <x v="0"/>
    <s v="TL0950"/>
    <s v="Line #950 345Kv"/>
    <s v="000000066441"/>
    <s v="POLES-WOOD DIRECT BURY"/>
    <x v="0"/>
    <x v="0"/>
    <s v="Power flows west to WA"/>
    <n v="1986"/>
    <n v="1873.6704438816603"/>
    <n v="-743.02407733878294"/>
    <n v="1130.6463665428773"/>
    <n v="2.8089565911471084"/>
    <n v="2.8089565911471084"/>
    <n v="2.8089565911471084"/>
    <n v="2.8089565911471084"/>
    <n v="2.8089565911471084"/>
    <n v="2.8089565911471084"/>
    <n v="1873.6704438816603"/>
    <n v="-759.87781688566565"/>
    <n v="1113.7926269959946"/>
  </r>
  <r>
    <x v="0"/>
    <s v="TL0950"/>
    <s v="Line #950 345Kv"/>
    <s v="000000066442"/>
    <s v="POLES-WOOD DIRECT BURY"/>
    <x v="0"/>
    <x v="0"/>
    <s v="Power flows west to WA"/>
    <n v="1996"/>
    <n v="903.05680211068034"/>
    <n v="-240.31304990920768"/>
    <n v="662.74375220147272"/>
    <n v="1.3538385924548628"/>
    <n v="1.3538385924548628"/>
    <n v="1.3538385924548628"/>
    <n v="1.3538385924548628"/>
    <n v="1.3538385924548628"/>
    <n v="1.3538385924548628"/>
    <n v="903.05680211068034"/>
    <n v="-248.43608146393686"/>
    <n v="654.62072064674351"/>
  </r>
  <r>
    <x v="0"/>
    <s v="TL0950"/>
    <s v="Line #950 345Kv"/>
    <s v="000000066711"/>
    <s v="POLES &amp; FIX-W/O FOUNDATIONS"/>
    <x v="0"/>
    <x v="0"/>
    <s v="Power flows west to WA"/>
    <n v="1951"/>
    <n v="-17938.386867883724"/>
    <n v="13445.51383734206"/>
    <n v="-4492.8730305416648"/>
    <n v="-26.89274957163769"/>
    <n v="-26.89274957163769"/>
    <n v="-26.89274957163769"/>
    <n v="-26.89274957163769"/>
    <n v="-26.89274957163769"/>
    <n v="-26.89274957163769"/>
    <n v="-17938.386867883724"/>
    <n v="13606.870334771886"/>
    <n v="-4331.5165331118387"/>
  </r>
  <r>
    <x v="0"/>
    <s v="TL0950"/>
    <s v="Line #950 345Kv"/>
    <m/>
    <s v="POLES-WOOD DIRECT BURY"/>
    <x v="0"/>
    <x v="0"/>
    <s v="Power flows west to WA"/>
    <n v="1951"/>
    <n v="153003.45427323156"/>
    <n v="-114681.99881869127"/>
    <n v="38321.455454540301"/>
    <n v="229.37868436388354"/>
    <n v="229.37868436388354"/>
    <n v="229.37868436388354"/>
    <n v="229.37868436388354"/>
    <n v="229.37868436388354"/>
    <n v="229.37868436388354"/>
    <n v="153003.45427323156"/>
    <n v="-116058.27092487457"/>
    <n v="36945.183348356994"/>
  </r>
  <r>
    <x v="0"/>
    <s v="TL0950"/>
    <s v="Line #950 345Kv"/>
    <s v="000000066713"/>
    <s v="POLES &amp; FIX-W/O FOUNDATIONS"/>
    <x v="0"/>
    <x v="0"/>
    <s v="Power flows west to WA"/>
    <n v="1969"/>
    <n v="-13638.994651199217"/>
    <n v="8059.0933793158856"/>
    <n v="-5579.9012718833319"/>
    <n v="-20.447215809594052"/>
    <n v="-20.447215809594052"/>
    <n v="-20.447215809594052"/>
    <n v="-20.447215809594052"/>
    <n v="-20.447215809594052"/>
    <n v="-20.447215809594052"/>
    <n v="-13638.994651199217"/>
    <n v="8181.7766741734504"/>
    <n v="-5457.2179770257662"/>
  </r>
  <r>
    <x v="0"/>
    <s v="TL0950"/>
    <s v="Line #950 345Kv"/>
    <m/>
    <s v="POLES-WOOD DIRECT BURY"/>
    <x v="0"/>
    <x v="0"/>
    <s v="Power flows west to WA"/>
    <n v="1969"/>
    <n v="17730.671716188099"/>
    <n v="-10476.808789289389"/>
    <n v="7253.8629268987097"/>
    <n v="26.581348574551029"/>
    <n v="26.581348574551029"/>
    <n v="26.581348574551029"/>
    <n v="26.581348574551029"/>
    <n v="26.581348574551029"/>
    <n v="26.581348574551029"/>
    <n v="17730.671716188099"/>
    <n v="-10636.296880736696"/>
    <n v="7094.3748354514028"/>
  </r>
  <r>
    <x v="0"/>
    <s v="TL0950"/>
    <s v="Line #950 345Kv"/>
    <s v="000000066714"/>
    <s v="POLES &amp; FIX-W/O FOUNDATIONS"/>
    <x v="0"/>
    <x v="0"/>
    <s v="Power flows west to WA"/>
    <n v="1976"/>
    <n v="-9328.0271532468123"/>
    <n v="4809.4137399852907"/>
    <n v="-4518.6134132615216"/>
    <n v="-13.984328695621315"/>
    <n v="-13.984328695621315"/>
    <n v="-13.984328695621315"/>
    <n v="-13.984328695621315"/>
    <n v="-13.984328695621315"/>
    <n v="-13.984328695621315"/>
    <n v="-9328.0271532468123"/>
    <n v="4893.3197121590183"/>
    <n v="-4434.707441087794"/>
  </r>
  <r>
    <x v="0"/>
    <s v="TL0950"/>
    <s v="Line #950 345Kv"/>
    <m/>
    <s v="POLES-WOOD DIRECT BURY"/>
    <x v="0"/>
    <x v="0"/>
    <s v="Power flows west to WA"/>
    <n v="1976"/>
    <n v="73846.95984123052"/>
    <n v="-38074.565766345891"/>
    <n v="35772.394074884636"/>
    <n v="110.70938609271332"/>
    <n v="110.70938609271332"/>
    <n v="110.70938609271332"/>
    <n v="110.70938609271332"/>
    <n v="110.70938609271332"/>
    <n v="110.70938609271332"/>
    <n v="73846.95984123052"/>
    <n v="-38738.822082902174"/>
    <n v="35108.137758328347"/>
  </r>
  <r>
    <x v="0"/>
    <s v="TL0950"/>
    <s v="Line #950 345Kv"/>
    <s v="000000066715"/>
    <s v="POLES-WOOD DIRECT BURY"/>
    <x v="0"/>
    <x v="0"/>
    <s v="Power flows west to WA"/>
    <n v="1981"/>
    <n v="4240.7941327966591"/>
    <n v="-1940.9276218272419"/>
    <n v="2299.8665109694175"/>
    <n v="6.3576850827292688"/>
    <n v="6.3576850827292688"/>
    <n v="6.3576850827292688"/>
    <n v="6.3576850827292688"/>
    <n v="6.3576850827292688"/>
    <n v="6.3576850827292688"/>
    <n v="4240.7941327966591"/>
    <n v="-1979.0737323236174"/>
    <n v="2261.720400473042"/>
  </r>
  <r>
    <x v="0"/>
    <s v="TL0950"/>
    <s v="Line #950 345Kv"/>
    <s v="000000066716"/>
    <s v="POLES-WOOD DIRECT BURY"/>
    <x v="0"/>
    <x v="0"/>
    <s v="Power flows west to WA"/>
    <n v="1983"/>
    <n v="8089.2374235015814"/>
    <n v="-3507.0018265251588"/>
    <n v="4582.235596976423"/>
    <n v="12.127168282072631"/>
    <n v="12.127168282072631"/>
    <n v="12.127168282072631"/>
    <n v="12.127168282072631"/>
    <n v="12.127168282072631"/>
    <n v="12.127168282072631"/>
    <n v="8089.2374235015814"/>
    <n v="-3579.7648362175946"/>
    <n v="4509.4725872839863"/>
  </r>
  <r>
    <x v="0"/>
    <s v="TL0950"/>
    <s v="Line #950 345Kv"/>
    <s v="000000066717"/>
    <s v="POLES-WOOD DIRECT BURY"/>
    <x v="0"/>
    <x v="0"/>
    <s v="Power flows west to WA"/>
    <n v="1984"/>
    <n v="2067.2293394320818"/>
    <n v="-871.17167787395272"/>
    <n v="1196.057661558129"/>
    <n v="3.0991349078339732"/>
    <n v="3.0991349078339732"/>
    <n v="3.0991349078339732"/>
    <n v="3.0991349078339732"/>
    <n v="3.0991349078339732"/>
    <n v="3.0991349078339732"/>
    <n v="2067.2293394320818"/>
    <n v="-889.76648732095657"/>
    <n v="1177.4628521111254"/>
  </r>
  <r>
    <x v="0"/>
    <s v="TL0950"/>
    <s v="Line #950 345Kv"/>
    <s v="000000066718"/>
    <s v="POLES-WOOD DIRECT BURY"/>
    <x v="0"/>
    <x v="0"/>
    <s v="Power flows west to WA"/>
    <n v="1986"/>
    <n v="1398.2271420004065"/>
    <n v="-554.48194504396668"/>
    <n v="843.74519695643983"/>
    <n v="2.0961847155501627"/>
    <n v="2.0961847155501627"/>
    <n v="2.0961847155501627"/>
    <n v="2.0961847155501627"/>
    <n v="2.0961847155501627"/>
    <n v="2.0961847155501627"/>
    <n v="1398.2271420004065"/>
    <n v="-567.05905333726764"/>
    <n v="831.16808866313886"/>
  </r>
  <r>
    <x v="0"/>
    <s v="TL0950"/>
    <s v="Line #950 345Kv"/>
    <s v="000000066719"/>
    <s v="POLES-WOOD DIRECT BURY"/>
    <x v="0"/>
    <x v="0"/>
    <s v="Power flows west to WA"/>
    <n v="1988"/>
    <n v="9532.2832297969635"/>
    <n v="-3540.4003860404287"/>
    <n v="5991.8828437565353"/>
    <n v="14.290543939812695"/>
    <n v="14.290543939812695"/>
    <n v="14.290543939812695"/>
    <n v="14.290543939812695"/>
    <n v="14.290543939812695"/>
    <n v="14.290543939812695"/>
    <n v="9532.2832297969635"/>
    <n v="-3626.1436496793049"/>
    <n v="5906.1395801176586"/>
  </r>
  <r>
    <x v="0"/>
    <s v="TL0950"/>
    <s v="Line #950 345Kv"/>
    <s v="000000066720"/>
    <s v="POLES-WOOD DIRECT BURY"/>
    <x v="0"/>
    <x v="0"/>
    <s v="Power flows west to WA"/>
    <n v="1989"/>
    <n v="506.62119399412143"/>
    <n v="-181.64378353741597"/>
    <n v="324.97741045670546"/>
    <n v="0.75951293715048085"/>
    <n v="0.75951293715048085"/>
    <n v="0.75951293715048085"/>
    <n v="0.75951293715048085"/>
    <n v="0.75951293715048085"/>
    <n v="0.75951293715048085"/>
    <n v="506.62119399412143"/>
    <n v="-186.20086116031885"/>
    <n v="320.4203328338026"/>
  </r>
  <r>
    <x v="0"/>
    <s v="TL0950"/>
    <s v="Line #950 345Kv"/>
    <s v="000000066721"/>
    <s v="POLES-WOOD DIRECT BURY"/>
    <x v="0"/>
    <x v="0"/>
    <s v="Power flows west to WA"/>
    <n v="1990"/>
    <n v="2357.9409642482333"/>
    <n v="-815.1908206173614"/>
    <n v="1542.7501436308719"/>
    <n v="3.534961996486063"/>
    <n v="3.534961996486063"/>
    <n v="3.534961996486063"/>
    <n v="3.534961996486063"/>
    <n v="3.534961996486063"/>
    <n v="3.534961996486063"/>
    <n v="2357.9409642482333"/>
    <n v="-836.40059259627776"/>
    <n v="1521.5403716519554"/>
  </r>
  <r>
    <x v="0"/>
    <s v="TL0950"/>
    <s v="Line #950 345Kv"/>
    <s v="000000066722"/>
    <s v="POLES-WOOD DIRECT BURY"/>
    <x v="0"/>
    <x v="0"/>
    <s v="Power flows west to WA"/>
    <n v="1991"/>
    <n v="6849.7828971970457"/>
    <n v="-2279.0495046365277"/>
    <n v="4570.733392560518"/>
    <n v="10.269011223311802"/>
    <n v="10.269011223311802"/>
    <n v="10.269011223311802"/>
    <n v="10.269011223311802"/>
    <n v="10.269011223311802"/>
    <n v="10.269011223311802"/>
    <n v="6849.7828971970457"/>
    <n v="-2340.6635719763985"/>
    <n v="4509.1193252206467"/>
  </r>
  <r>
    <x v="0"/>
    <s v="TL0950"/>
    <s v="Line #950 345Kv"/>
    <s v="000000066723"/>
    <s v="POLES-WOOD DIRECT BURY"/>
    <x v="0"/>
    <x v="0"/>
    <s v="Power flows west to WA"/>
    <n v="1993"/>
    <n v="44084.280955712682"/>
    <n v="-13506.663317784305"/>
    <n v="30577.617637928379"/>
    <n v="66.089974339346057"/>
    <n v="66.089974339346057"/>
    <n v="66.089974339346057"/>
    <n v="66.089974339346057"/>
    <n v="66.089974339346057"/>
    <n v="66.089974339346057"/>
    <n v="44084.280955712682"/>
    <n v="-13903.203163820381"/>
    <n v="30181.077791892301"/>
  </r>
  <r>
    <x v="0"/>
    <s v="TL0950"/>
    <s v="Line #950 345Kv"/>
    <s v="000000066724"/>
    <s v="POLES-WOOD DIRECT BURY"/>
    <x v="0"/>
    <x v="0"/>
    <s v="Power flows west to WA"/>
    <n v="1994"/>
    <n v="167263.34047032727"/>
    <n v="-49018.86387495129"/>
    <n v="118244.47659537598"/>
    <n v="250.75672416439264"/>
    <n v="250.75672416439264"/>
    <n v="250.75672416439264"/>
    <n v="250.75672416439264"/>
    <n v="250.75672416439264"/>
    <n v="250.75672416439264"/>
    <n v="167263.34047032727"/>
    <n v="-50523.404219937649"/>
    <n v="116739.93625038961"/>
  </r>
  <r>
    <x v="0"/>
    <s v="TL0950"/>
    <s v="Line #950 345Kv"/>
    <s v="000000066869"/>
    <s v="POLES-WOOD DIRECT BURY"/>
    <x v="0"/>
    <x v="0"/>
    <s v="Power flows west to WA"/>
    <n v="1989"/>
    <n v="2068.2567522964623"/>
    <n v="-741.55204375104927"/>
    <n v="1326.704708545413"/>
    <n v="3.1006751777072878"/>
    <n v="3.1006751777072878"/>
    <n v="3.1006751777072878"/>
    <n v="3.1006751777072878"/>
    <n v="3.1006751777072878"/>
    <n v="3.1006751777072878"/>
    <n v="2068.2567522964623"/>
    <n v="-760.15609481729302"/>
    <n v="1308.1006574791693"/>
  </r>
  <r>
    <x v="0"/>
    <s v="TL0950"/>
    <s v="Line #950 345Kv"/>
    <s v="000000066870"/>
    <s v="POLES-WOOD DIRECT BURY"/>
    <x v="0"/>
    <x v="0"/>
    <s v="Power flows west to WA"/>
    <n v="1991"/>
    <n v="1586.6027574253364"/>
    <n v="-527.89209273257688"/>
    <n v="1058.7106646927596"/>
    <n v="2.3785923973744216"/>
    <n v="2.3785923973744216"/>
    <n v="2.3785923973744216"/>
    <n v="2.3785923973744216"/>
    <n v="2.3785923973744216"/>
    <n v="2.3785923973744216"/>
    <n v="1586.6027574253364"/>
    <n v="-542.16364711682343"/>
    <n v="1044.4391103085131"/>
  </r>
  <r>
    <x v="0"/>
    <s v="TL0950"/>
    <s v="Line #950 345Kv"/>
    <s v="000000066956"/>
    <s v="POLES-WOOD DIRECT BURY"/>
    <x v="0"/>
    <x v="0"/>
    <s v="Power flows west to WA"/>
    <n v="1990"/>
    <n v="2406.7590730844818"/>
    <n v="-832.06828905554903"/>
    <n v="1574.6907840289327"/>
    <n v="3.6081487989094558"/>
    <n v="3.6081487989094558"/>
    <n v="3.6081487989094558"/>
    <n v="3.6081487989094558"/>
    <n v="3.6081487989094558"/>
    <n v="3.6081487989094558"/>
    <n v="2406.7590730844818"/>
    <n v="-853.71718184900578"/>
    <n v="1553.041891235476"/>
  </r>
  <r>
    <x v="0"/>
    <s v="TL0950"/>
    <s v="Line #950 345Kv"/>
    <s v="000000066957"/>
    <s v="POLES-WOOD DIRECT BURY"/>
    <x v="0"/>
    <x v="0"/>
    <s v="Power flows west to WA"/>
    <n v="1991"/>
    <n v="1787.0122570922344"/>
    <n v="-594.57204124995246"/>
    <n v="1192.440215842282"/>
    <n v="2.6790409564345672"/>
    <n v="2.6790409564345672"/>
    <n v="2.6790409564345672"/>
    <n v="2.6790409564345672"/>
    <n v="2.6790409564345672"/>
    <n v="2.6790409564345672"/>
    <n v="1787.0122570922344"/>
    <n v="-610.64628698855984"/>
    <n v="1176.3659701036745"/>
  </r>
  <r>
    <x v="0"/>
    <s v="TL0950"/>
    <s v="Line #950 345Kv"/>
    <s v="000000067002"/>
    <s v="POLES-WOOD DIRECT BURY"/>
    <x v="0"/>
    <x v="0"/>
    <s v="Power flows west to WA"/>
    <n v="1990"/>
    <n v="4228.1238924899026"/>
    <n v="-1461.7532151359919"/>
    <n v="2766.3706773539107"/>
    <n v="6.3386901975095666"/>
    <n v="6.3386901975095666"/>
    <n v="6.3386901975095666"/>
    <n v="6.3386901975095666"/>
    <n v="6.3386901975095666"/>
    <n v="6.3386901975095666"/>
    <n v="4228.1238924899026"/>
    <n v="-1499.7853563210492"/>
    <n v="2728.3385361688534"/>
  </r>
  <r>
    <x v="0"/>
    <s v="TL0950"/>
    <s v="Line #950 345Kv"/>
    <s v="000000067198"/>
    <s v="POLES-WOOD DIRECT BURY"/>
    <x v="0"/>
    <x v="0"/>
    <s v="Power flows west to WA"/>
    <n v="1985"/>
    <n v="38856.21771654427"/>
    <n v="-15895.896741452019"/>
    <n v="22960.320975092251"/>
    <n v="58.252201831085522"/>
    <n v="58.252201831085522"/>
    <n v="58.252201831085522"/>
    <n v="58.252201831085522"/>
    <n v="58.252201831085522"/>
    <n v="58.252201831085522"/>
    <n v="38856.21771654427"/>
    <n v="-16245.409952438533"/>
    <n v="22610.807764105739"/>
  </r>
  <r>
    <x v="0"/>
    <s v="TL0950"/>
    <s v="Line #950 345Kv"/>
    <s v="000000067407"/>
    <s v="POLES-WOOD DIRECT BURY"/>
    <x v="0"/>
    <x v="0"/>
    <s v="Power flows west to WA"/>
    <n v="1987"/>
    <n v="4714.2537101854414"/>
    <n v="-1810.6677283549752"/>
    <n v="2903.5859818304662"/>
    <n v="7.0674830116504035"/>
    <n v="7.0674830116504035"/>
    <n v="7.0674830116504035"/>
    <n v="7.0674830116504035"/>
    <n v="7.0674830116504035"/>
    <n v="7.0674830116504035"/>
    <n v="4714.2537101854414"/>
    <n v="-1853.0726264248776"/>
    <n v="2861.1810837605635"/>
  </r>
  <r>
    <x v="0"/>
    <s v="TL0950"/>
    <s v="Line #950 345Kv"/>
    <s v="000000068537"/>
    <s v="10&quot; BELLS-7.5-15KIP WORK CLASS"/>
    <x v="1"/>
    <x v="0"/>
    <s v="Power flows west to WA"/>
    <n v="1975"/>
    <n v="6534.2036149887026"/>
    <n v="-3217.371357548539"/>
    <n v="3316.8322574401641"/>
    <n v="9.7959032081412403"/>
    <n v="9.7959032081412403"/>
    <n v="9.7959032081412403"/>
    <n v="9.7959032081412403"/>
    <n v="9.7959032081412403"/>
    <n v="9.7959032081412403"/>
    <n v="6534.2036149887026"/>
    <n v="-3276.1467767973863"/>
    <n v="3258.0568381913163"/>
  </r>
  <r>
    <x v="0"/>
    <s v="TL0950"/>
    <s v="Line #950 345Kv"/>
    <s v="000000068538"/>
    <s v="10&quot; BELLS-7.5-15KIP WORK CLASS"/>
    <x v="1"/>
    <x v="0"/>
    <s v="Power flows west to WA"/>
    <n v="1976"/>
    <n v="4119.3781066471984"/>
    <n v="-1984.3042190148349"/>
    <n v="2135.0738876323635"/>
    <n v="6.1756614253475242"/>
    <n v="6.1756614253475242"/>
    <n v="6.1756614253475242"/>
    <n v="6.1756614253475242"/>
    <n v="6.1756614253475242"/>
    <n v="6.1756614253475242"/>
    <n v="4119.3781066471984"/>
    <n v="-2021.3581875669199"/>
    <n v="2098.0199190802787"/>
  </r>
  <r>
    <x v="0"/>
    <s v="TL0950"/>
    <s v="Line #950 345Kv"/>
    <s v="000000068539"/>
    <s v="10&quot; BELLS-7.5-15KIP WORK CLASS"/>
    <x v="1"/>
    <x v="0"/>
    <s v="Power flows west to WA"/>
    <n v="1977"/>
    <n v="422.09959935518975"/>
    <n v="-198.72217733832127"/>
    <n v="223.37742201686848"/>
    <n v="0.63280042421600979"/>
    <n v="0.63280042421600979"/>
    <n v="0.63280042421600979"/>
    <n v="0.63280042421600979"/>
    <n v="0.63280042421600979"/>
    <n v="0.63280042421600979"/>
    <n v="422.09959935518975"/>
    <n v="-202.51897988361733"/>
    <n v="219.58061947157242"/>
  </r>
  <r>
    <x v="0"/>
    <s v="TL0950"/>
    <s v="Line #950 345Kv"/>
    <s v="000000068540"/>
    <s v="10&quot; BELLS-7.5-15KIP WORK CLASS"/>
    <x v="1"/>
    <x v="0"/>
    <s v="Power flows west to WA"/>
    <n v="1981"/>
    <n v="2179.8465875907391"/>
    <n v="-929.80968876514089"/>
    <n v="1250.0368988255982"/>
    <n v="3.267967672702035"/>
    <n v="3.267967672702035"/>
    <n v="3.267967672702035"/>
    <n v="3.267967672702035"/>
    <n v="3.267967672702035"/>
    <n v="3.267967672702035"/>
    <n v="2179.8465875907391"/>
    <n v="-949.41749480135309"/>
    <n v="1230.429092789386"/>
  </r>
  <r>
    <x v="0"/>
    <s v="TL0950"/>
    <s v="Line #950 345Kv"/>
    <s v="000000068541"/>
    <s v="10&quot; BELLS-7.5-15KIP WORK CLASS"/>
    <x v="1"/>
    <x v="0"/>
    <s v="Power flows west to WA"/>
    <n v="1986"/>
    <n v="975.72226559836758"/>
    <n v="-359.9805182501571"/>
    <n v="615.74174734821054"/>
    <n v="1.4627767108304923"/>
    <n v="1.4627767108304923"/>
    <n v="1.4627767108304923"/>
    <n v="1.4627767108304923"/>
    <n v="1.4627767108304923"/>
    <n v="1.4627767108304923"/>
    <n v="975.72226559836758"/>
    <n v="-368.75717851514008"/>
    <n v="606.96508708322744"/>
  </r>
  <r>
    <x v="0"/>
    <s v="TL0950"/>
    <s v="Line #950 345Kv"/>
    <s v="000000068542"/>
    <s v="10&quot; BELLS-7.5-15KIP WORK CLASS"/>
    <x v="1"/>
    <x v="0"/>
    <s v="Power flows west to WA"/>
    <n v="1987"/>
    <n v="434.49609990223314"/>
    <n v="-155.14263999719262"/>
    <n v="279.35345990504049"/>
    <n v="0.65138492611306564"/>
    <n v="0.65138492611306564"/>
    <n v="0.65138492611306564"/>
    <n v="0.65138492611306564"/>
    <n v="0.65138492611306564"/>
    <n v="0.65138492611306564"/>
    <n v="434.49609990223314"/>
    <n v="-159.05094955387102"/>
    <n v="275.44515034836212"/>
  </r>
  <r>
    <x v="0"/>
    <s v="TL0950"/>
    <s v="Line #950 345Kv"/>
    <s v="000000068543"/>
    <s v="10&quot; BELLS-7.5-15KIP WORK CLASS"/>
    <x v="1"/>
    <x v="0"/>
    <s v="Power flows west to WA"/>
    <n v="1988"/>
    <n v="698.77228506601455"/>
    <n v="-241.24062303972042"/>
    <n v="457.53166202629416"/>
    <n v="1.0475807110351567"/>
    <n v="1.0475807110351567"/>
    <n v="1.0475807110351567"/>
    <n v="1.0475807110351567"/>
    <n v="1.0475807110351567"/>
    <n v="1.0475807110351567"/>
    <n v="698.77228506601455"/>
    <n v="-247.52610730593136"/>
    <n v="451.24617776008319"/>
  </r>
  <r>
    <x v="0"/>
    <s v="TL0950"/>
    <s v="Line #950 345Kv"/>
    <s v="000000068544"/>
    <s v="10&quot; BELLS-7.5-15KIP WORK CLASS"/>
    <x v="1"/>
    <x v="0"/>
    <s v="Power flows west to WA"/>
    <n v="1989"/>
    <n v="1738.8696100007344"/>
    <n v="-579.44717857768148"/>
    <n v="1159.4224314230528"/>
    <n v="2.6068667881839418"/>
    <n v="2.6068667881839418"/>
    <n v="2.6068667881839418"/>
    <n v="2.6068667881839418"/>
    <n v="2.6068667881839418"/>
    <n v="2.6068667881839418"/>
    <n v="1738.8696100007344"/>
    <n v="-595.0883793067851"/>
    <n v="1143.7812306939493"/>
  </r>
  <r>
    <x v="0"/>
    <s v="TL0950"/>
    <s v="Line #950 345Kv"/>
    <s v="000000068545"/>
    <s v="10&quot; BELLS-7.5-15KIP WORK CLASS"/>
    <x v="1"/>
    <x v="0"/>
    <s v="Power flows west to WA"/>
    <n v="1990"/>
    <n v="435.32442930500372"/>
    <n v="-139.76117620487562"/>
    <n v="295.56325310012812"/>
    <n v="0.65262673538809113"/>
    <n v="0.65262673538809113"/>
    <n v="0.65262673538809113"/>
    <n v="0.65262673538809113"/>
    <n v="0.65262673538809113"/>
    <n v="0.65262673538809113"/>
    <n v="435.32442930500372"/>
    <n v="-143.67693661720418"/>
    <n v="291.64749268779951"/>
  </r>
  <r>
    <x v="0"/>
    <s v="TL0950"/>
    <s v="Line #950 345Kv"/>
    <s v="000000068546"/>
    <s v="10&quot; BELLS-7.5-15KIP WORK CLASS"/>
    <x v="1"/>
    <x v="0"/>
    <s v="Power flows west to WA"/>
    <n v="1991"/>
    <n v="508.21741674881673"/>
    <n v="-156.99423827493501"/>
    <n v="351.22317847388172"/>
    <n v="0.76190595159033692"/>
    <n v="0.76190595159033692"/>
    <n v="0.76190595159033692"/>
    <n v="0.76190595159033692"/>
    <n v="0.76190595159033692"/>
    <n v="0.76190595159033692"/>
    <n v="508.21741674881673"/>
    <n v="-161.56567398447703"/>
    <n v="346.6517427643397"/>
  </r>
  <r>
    <x v="0"/>
    <s v="TL0950"/>
    <s v="Line #950 345Kv"/>
    <s v="000000068547"/>
    <s v="10&quot; BELLS-7.5-15KIP WORK CLASS"/>
    <x v="1"/>
    <x v="0"/>
    <s v="Power flows west to WA"/>
    <n v="1992"/>
    <n v="165.1397314055796"/>
    <n v="-48.998767654149056"/>
    <n v="116.14096375143055"/>
    <n v="0.24757306628105388"/>
    <n v="0.24757306628105388"/>
    <n v="0.24757306628105388"/>
    <n v="0.24757306628105388"/>
    <n v="0.24757306628105388"/>
    <n v="0.24757306628105388"/>
    <n v="165.1397314055796"/>
    <n v="-50.484206051835379"/>
    <n v="114.65552535374422"/>
  </r>
  <r>
    <x v="0"/>
    <s v="TL0950"/>
    <s v="Line #950 345Kv"/>
    <s v="000000068548"/>
    <s v="10&quot; BELLS-7.5-15KIP WORK CLASS"/>
    <x v="1"/>
    <x v="0"/>
    <s v="Power flows west to WA"/>
    <n v="1993"/>
    <n v="5316.9326744064374"/>
    <n v="-1511.2682934274346"/>
    <n v="3805.664380979003"/>
    <n v="7.9710031874755183"/>
    <n v="7.9710031874755183"/>
    <n v="7.9710031874755183"/>
    <n v="7.9710031874755183"/>
    <n v="7.9710031874755183"/>
    <n v="7.9710031874755183"/>
    <n v="5316.9326744064374"/>
    <n v="-1559.0943125522876"/>
    <n v="3757.8383618541498"/>
  </r>
  <r>
    <x v="0"/>
    <s v="TL0950"/>
    <s v="Line #950 345Kv"/>
    <s v="000000068549"/>
    <s v="10&quot; BELLS-7.5-15KIP WORK CLASS"/>
    <x v="1"/>
    <x v="0"/>
    <s v="Power flows west to WA"/>
    <n v="1994"/>
    <n v="41193.358014116064"/>
    <n v="-11196.427664182987"/>
    <n v="29996.930349933078"/>
    <n v="61.755980024703881"/>
    <n v="61.755980024703881"/>
    <n v="61.755980024703881"/>
    <n v="61.755980024703881"/>
    <n v="61.755980024703881"/>
    <n v="61.755980024703881"/>
    <n v="41193.358014116064"/>
    <n v="-11566.963544331211"/>
    <n v="29626.394469784853"/>
  </r>
  <r>
    <x v="0"/>
    <s v="TL0950"/>
    <s v="Line #950 345Kv"/>
    <s v="000000068550"/>
    <s v="10&quot; BELLS-7.5-15KIP WORK CLASS"/>
    <x v="1"/>
    <x v="0"/>
    <s v="Power flows west to WA"/>
    <n v="1996"/>
    <n v="696.04555265431907"/>
    <n v="-171.68544268407868"/>
    <n v="524.36010997024039"/>
    <n v="1.0434928667693002"/>
    <n v="1.0434928667693002"/>
    <n v="1.0434928667693002"/>
    <n v="1.0434928667693002"/>
    <n v="1.0434928667693002"/>
    <n v="1.0434928667693002"/>
    <n v="696.04555265431907"/>
    <n v="-177.94639988469447"/>
    <n v="518.09915276962465"/>
  </r>
  <r>
    <x v="0"/>
    <s v="TL0950"/>
    <s v="Line #950 345Kv"/>
    <s v="000000068619"/>
    <s v="10&quot; BELLS-7.5-15KIP WORK CLASS"/>
    <x v="1"/>
    <x v="0"/>
    <s v="Power flows west to WA"/>
    <n v="1983"/>
    <n v="344.56014611986956"/>
    <n v="-139.13040065021059"/>
    <n v="205.42974546965897"/>
    <n v="0.51655535083583104"/>
    <n v="0.51655535083583104"/>
    <n v="0.51655535083583104"/>
    <n v="0.51655535083583104"/>
    <n v="0.51655535083583104"/>
    <n v="0.51655535083583104"/>
    <n v="344.56014611986956"/>
    <n v="-142.22973275522557"/>
    <n v="202.33041336464399"/>
  </r>
  <r>
    <x v="0"/>
    <s v="TL0950"/>
    <s v="Line #950 345Kv"/>
    <s v="000000068620"/>
    <s v="10&quot; BELLS-7.5-15KIP WORK CLASS"/>
    <x v="1"/>
    <x v="0"/>
    <s v="Power flows west to WA"/>
    <n v="1984"/>
    <n v="341.67343592652304"/>
    <n v="-134.01848408856861"/>
    <n v="207.65495183795443"/>
    <n v="0.51222767216063469"/>
    <n v="0.51222767216063469"/>
    <n v="0.51222767216063469"/>
    <n v="0.51222767216063469"/>
    <n v="0.51222767216063469"/>
    <n v="0.51222767216063469"/>
    <n v="341.67343592652304"/>
    <n v="-137.09185012153242"/>
    <n v="204.58158580499062"/>
  </r>
  <r>
    <x v="0"/>
    <s v="TL0950"/>
    <s v="Line #950 345Kv"/>
    <s v="000000068621"/>
    <s v="10&quot; BELLS-7.5-15KIP WORK CLASS"/>
    <x v="1"/>
    <x v="0"/>
    <s v="Power flows west to WA"/>
    <n v="1985"/>
    <n v="320.84432875556615"/>
    <n v="-122.15834982418288"/>
    <n v="198.68597893138326"/>
    <n v="0.48100123206460671"/>
    <n v="0.48100123206460671"/>
    <n v="0.48100123206460671"/>
    <n v="0.48100123206460671"/>
    <n v="0.48100123206460671"/>
    <n v="0.48100123206460671"/>
    <n v="320.84432875556615"/>
    <n v="-125.04435721657052"/>
    <n v="195.79997153899564"/>
  </r>
  <r>
    <x v="0"/>
    <s v="TL0950"/>
    <s v="Line #950 345Kv"/>
    <s v="000000068630"/>
    <s v="10&quot; BELLS-7.5-15KIP WORK CLASS"/>
    <x v="1"/>
    <x v="0"/>
    <s v="Power flows west to WA"/>
    <n v="1984"/>
    <n v="4554.8980643519981"/>
    <n v="-1786.6198234201781"/>
    <n v="2768.2782409318197"/>
    <n v="6.828581291680365"/>
    <n v="6.828581291680365"/>
    <n v="6.828581291680365"/>
    <n v="6.828581291680365"/>
    <n v="6.828581291680365"/>
    <n v="6.828581291680365"/>
    <n v="4554.8980643519981"/>
    <n v="-1827.5913111702603"/>
    <n v="2727.3067531817378"/>
  </r>
  <r>
    <x v="0"/>
    <s v="TL0950"/>
    <s v="Line #950 345Kv"/>
    <s v="000000070820"/>
    <s v="POLYMER SUSPENSION INSULATOR"/>
    <x v="1"/>
    <x v="0"/>
    <s v="Power flows west to WA"/>
    <n v="1990"/>
    <n v="747.46241167694245"/>
    <n v="-239.97326773432627"/>
    <n v="507.48914394261618"/>
    <n v="1.1205756459310778"/>
    <n v="1.1205756459310778"/>
    <n v="1.1205756459310778"/>
    <n v="1.1205756459310778"/>
    <n v="1.1205756459310778"/>
    <n v="1.1205756459310778"/>
    <n v="747.46241167694245"/>
    <n v="-246.69672160991274"/>
    <n v="500.76569006702971"/>
  </r>
  <r>
    <x v="0"/>
    <s v="TL0950"/>
    <s v="Line #950 345Kv"/>
    <s v="000000070828"/>
    <s v="POLYMER SUSPENSION INSULATOR"/>
    <x v="1"/>
    <x v="0"/>
    <s v="Power flows west to WA"/>
    <n v="1991"/>
    <n v="3625.5764655560433"/>
    <n v="-1119.9825050443383"/>
    <n v="2505.5939605117046"/>
    <n v="5.4353672188654665"/>
    <n v="5.4353672188654665"/>
    <n v="5.4353672188654665"/>
    <n v="5.4353672188654665"/>
    <n v="5.4353672188654665"/>
    <n v="5.4353672188654665"/>
    <n v="3625.5764655560433"/>
    <n v="-1152.5947083575311"/>
    <n v="2472.9817571985122"/>
  </r>
  <r>
    <x v="0"/>
    <s v="TL0950"/>
    <s v="Line #950 345Kv"/>
    <s v="000000070832"/>
    <s v="POLYMER SUSPENSION INSULATOR"/>
    <x v="1"/>
    <x v="0"/>
    <s v="Power flows west to WA"/>
    <n v="1996"/>
    <n v="159980.70746684808"/>
    <n v="-39460.576218922666"/>
    <n v="120520.13124792543"/>
    <n v="239.83879564455719"/>
    <n v="239.83879564455719"/>
    <n v="239.83879564455719"/>
    <n v="239.83879564455719"/>
    <n v="239.83879564455719"/>
    <n v="239.83879564455719"/>
    <n v="159980.70746684808"/>
    <n v="-40899.60899279001"/>
    <n v="119081.09847405806"/>
  </r>
  <r>
    <x v="0"/>
    <s v="TL0950"/>
    <s v="Line #950 345Kv"/>
    <s v="000000071045"/>
    <s v="OH COND&amp;DEV-OH GROUND WIRE"/>
    <x v="1"/>
    <x v="0"/>
    <s v="Power flows west to WA"/>
    <n v="1958"/>
    <n v="60476.859400492074"/>
    <n v="-39647.861077219233"/>
    <n v="20828.998323272841"/>
    <n v="90.665289287990959"/>
    <n v="90.665289287990959"/>
    <n v="90.665289287990959"/>
    <n v="90.665289287990959"/>
    <n v="90.665289287990959"/>
    <n v="90.665289287990959"/>
    <n v="60476.859400492074"/>
    <n v="-40191.852812947182"/>
    <n v="20285.006587544893"/>
  </r>
  <r>
    <x v="0"/>
    <s v="TL0950"/>
    <s v="Line #950 345Kv"/>
    <s v="000000071046"/>
    <s v="OH COND&amp;DEV-OH GROUND WIRE"/>
    <x v="1"/>
    <x v="0"/>
    <s v="Power flows west to WA"/>
    <n v="1969"/>
    <n v="1218.8778285224059"/>
    <n v="-675.56789260106086"/>
    <n v="543.30993592134507"/>
    <n v="1.8273090240662035"/>
    <n v="1.8273090240662035"/>
    <n v="1.8273090240662035"/>
    <n v="1.8273090240662035"/>
    <n v="1.8273090240662035"/>
    <n v="1.8273090240662035"/>
    <n v="1218.8778285224059"/>
    <n v="-686.53174674545812"/>
    <n v="532.34608177694781"/>
  </r>
  <r>
    <x v="0"/>
    <s v="TL0950"/>
    <s v="Line #950 345Kv"/>
    <s v="000000072107"/>
    <s v="OH COND&amp;DEV-PRIMARY&gt;4/0"/>
    <x v="1"/>
    <x v="0"/>
    <s v="Power flows west to WA"/>
    <n v="1951"/>
    <n v="192998.02766820058"/>
    <n v="-137351.92428935913"/>
    <n v="55646.10337884145"/>
    <n v="289.33747856633431"/>
    <n v="289.33747856633431"/>
    <n v="289.33747856633431"/>
    <n v="289.33747856633431"/>
    <n v="289.33747856633431"/>
    <n v="289.33747856633431"/>
    <n v="192998.02766820058"/>
    <n v="-139087.94916075713"/>
    <n v="53910.078507443453"/>
  </r>
  <r>
    <x v="0"/>
    <s v="TL0950"/>
    <s v="Line #950 345Kv"/>
    <s v="000000072108"/>
    <s v="OH COND&amp;DEV-PRIMARY&gt;4/0"/>
    <x v="1"/>
    <x v="0"/>
    <s v="Power flows west to WA"/>
    <n v="1966"/>
    <n v="209377.85410625147"/>
    <n v="-122158.91976234915"/>
    <n v="87218.934343902321"/>
    <n v="313.89367604772804"/>
    <n v="313.89367604772804"/>
    <n v="313.89367604772804"/>
    <n v="313.89367604772804"/>
    <n v="313.89367604772804"/>
    <n v="313.89367604772804"/>
    <n v="209377.85410625147"/>
    <n v="-124042.28181863551"/>
    <n v="85335.572287615956"/>
  </r>
  <r>
    <x v="0"/>
    <s v="TL0950"/>
    <s v="Line #950 345Kv"/>
    <s v="000000072109"/>
    <s v="OH COND&amp;DEV-PRIMARY&gt;4/0"/>
    <x v="1"/>
    <x v="0"/>
    <s v="Power flows west to WA"/>
    <n v="1975"/>
    <n v="93135.157464263437"/>
    <n v="-45858.746629647576"/>
    <n v="47276.410834615861"/>
    <n v="139.62573582832789"/>
    <n v="139.62573582832789"/>
    <n v="139.62573582832789"/>
    <n v="139.62573582832789"/>
    <n v="139.62573582832789"/>
    <n v="139.62573582832789"/>
    <n v="93135.157464263437"/>
    <n v="-46696.501044617544"/>
    <n v="46438.656419645893"/>
  </r>
  <r>
    <x v="0"/>
    <s v="TL0950"/>
    <s v="Line #950 345Kv"/>
    <s v="000000072110"/>
    <s v="OH COND&amp;DEV-PRIMARY&gt;4/0"/>
    <x v="1"/>
    <x v="0"/>
    <s v="Power flows west to WA"/>
    <n v="1976"/>
    <n v="6327.7540652990283"/>
    <n v="-3048.0788030600902"/>
    <n v="3279.6752622389381"/>
    <n v="9.4863995677151376"/>
    <n v="9.4863995677151376"/>
    <n v="9.4863995677151376"/>
    <n v="9.4863995677151376"/>
    <n v="9.4863995677151376"/>
    <n v="9.4863995677151376"/>
    <n v="6327.7540652990283"/>
    <n v="-3104.9972004663809"/>
    <n v="3222.7568648326474"/>
  </r>
  <r>
    <x v="0"/>
    <s v="TL0950"/>
    <s v="Line #950 345Kv"/>
    <s v="000000072111"/>
    <s v="OH COND&amp;DEV-PRIMARY&gt;4/0"/>
    <x v="1"/>
    <x v="0"/>
    <s v="Power flows west to WA"/>
    <n v="1981"/>
    <n v="20.772226181925461"/>
    <n v="-8.8603561696156472"/>
    <n v="11.911870012309814"/>
    <n v="3.1141165639373927E-2"/>
    <n v="3.1141165639373927E-2"/>
    <n v="3.1141165639373927E-2"/>
    <n v="3.1141165639373927E-2"/>
    <n v="3.1141165639373927E-2"/>
    <n v="3.1141165639373927E-2"/>
    <n v="20.772226181925461"/>
    <n v="-9.0472031634518899"/>
    <n v="11.725023018473571"/>
  </r>
  <r>
    <x v="0"/>
    <s v="TL0950"/>
    <s v="Line #950 345Kv"/>
    <s v="000000072112"/>
    <s v="OH COND&amp;DEV-PRIMARY&gt;4/0"/>
    <x v="1"/>
    <x v="0"/>
    <s v="Power flows west to WA"/>
    <n v="1985"/>
    <n v="507.40686265511846"/>
    <n v="-193.19021555352879"/>
    <n v="314.21664710158967"/>
    <n v="0.76069079058301581"/>
    <n v="0.76069079058301581"/>
    <n v="0.76069079058301581"/>
    <n v="0.76069079058301581"/>
    <n v="0.76069079058301581"/>
    <n v="0.76069079058301581"/>
    <n v="507.40686265511846"/>
    <n v="-197.75436029702689"/>
    <n v="309.65250235809157"/>
  </r>
  <r>
    <x v="0"/>
    <s v="TL0950"/>
    <s v="Line #950 345Kv"/>
    <s v="000000072113"/>
    <s v="OH COND&amp;DEV-PRIMARY&gt;4/0"/>
    <x v="1"/>
    <x v="0"/>
    <s v="Power flows west to WA"/>
    <n v="1994"/>
    <n v="772.45449623263903"/>
    <n v="-209.95450013999638"/>
    <n v="562.49999609264262"/>
    <n v="1.1580431103234785"/>
    <n v="1.1580431103234785"/>
    <n v="1.1580431103234785"/>
    <n v="1.1580431103234785"/>
    <n v="1.1580431103234785"/>
    <n v="1.1580431103234785"/>
    <n v="772.45449623263903"/>
    <n v="-216.90275880193727"/>
    <n v="555.55173743070179"/>
  </r>
  <r>
    <x v="0"/>
    <s v="TL0950"/>
    <s v="Line #950 345Kv"/>
    <s v="000000164596"/>
    <s v="CROSSARMS 40' AND OVER"/>
    <x v="0"/>
    <x v="0"/>
    <s v="Power flows west to WA"/>
    <n v="1999"/>
    <n v="1696.1413220526665"/>
    <n v="-381.56575772409764"/>
    <n v="1314.5755643285688"/>
    <n v="2.5428096822760806"/>
    <n v="2.5428096822760806"/>
    <n v="2.5428096822760806"/>
    <n v="2.5428096822760806"/>
    <n v="2.5428096822760806"/>
    <n v="2.5428096822760806"/>
    <n v="1696.1413220526665"/>
    <n v="-396.82261581775413"/>
    <n v="1299.3187062349125"/>
  </r>
  <r>
    <x v="0"/>
    <s v="TL0950"/>
    <s v="Line #950 345Kv"/>
    <s v="000000164597"/>
    <s v="POLYMER SUSPENSION INSULATOR"/>
    <x v="1"/>
    <x v="0"/>
    <s v="Power flows west to WA"/>
    <n v="1999"/>
    <n v="3333.3397192214843"/>
    <n v="-694.51566145340632"/>
    <n v="2638.8240577680781"/>
    <n v="4.9972537088443358"/>
    <n v="4.9972537088443358"/>
    <n v="4.9972537088443358"/>
    <n v="4.9972537088443358"/>
    <n v="4.9972537088443358"/>
    <n v="4.9972537088443358"/>
    <n v="3333.3397192214843"/>
    <n v="-724.49918370647231"/>
    <n v="2608.8405355150121"/>
  </r>
  <r>
    <x v="0"/>
    <s v="TL0950"/>
    <s v="Line #950 345Kv"/>
    <s v="000000175397"/>
    <s v="POLES-WOOD DIRECT BURY"/>
    <x v="0"/>
    <x v="0"/>
    <s v="Power flows west to WA"/>
    <n v="1999"/>
    <n v="2295.1727928520195"/>
    <n v="-516.32451519574568"/>
    <n v="1778.8482776562737"/>
    <n v="3.4408616335682489"/>
    <n v="3.4408616335682489"/>
    <n v="3.4408616335682489"/>
    <n v="3.4408616335682489"/>
    <n v="3.4408616335682489"/>
    <n v="3.4408616335682489"/>
    <n v="2295.1727928520195"/>
    <n v="-536.96968499715513"/>
    <n v="1758.2031078548644"/>
  </r>
  <r>
    <x v="0"/>
    <s v="TL0950"/>
    <s v="Line #950 345Kv"/>
    <s v="000000175398"/>
    <s v="POLYMER SUSPENSION INSULATOR"/>
    <x v="1"/>
    <x v="0"/>
    <s v="Power flows west to WA"/>
    <n v="1999"/>
    <n v="156773.37335857854"/>
    <n v="-32664.406351550857"/>
    <n v="124108.96700702768"/>
    <n v="235.03044617581588"/>
    <n v="235.03044617581588"/>
    <n v="235.03044617581588"/>
    <n v="235.03044617581588"/>
    <n v="235.03044617581588"/>
    <n v="235.03044617581588"/>
    <n v="156773.37335857854"/>
    <n v="-34074.589028605755"/>
    <n v="122698.78432997278"/>
  </r>
  <r>
    <x v="0"/>
    <s v="TL0950"/>
    <s v="Line #950 345Kv"/>
    <s v="000000487673"/>
    <s v="CROSSARMS 40' AND OVER"/>
    <x v="0"/>
    <x v="0"/>
    <s v="Power flows west to WA"/>
    <n v="1999"/>
    <n v="541.65632817568496"/>
    <n v="-121.85158429858134"/>
    <n v="419.80474387710365"/>
    <n v="0.81203667279587377"/>
    <n v="0.81203667279587377"/>
    <n v="0.81203667279587377"/>
    <n v="0.81203667279587377"/>
    <n v="0.81203667279587377"/>
    <n v="0.81203667279587377"/>
    <n v="541.65632817568496"/>
    <n v="-126.72380433535659"/>
    <n v="414.93252384032837"/>
  </r>
  <r>
    <x v="0"/>
    <s v="TL0950"/>
    <s v="Line #950 345Kv"/>
    <s v="000000487674"/>
    <s v="POLES-WOOD DIRECT BURY"/>
    <x v="0"/>
    <x v="0"/>
    <s v="Power flows west to WA"/>
    <n v="1999"/>
    <n v="7583.2028147068477"/>
    <n v="-1705.9253791821027"/>
    <n v="5877.2774355247448"/>
    <n v="11.368534737756397"/>
    <n v="11.368534737756397"/>
    <n v="11.368534737756397"/>
    <n v="11.368534737756397"/>
    <n v="11.368534737756397"/>
    <n v="11.368534737756397"/>
    <n v="7583.2028147068477"/>
    <n v="-1774.1365876086411"/>
    <n v="5809.0662270982066"/>
  </r>
  <r>
    <x v="0"/>
    <s v="TL0950"/>
    <s v="Line #950 345Kv"/>
    <s v="000000487675"/>
    <s v="10&quot; BELLS-7.5-15KIP WORK CLASS"/>
    <x v="1"/>
    <x v="0"/>
    <s v="Power flows west to WA"/>
    <n v="1999"/>
    <n v="902.76173198007973"/>
    <n v="-188.09428808156466"/>
    <n v="714.6674438985151"/>
    <n v="1.3533962312109697"/>
    <n v="1.3533962312109697"/>
    <n v="1.3533962312109697"/>
    <n v="1.3533962312109697"/>
    <n v="1.3533962312109697"/>
    <n v="1.3533962312109697"/>
    <n v="902.76173198007973"/>
    <n v="-196.21466546883047"/>
    <n v="706.54706651124923"/>
  </r>
  <r>
    <x v="0"/>
    <s v="TL0950"/>
    <s v="Line #950 345Kv"/>
    <s v="000000501799"/>
    <s v="POLES-WOOD DIRECT BURY"/>
    <x v="0"/>
    <x v="0"/>
    <s v="Power flows west to WA"/>
    <n v="1999"/>
    <n v="9979.2575966679724"/>
    <n v="-2244.9444140588771"/>
    <n v="7734.3131826090957"/>
    <n v="14.960635949854257"/>
    <n v="14.960635949854257"/>
    <n v="14.960635949854257"/>
    <n v="14.960635949854257"/>
    <n v="14.960635949854257"/>
    <n v="14.960635949854257"/>
    <n v="9979.2575966679724"/>
    <n v="-2334.7082297580027"/>
    <n v="7644.5493669099696"/>
  </r>
  <r>
    <x v="0"/>
    <s v="TL0950"/>
    <s v="Line #950 345Kv"/>
    <s v="000000501800"/>
    <s v="10&quot; BELLS-7.5-15KIP WORK CLASS"/>
    <x v="1"/>
    <x v="0"/>
    <s v="Power flows west to WA"/>
    <n v="1999"/>
    <n v="950.41022547936905"/>
    <n v="-198.02205655625411"/>
    <n v="752.3881689231149"/>
    <n v="1.4248295776194124"/>
    <n v="1.4248295776194124"/>
    <n v="1.4248295776194124"/>
    <n v="1.4248295776194124"/>
    <n v="1.4248295776194124"/>
    <n v="1.4248295776194124"/>
    <n v="950.41022547936905"/>
    <n v="-206.57103402197058"/>
    <n v="743.83919145739844"/>
  </r>
  <r>
    <x v="0"/>
    <s v="TL0950"/>
    <s v="Line #950 345Kv"/>
    <s v="000000501803"/>
    <s v="CROSSARMS 40' AND OVER"/>
    <x v="0"/>
    <x v="0"/>
    <s v="Power flows west to WA"/>
    <n v="1999"/>
    <n v="6226.8720761899231"/>
    <n v="-1400.8037721332382"/>
    <n v="4826.0683040566846"/>
    <n v="9.3351599891855273"/>
    <n v="9.3351599891855273"/>
    <n v="9.3351599891855273"/>
    <n v="9.3351599891855273"/>
    <n v="9.3351599891855273"/>
    <n v="9.3351599891855273"/>
    <n v="6226.8720761899231"/>
    <n v="-1456.8147320683513"/>
    <n v="4770.057344121572"/>
  </r>
  <r>
    <x v="0"/>
    <s v="TL0950"/>
    <s v="Line #950 345Kv"/>
    <s v="000000501804"/>
    <s v="10&quot; BELLS-7.5-15KIP WORK CLASS"/>
    <x v="1"/>
    <x v="0"/>
    <s v="Power flows west to WA"/>
    <n v="1999"/>
    <n v="280.07487986726886"/>
    <n v="-58.354805340071863"/>
    <n v="221.720074527197"/>
    <n v="0.41988076525777118"/>
    <n v="0.41988076525777118"/>
    <n v="0.41988076525777118"/>
    <n v="0.41988076525777118"/>
    <n v="0.41988076525777118"/>
    <n v="0.41988076525777118"/>
    <n v="280.07487986726886"/>
    <n v="-60.874089931618492"/>
    <n v="219.20078993565036"/>
  </r>
  <r>
    <x v="0"/>
    <s v="TL0950"/>
    <s v="Line #950 345Kv"/>
    <s v="000000667931"/>
    <s v="HORIZONTAL-V INSULATOR ASSMBLY"/>
    <x v="1"/>
    <x v="0"/>
    <s v="Power flows west to WA"/>
    <n v="1999"/>
    <n v="90394.624302604178"/>
    <n v="-18834.108605053294"/>
    <n v="71560.515697550887"/>
    <n v="135.51720184742564"/>
    <n v="135.51720184742564"/>
    <n v="135.51720184742564"/>
    <n v="135.51720184742564"/>
    <n v="135.51720184742564"/>
    <n v="135.51720184742564"/>
    <n v="90394.624302604178"/>
    <n v="-19647.211816137849"/>
    <n v="70747.412486466332"/>
  </r>
  <r>
    <x v="0"/>
    <s v="TL0950"/>
    <s v="Line #950 345Kv"/>
    <s v="000000888917"/>
    <s v="CROSSARMS 40' AND OVER"/>
    <x v="0"/>
    <x v="0"/>
    <s v="Power flows west to WA"/>
    <n v="2002"/>
    <n v="4980.7838045395938"/>
    <n v="-911.32552077602963"/>
    <n v="4069.4582837635644"/>
    <n v="7.4670577969174126"/>
    <n v="7.4670577969174126"/>
    <n v="7.4670577969174126"/>
    <n v="7.4670577969174126"/>
    <n v="7.4670577969174126"/>
    <n v="7.4670577969174126"/>
    <n v="4980.7838045395938"/>
    <n v="-956.12786755753416"/>
    <n v="4024.6559369820598"/>
  </r>
  <r>
    <x v="0"/>
    <s v="TL0950"/>
    <s v="Line #950 345Kv"/>
    <s v="000000888918"/>
    <s v="POLES-WOOD DIRECT BURY"/>
    <x v="0"/>
    <x v="0"/>
    <s v="Power flows west to WA"/>
    <n v="2002"/>
    <n v="1748.806007772167"/>
    <n v="-319.97605363169112"/>
    <n v="1428.8299541404758"/>
    <n v="2.6217631698307069"/>
    <n v="2.6217631698307069"/>
    <n v="2.6217631698307069"/>
    <n v="2.6217631698307069"/>
    <n v="2.6217631698307069"/>
    <n v="2.6217631698307069"/>
    <n v="1748.806007772167"/>
    <n v="-335.70663265067537"/>
    <n v="1413.0993751214917"/>
  </r>
  <r>
    <x v="0"/>
    <s v="TL0950"/>
    <s v="Line #950 345Kv"/>
    <s v="000000888919"/>
    <s v="POST TYPE INSULATOR-ALL VOLT"/>
    <x v="1"/>
    <x v="0"/>
    <s v="Power flows west to WA"/>
    <n v="2002"/>
    <n v="6596.7691478614934"/>
    <n v="-1117.1552397583228"/>
    <n v="5479.6139081031706"/>
    <n v="9.8896997808072253"/>
    <n v="9.8896997808072253"/>
    <n v="9.8896997808072253"/>
    <n v="9.8896997808072253"/>
    <n v="9.8896997808072253"/>
    <n v="9.8896997808072253"/>
    <n v="6596.7691478614934"/>
    <n v="-1176.493438443166"/>
    <n v="5420.2757094183271"/>
  </r>
  <r>
    <x v="0"/>
    <s v="TL0950"/>
    <s v="Line #950 345Kv"/>
    <s v="000000888920"/>
    <s v="POLYMER SUSPENSION INSULATOR"/>
    <x v="1"/>
    <x v="0"/>
    <s v="Power flows west to WA"/>
    <n v="2002"/>
    <n v="8788.3154438836409"/>
    <n v="-1488.2910750281928"/>
    <n v="7300.0243688554483"/>
    <n v="13.175207343312303"/>
    <n v="13.175207343312303"/>
    <n v="13.175207343312303"/>
    <n v="13.175207343312303"/>
    <n v="13.175207343312303"/>
    <n v="13.175207343312303"/>
    <n v="8788.3154438836409"/>
    <n v="-1567.3423190880667"/>
    <n v="7220.9731247955742"/>
  </r>
  <r>
    <x v="0"/>
    <s v="TL0950"/>
    <s v="Line #950 345Kv"/>
    <s v="000001205197"/>
    <s v="TOWER-DIRECT BURY UNITIZED H-FRAME"/>
    <x v="2"/>
    <x v="0"/>
    <s v="Power flows west to WA"/>
    <n v="2005"/>
    <n v="4778.6856505108253"/>
    <n v="-698.42328738235335"/>
    <n v="4080.2623631284719"/>
    <n v="7.1640776524253509"/>
    <n v="7.1640776524253509"/>
    <n v="7.1640776524253509"/>
    <n v="7.1640776524253509"/>
    <n v="7.1640776524253509"/>
    <n v="7.1640776524253509"/>
    <n v="4778.6856505108253"/>
    <n v="-741.40775329690541"/>
    <n v="4037.2778972139199"/>
  </r>
  <r>
    <x v="0"/>
    <s v="TL0950"/>
    <s v="Line #950 345Kv"/>
    <s v="000001205198"/>
    <s v="CROSSARMS 40' AND OVER"/>
    <x v="0"/>
    <x v="0"/>
    <s v="Power flows west to WA"/>
    <n v="2005"/>
    <n v="796.44760841847085"/>
    <n v="-111.64321433184139"/>
    <n v="684.80439408662949"/>
    <n v="1.1940129420708916"/>
    <n v="1.1940129420708916"/>
    <n v="1.1940129420708916"/>
    <n v="1.1940129420708916"/>
    <n v="1.1940129420708916"/>
    <n v="1.1940129420708916"/>
    <n v="796.44760841847085"/>
    <n v="-118.80729198426674"/>
    <n v="677.64031643420412"/>
  </r>
  <r>
    <x v="0"/>
    <s v="TL0950"/>
    <s v="Line #950 345Kv"/>
    <s v="000001205199"/>
    <s v="10&quot; BELLS-7.5-15KIP WORK CLASS"/>
    <x v="1"/>
    <x v="0"/>
    <s v="Power flows west to WA"/>
    <n v="2005"/>
    <n v="69.025080189673929"/>
    <n v="-8.95099664609101"/>
    <n v="60.074083543582915"/>
    <n v="0.10348055314976624"/>
    <n v="0.10348055314976624"/>
    <n v="0.10348055314976624"/>
    <n v="0.10348055314976624"/>
    <n v="0.10348055314976624"/>
    <n v="0.10348055314976624"/>
    <n v="69.025080189673929"/>
    <n v="-9.5718799649896074"/>
    <n v="59.453200224684323"/>
  </r>
  <r>
    <x v="0"/>
    <s v="TL0950"/>
    <s v="Line #950 345Kv"/>
    <s v="000001205200"/>
    <s v="POST TYPE INSULATOR-ALL VOLT"/>
    <x v="1"/>
    <x v="0"/>
    <s v="Power flows west to WA"/>
    <n v="2005"/>
    <n v="902.64085987838791"/>
    <n v="-117.05216838856849"/>
    <n v="785.58869148981944"/>
    <n v="1.3532150229905799"/>
    <n v="1.3532150229905799"/>
    <n v="1.3532150229905799"/>
    <n v="1.3532150229905799"/>
    <n v="1.3532150229905799"/>
    <n v="1.3532150229905799"/>
    <n v="902.64085987838791"/>
    <n v="-125.17145852651197"/>
    <n v="777.46940135187594"/>
  </r>
  <r>
    <x v="0"/>
    <s v="TL0950"/>
    <s v="Line #950 345Kv"/>
    <s v="000001434545"/>
    <s v="TOWER-DIRECT BURY UNITIZED H-FRAME"/>
    <x v="2"/>
    <x v="0"/>
    <s v="Power flows west to WA"/>
    <n v="2007"/>
    <n v="65693.542886792377"/>
    <n v="-7580.0241792453025"/>
    <n v="58113.518707547075"/>
    <n v="98.486001575267139"/>
    <n v="98.486001575267139"/>
    <n v="98.486001575267139"/>
    <n v="98.486001575267139"/>
    <n v="98.486001575267139"/>
    <n v="98.486001575267139"/>
    <n v="65693.542886792377"/>
    <n v="-8170.9401886969054"/>
    <n v="57522.60269809547"/>
  </r>
  <r>
    <x v="0"/>
    <s v="TL0950"/>
    <s v="Line #950 345Kv"/>
    <s v="000001434546"/>
    <s v="CROSSARMS 40' AND OVER"/>
    <x v="0"/>
    <x v="0"/>
    <s v="Power flows west to WA"/>
    <n v="2007"/>
    <n v="20904.691340194284"/>
    <n v="-2324.1017531830398"/>
    <n v="18580.589587011244"/>
    <n v="31.339753859960734"/>
    <n v="31.339753859960734"/>
    <n v="31.339753859960734"/>
    <n v="31.339753859960734"/>
    <n v="31.339753859960734"/>
    <n v="31.339753859960734"/>
    <n v="20904.691340194284"/>
    <n v="-2512.1402763428041"/>
    <n v="18392.551063851479"/>
  </r>
  <r>
    <x v="0"/>
    <s v="TL0950"/>
    <s v="Line #950 345Kv"/>
    <s v="000001434547"/>
    <s v="POLES-WOOD DIRECT BURY"/>
    <x v="0"/>
    <x v="0"/>
    <s v="Power flows west to WA"/>
    <n v="2007"/>
    <n v="3596.7413591789073"/>
    <n v="-399.87162510938845"/>
    <n v="3196.8697340695189"/>
    <n v="5.3921383989953702"/>
    <n v="5.3921383989953702"/>
    <n v="5.3921383989953702"/>
    <n v="5.3921383989953702"/>
    <n v="5.3921383989953702"/>
    <n v="5.3921383989953702"/>
    <n v="3596.7413591789073"/>
    <n v="-432.22445550336067"/>
    <n v="3164.5169036755465"/>
  </r>
  <r>
    <x v="0"/>
    <s v="TL0950"/>
    <s v="Line #950 345Kv"/>
    <s v="000001434548"/>
    <s v="POST TYPE INSULATOR-ALL VOLT"/>
    <x v="1"/>
    <x v="0"/>
    <s v="Power flows west to WA"/>
    <n v="2007"/>
    <n v="26036.974103957353"/>
    <n v="-2676.2296170048448"/>
    <n v="23360.744486952506"/>
    <n v="39.033934842522839"/>
    <n v="39.033934842522839"/>
    <n v="39.033934842522839"/>
    <n v="39.033934842522839"/>
    <n v="39.033934842522839"/>
    <n v="39.033934842522839"/>
    <n v="26036.974103957353"/>
    <n v="-2910.4332260599817"/>
    <n v="23126.540877897372"/>
  </r>
  <r>
    <x v="0"/>
    <s v="TL0950"/>
    <s v="Line #950 345Kv"/>
    <s v="000001434549"/>
    <s v="POLYMER SUSPENSION INSULATOR"/>
    <x v="1"/>
    <x v="0"/>
    <s v="Power flows west to WA"/>
    <n v="2007"/>
    <n v="5008.5381721251306"/>
    <n v="-514.8062958707369"/>
    <n v="4493.7318762543937"/>
    <n v="7.5086664021110785"/>
    <n v="7.5086664021110785"/>
    <n v="7.5086664021110785"/>
    <n v="7.5086664021110785"/>
    <n v="7.5086664021110785"/>
    <n v="7.5086664021110785"/>
    <n v="5008.5381721251306"/>
    <n v="-559.85829428340332"/>
    <n v="4448.6798778417269"/>
  </r>
  <r>
    <x v="0"/>
    <s v="TL0950"/>
    <s v="Line #950 345Kv"/>
    <s v="000001539419"/>
    <s v="TOWER-DIRECT BURY UNITIZED H-FRAME"/>
    <x v="2"/>
    <x v="0"/>
    <s v="Power flows west to WA"/>
    <n v="2009"/>
    <n v="14783.383269523116"/>
    <n v="-1250.901661267347"/>
    <n v="13532.481608255768"/>
    <n v="22.162852603018155"/>
    <n v="22.162852603018155"/>
    <n v="22.162852603018155"/>
    <n v="22.162852603018155"/>
    <n v="22.162852603018155"/>
    <n v="22.162852603018155"/>
    <n v="14783.383269523116"/>
    <n v="-1383.8787768854559"/>
    <n v="13399.504492637659"/>
  </r>
  <r>
    <x v="0"/>
    <s v="TL0950"/>
    <s v="Line #950 345Kv"/>
    <s v="000001539420"/>
    <s v="CROSSARMS 40' AND OVER"/>
    <x v="0"/>
    <x v="0"/>
    <s v="Power flows west to WA"/>
    <n v="2009"/>
    <n v="4001.122530450798"/>
    <n v="-327.94608924445998"/>
    <n v="3673.176441206338"/>
    <n v="5.9983758299636234"/>
    <n v="5.9983758299636234"/>
    <n v="5.9983758299636234"/>
    <n v="5.9983758299636234"/>
    <n v="5.9983758299636234"/>
    <n v="5.9983758299636234"/>
    <n v="4001.122530450798"/>
    <n v="-363.93634422424174"/>
    <n v="3637.1861862265564"/>
  </r>
  <r>
    <x v="0"/>
    <s v="TL0950"/>
    <s v="Line #950 345Kv"/>
    <s v="000001539421"/>
    <s v="POST TYPE INSULATOR-ALL VOLT"/>
    <x v="1"/>
    <x v="0"/>
    <s v="Power flows west to WA"/>
    <n v="2009"/>
    <n v="1925.3788179730698"/>
    <n v="-145.74807444519331"/>
    <n v="1779.6307435278763"/>
    <n v="2.8864764018992375"/>
    <n v="2.8864764018992375"/>
    <n v="2.8864764018992375"/>
    <n v="2.8864764018992375"/>
    <n v="2.8864764018992375"/>
    <n v="2.8864764018992375"/>
    <n v="1925.3788179730698"/>
    <n v="-163.06693285658872"/>
    <n v="1762.3118851164811"/>
  </r>
  <r>
    <x v="0"/>
    <s v="TL0950"/>
    <s v="Line #950 345Kv"/>
    <s v="000001539422"/>
    <s v="POLYMER SUSPENSION INSULATOR"/>
    <x v="1"/>
    <x v="0"/>
    <s v="Power flows west to WA"/>
    <n v="2009"/>
    <n v="577.61222336719516"/>
    <n v="-43.724314688577344"/>
    <n v="533.8879086786178"/>
    <n v="0.86594078870835489"/>
    <n v="0.86594078870835489"/>
    <n v="0.86594078870835489"/>
    <n v="0.86594078870835489"/>
    <n v="0.86594078870835489"/>
    <n v="0.86594078870835489"/>
    <n v="577.61222336719516"/>
    <n v="-48.919959420827475"/>
    <n v="528.69226394636769"/>
  </r>
  <r>
    <x v="0"/>
    <s v="TL0950"/>
    <s v="Line #950 345Kv"/>
    <s v="000001587265"/>
    <s v="POLES-WOOD DIRECT BURY"/>
    <x v="0"/>
    <x v="0"/>
    <s v="Power flows west to WA"/>
    <n v="2009"/>
    <n v="3518.277589871826"/>
    <n v="-288.37041797490087"/>
    <n v="3229.9071718969253"/>
    <n v="5.2745076156945618"/>
    <n v="5.2745076156945618"/>
    <n v="5.2745076156945618"/>
    <n v="5.2745076156945618"/>
    <n v="5.2745076156945618"/>
    <n v="5.2745076156945618"/>
    <n v="3518.277589871826"/>
    <n v="-320.01746366906826"/>
    <n v="3198.2601262027579"/>
  </r>
  <r>
    <x v="0"/>
    <s v="TL0950"/>
    <s v="Line #950 345Kv"/>
    <s v="000001653422"/>
    <s v="CROSSARMS 40' AND OVER"/>
    <x v="0"/>
    <x v="0"/>
    <s v="Power flows west to WA"/>
    <n v="2011"/>
    <n v="11643.239829546977"/>
    <n v="-609.86497837463173"/>
    <n v="11033.374851172346"/>
    <n v="17.455233586199515"/>
    <n v="17.455233586199515"/>
    <n v="17.455233586199515"/>
    <n v="17.455233586199515"/>
    <n v="17.455233586199515"/>
    <n v="17.455233586199515"/>
    <n v="11643.239829546977"/>
    <n v="-714.59637989182886"/>
    <n v="10928.643449655148"/>
  </r>
  <r>
    <x v="0"/>
    <s v="TL0950"/>
    <s v="Line #950 345Kv"/>
    <s v="000001653423"/>
    <s v="POLES-WOOD DIRECT BURY"/>
    <x v="0"/>
    <x v="0"/>
    <s v="Power flows west to WA"/>
    <n v="2011"/>
    <n v="3052.4400650132598"/>
    <n v="-159.88473324366819"/>
    <n v="2892.5553317695917"/>
    <n v="4.5761364639650806"/>
    <n v="4.5761364639650806"/>
    <n v="4.5761364639650806"/>
    <n v="4.5761364639650806"/>
    <n v="4.5761364639650806"/>
    <n v="4.5761364639650806"/>
    <n v="3052.4400650132598"/>
    <n v="-187.34155202745868"/>
    <n v="2865.0985129858009"/>
  </r>
  <r>
    <x v="0"/>
    <s v="TL0950"/>
    <s v="Line #950 345Kv"/>
    <s v="000001653424"/>
    <s v="POST TYPE INSULATOR-ALL VOLT"/>
    <x v="1"/>
    <x v="0"/>
    <s v="Power flows west to WA"/>
    <n v="2011"/>
    <n v="1319.6282803443753"/>
    <n v="-63.878543713960319"/>
    <n v="1255.7497366304149"/>
    <n v="1.978351405414801"/>
    <n v="1.978351405414801"/>
    <n v="1.978351405414801"/>
    <n v="1.978351405414801"/>
    <n v="1.978351405414801"/>
    <n v="1.978351405414801"/>
    <n v="1319.6282803443753"/>
    <n v="-75.748652146449132"/>
    <n v="1243.8796281979262"/>
  </r>
  <r>
    <x v="0"/>
    <s v="TL0950"/>
    <s v="Line #950 345Kv"/>
    <s v="000001653425"/>
    <s v="POLYMER SUSPENSION INSULATOR"/>
    <x v="1"/>
    <x v="0"/>
    <s v="Power flows west to WA"/>
    <n v="2011"/>
    <n v="649.66266116097972"/>
    <n v="-31.447874616228717"/>
    <n v="618.21478654475095"/>
    <n v="0.97395687702141187"/>
    <n v="0.97395687702141187"/>
    <n v="0.97395687702141187"/>
    <n v="0.97395687702141187"/>
    <n v="0.97395687702141187"/>
    <n v="0.97395687702141187"/>
    <n v="649.66266116097972"/>
    <n v="-37.291615878357192"/>
    <n v="612.3710452826225"/>
  </r>
  <r>
    <x v="0"/>
    <s v="TL0950"/>
    <s v="Line #950 345Kv"/>
    <s v="000001686992"/>
    <s v="TOWER-DIRECT BURY UNITIZED H-FRAME"/>
    <x v="2"/>
    <x v="0"/>
    <s v="Power flows west to WA"/>
    <n v="2012"/>
    <n v="11324.930259865127"/>
    <n v="-435.57424076405329"/>
    <n v="10889.356019101073"/>
    <n v="16.978032397109562"/>
    <n v="16.978032397109562"/>
    <n v="16.978032397109562"/>
    <n v="16.978032397109562"/>
    <n v="16.978032397109562"/>
    <n v="16.978032397109562"/>
    <n v="11324.930259865127"/>
    <n v="-537.44243514671064"/>
    <n v="10787.487824718415"/>
  </r>
  <r>
    <x v="0"/>
    <s v="TL0950"/>
    <s v="Line #950 345Kv"/>
    <s v="000001686993"/>
    <s v="10&quot; BELLS-7.5-15KIP WORK CLASS"/>
    <x v="1"/>
    <x v="0"/>
    <s v="Power flows west to WA"/>
    <n v="2012"/>
    <n v="1258.324794415722"/>
    <n v="-43.530292675205459"/>
    <n v="1214.7945017405166"/>
    <n v="1.886446859755831"/>
    <n v="1.886446859755831"/>
    <n v="1.886446859755831"/>
    <n v="1.886446859755831"/>
    <n v="1.886446859755831"/>
    <n v="1.886446859755831"/>
    <n v="1258.324794415722"/>
    <n v="-54.848973833740445"/>
    <n v="1203.4758205819815"/>
  </r>
  <r>
    <x v="0"/>
    <s v="TL0950"/>
    <s v="Line #950 345Kv"/>
    <s v="000001698070"/>
    <s v="TOWER-DIRECT BURY UNITIZED H-FRAME"/>
    <x v="2"/>
    <x v="0"/>
    <s v="Power flows west to WA"/>
    <n v="2012"/>
    <n v="26719.691729869239"/>
    <n v="-1027.6804511488403"/>
    <n v="25692.011278720398"/>
    <n v="40.057446838167373"/>
    <n v="40.057446838167373"/>
    <n v="40.057446838167373"/>
    <n v="40.057446838167373"/>
    <n v="40.057446838167373"/>
    <n v="40.057446838167373"/>
    <n v="26719.691729869239"/>
    <n v="-1268.0251321778446"/>
    <n v="25451.666597691394"/>
  </r>
  <r>
    <x v="0"/>
    <s v="TL0950"/>
    <s v="Line #950 345Kv"/>
    <s v="000001698071"/>
    <s v="10&quot; BELLS-7.5-15KIP WORK CLASS"/>
    <x v="1"/>
    <x v="0"/>
    <s v="Power flows west to WA"/>
    <n v="2012"/>
    <n v="2763.1291345520081"/>
    <n v="-95.587260507161517"/>
    <n v="2667.5418740448467"/>
    <n v="4.1424092588080974"/>
    <n v="4.1424092588080974"/>
    <n v="4.1424092588080974"/>
    <n v="4.1424092588080974"/>
    <n v="4.1424092588080974"/>
    <n v="4.1424092588080974"/>
    <n v="2763.1291345520081"/>
    <n v="-120.44171606001009"/>
    <n v="2642.687418491998"/>
  </r>
  <r>
    <x v="0"/>
    <s v="TL0950"/>
    <s v="Line #950 345Kv"/>
    <s v="000001713721"/>
    <s v="TOWER-DIRECT BURY UNITIZED H-F"/>
    <x v="2"/>
    <x v="0"/>
    <s v="Power flows west to WA"/>
    <n v="2012"/>
    <n v="72844.265321645798"/>
    <n v="-2801.7025123710564"/>
    <n v="70042.562809274736"/>
    <n v="109.20617330046815"/>
    <n v="109.20617330046815"/>
    <n v="109.20617330046815"/>
    <n v="109.20617330046815"/>
    <n v="109.20617330046815"/>
    <n v="109.20617330046815"/>
    <n v="72844.265321645798"/>
    <n v="-3456.9395521738652"/>
    <n v="69387.325769471936"/>
  </r>
  <r>
    <x v="0"/>
    <s v="TL0950"/>
    <s v="Line #950 345Kv"/>
    <s v="000001713722"/>
    <s v="10&quot; BELLS-7.5-15KIP WORK CLASS"/>
    <x v="1"/>
    <x v="0"/>
    <s v="Power flows west to WA"/>
    <n v="2012"/>
    <n v="75525.816452741245"/>
    <n v="-2612.728374511792"/>
    <n v="72913.088078229455"/>
    <n v="113.22628299947361"/>
    <n v="113.22628299947361"/>
    <n v="113.22628299947361"/>
    <n v="113.22628299947361"/>
    <n v="113.22628299947361"/>
    <n v="113.22628299947361"/>
    <n v="75525.816452741245"/>
    <n v="-3292.0860725086336"/>
    <n v="72233.730380232606"/>
  </r>
  <r>
    <x v="0"/>
    <s v="TL0950"/>
    <s v="Line #950 345Kv"/>
    <s v="000001760840"/>
    <s v="TOWER-DIRECT BURY UNITIZED H-F"/>
    <x v="2"/>
    <x v="0"/>
    <s v="Power flows west to WA"/>
    <n v="2013"/>
    <n v="1040380.6811366419"/>
    <n v="-24008.784949308032"/>
    <n v="1016371.8961873339"/>
    <n v="1559.7108771842611"/>
    <n v="1559.7108771842611"/>
    <n v="1559.7108771842611"/>
    <n v="1559.7108771842611"/>
    <n v="1559.7108771842611"/>
    <n v="1559.7108771842611"/>
    <n v="1040380.6811366419"/>
    <n v="-33367.050212413596"/>
    <n v="1007013.6309242283"/>
  </r>
  <r>
    <x v="0"/>
    <s v="TL0950"/>
    <s v="Line #950 345Kv"/>
    <s v="000001760841"/>
    <s v="CROSSARMS 40' AND OVER"/>
    <x v="0"/>
    <x v="0"/>
    <s v="Power flows west to WA"/>
    <n v="2013"/>
    <n v="333.46479819692081"/>
    <n v="-7.490879939133225"/>
    <n v="325.9739182577876"/>
    <n v="0.49992150213473807"/>
    <n v="0.49992150213473807"/>
    <n v="0.49992150213473807"/>
    <n v="0.49992150213473807"/>
    <n v="0.49992150213473807"/>
    <n v="0.49992150213473807"/>
    <n v="333.46479819692081"/>
    <n v="-10.490408951941653"/>
    <n v="322.97438924497914"/>
  </r>
  <r>
    <x v="0"/>
    <s v="TL0950"/>
    <s v="Line #950 345Kv"/>
    <s v="000001760842"/>
    <s v="10&quot; BELLS-7.5-15KIP WORK CLASS"/>
    <x v="1"/>
    <x v="0"/>
    <s v="Power flows west to WA"/>
    <n v="2013"/>
    <n v="109134.29721803586"/>
    <n v="-2262.7721616848467"/>
    <n v="106871.52505635102"/>
    <n v="163.61121801960337"/>
    <n v="163.61121801960337"/>
    <n v="163.61121801960337"/>
    <n v="163.61121801960337"/>
    <n v="163.61121801960337"/>
    <n v="163.61121801960337"/>
    <n v="109134.29721803586"/>
    <n v="-3244.4394698024671"/>
    <n v="105889.85774823339"/>
  </r>
  <r>
    <x v="0"/>
    <s v="TL0950"/>
    <s v="Line #950 345Kv"/>
    <s v="000001760843"/>
    <s v="OH COND&amp;DEV-PRIMARY&gt;4/0"/>
    <x v="1"/>
    <x v="0"/>
    <s v="Power flows west to WA"/>
    <n v="2013"/>
    <n v="68.857992284394015"/>
    <n v="-1.4276900298294781"/>
    <n v="67.430302254564538"/>
    <n v="0.10323005943334478"/>
    <n v="0.10323005943334478"/>
    <n v="0.10323005943334478"/>
    <n v="0.10323005943334478"/>
    <n v="0.10323005943334478"/>
    <n v="0.10323005943334478"/>
    <n v="68.857992284394015"/>
    <n v="-2.0470703864295468"/>
    <n v="66.810921897964462"/>
  </r>
  <r>
    <x v="0"/>
    <s v="TL0951"/>
    <s v="Line #950 345Kv"/>
    <s v="000000063961"/>
    <s v="CROSSARMS 40' AND OVER"/>
    <x v="0"/>
    <x v="0"/>
    <s v="Power flows west to WA"/>
    <n v="1951"/>
    <n v="-2386.768960501739"/>
    <n v="1788.9755261338403"/>
    <n v="-597.79343436789873"/>
    <n v="-3.5781801570490761"/>
    <n v="-3.5781801570490761"/>
    <n v="-3.5781801570490761"/>
    <n v="-3.5781801570490761"/>
    <n v="-3.5781801570490761"/>
    <n v="-3.5781801570490761"/>
    <n v="-2386.768960501739"/>
    <n v="1810.4446070761348"/>
    <n v="-576.32435342560416"/>
  </r>
  <r>
    <x v="0"/>
    <s v="TL0952"/>
    <s v="Line #950 345Kv"/>
    <s v="000000063963"/>
    <s v="CROSSARMS 40' AND OVER"/>
    <x v="0"/>
    <x v="0"/>
    <s v="Power flows west to WA"/>
    <n v="1976"/>
    <n v="-2144.4132864859557"/>
    <n v="1105.6325796224537"/>
    <n v="-1038.780706863502"/>
    <n v="-3.2148470158600642"/>
    <n v="-3.2148470158600642"/>
    <n v="-3.2148470158600642"/>
    <n v="-3.2148470158600642"/>
    <n v="-3.2148470158600642"/>
    <n v="-3.2148470158600642"/>
    <n v="-2144.4132864859557"/>
    <n v="1124.9216617176141"/>
    <n v="-1019.4916247683416"/>
  </r>
  <r>
    <x v="0"/>
    <s v="TL0952"/>
    <s v="Line #952 345Kv"/>
    <s v="000000063973"/>
    <s v="CROSSARMS 40' AND OVER"/>
    <x v="0"/>
    <x v="0"/>
    <s v="Power flows west to WA"/>
    <n v="1978"/>
    <n v="10924.306788931126"/>
    <n v="-5383.6605715315563"/>
    <n v="5540.6462173995697"/>
    <n v="16.377428409934019"/>
    <n v="16.377428409934019"/>
    <n v="16.377428409934019"/>
    <n v="16.377428409934019"/>
    <n v="16.377428409934019"/>
    <n v="16.377428409934019"/>
    <n v="10924.306788931126"/>
    <n v="-5481.9251419911607"/>
    <n v="5442.3816469399653"/>
  </r>
  <r>
    <x v="0"/>
    <s v="TL0952"/>
    <s v="Line #952 345Kv"/>
    <s v="000000066737"/>
    <s v="POLES-WOOD DIRECT BURY"/>
    <x v="0"/>
    <x v="0"/>
    <s v="Power flows west to WA"/>
    <n v="1978"/>
    <n v="71007.930136939656"/>
    <n v="-34993.762179184763"/>
    <n v="36014.167957754893"/>
    <n v="106.45318873080738"/>
    <n v="106.45318873080738"/>
    <n v="106.45318873080738"/>
    <n v="106.45318873080738"/>
    <n v="106.45318873080738"/>
    <n v="106.45318873080738"/>
    <n v="71007.930136939656"/>
    <n v="-35632.481311569609"/>
    <n v="35375.448825370047"/>
  </r>
  <r>
    <x v="0"/>
    <s v="TL0952"/>
    <s v="Line #952 345Kv"/>
    <s v="000000068559"/>
    <s v="10&quot; BELLS-7.5-15KIP WORK CLASS"/>
    <x v="1"/>
    <x v="0"/>
    <s v="Power flows west to WA"/>
    <n v="1976"/>
    <n v="11721.159674396444"/>
    <n v="-5646.082003523974"/>
    <n v="6075.0776708724698"/>
    <n v="17.572048932508569"/>
    <n v="17.572048932508569"/>
    <n v="17.572048932508569"/>
    <n v="17.572048932508569"/>
    <n v="17.572048932508569"/>
    <n v="17.572048932508569"/>
    <n v="11721.159674396444"/>
    <n v="-5751.5142971190253"/>
    <n v="5969.6453772774184"/>
  </r>
  <r>
    <x v="0"/>
    <s v="TL0952"/>
    <s v="Line #952 345Kv"/>
    <s v="000000071049"/>
    <s v="OH COND&amp;DEV-OH GROUND WIRE"/>
    <x v="1"/>
    <x v="0"/>
    <s v="Power flows west to WA"/>
    <n v="1976"/>
    <n v="768.69679589474845"/>
    <n v="-370.28120647041408"/>
    <n v="398.41558942433437"/>
    <n v="1.1524096665307664"/>
    <n v="1.1524096665307664"/>
    <n v="1.1524096665307664"/>
    <n v="1.1524096665307664"/>
    <n v="1.1524096665307664"/>
    <n v="1.1524096665307664"/>
    <n v="768.69679589474845"/>
    <n v="-377.19566446959868"/>
    <n v="391.50113142514977"/>
  </r>
  <r>
    <x v="0"/>
    <s v="TL0952"/>
    <s v="Line #952 345Kv"/>
    <s v="000000072118"/>
    <s v="OH COND&amp;DEV-PRIMARY&gt;4/0"/>
    <x v="1"/>
    <x v="0"/>
    <s v="Power flows west to WA"/>
    <n v="1976"/>
    <n v="29274.767981853245"/>
    <n v="-14101.654209244665"/>
    <n v="15173.11377260858"/>
    <n v="43.887948782802425"/>
    <n v="43.887948782802425"/>
    <n v="43.887948782802425"/>
    <n v="43.887948782802425"/>
    <n v="43.887948782802425"/>
    <n v="43.887948782802425"/>
    <n v="29274.767981853245"/>
    <n v="-14364.981901941479"/>
    <n v="14909.786079911766"/>
  </r>
  <r>
    <x v="0"/>
    <s v="TL0953"/>
    <s v="Line #950 345Kv"/>
    <s v="000000064004"/>
    <s v="CROSSARMS 40' AND OVER"/>
    <x v="0"/>
    <x v="0"/>
    <s v="Power flows west to WA"/>
    <n v="1994"/>
    <n v="-24173.826643046512"/>
    <n v="7084.4783693793515"/>
    <n v="-17089.348273667161"/>
    <n v="-36.240754025856738"/>
    <n v="-36.240754025856738"/>
    <n v="-36.240754025856738"/>
    <n v="-36.240754025856738"/>
    <n v="-36.240754025856738"/>
    <n v="-36.240754025856738"/>
    <n v="-24173.826643046512"/>
    <n v="7301.9228935344918"/>
    <n v="-16871.903749512021"/>
  </r>
  <r>
    <x v="0"/>
    <s v="TL0954"/>
    <s v="Line #950 345Kv"/>
    <s v="000000066711"/>
    <s v="POLES-WOOD DIRECT BURY"/>
    <x v="0"/>
    <x v="0"/>
    <s v="Power flows west to WA"/>
    <n v="1951"/>
    <n v="-20972.084647011117"/>
    <n v="15719.3875010102"/>
    <n v="-5252.6971460009172"/>
    <n v="-31.440788102135233"/>
    <n v="-31.440788102135233"/>
    <n v="-31.440788102135233"/>
    <n v="-31.440788102135233"/>
    <n v="-31.440788102135233"/>
    <n v="-31.440788102135233"/>
    <n v="-20972.084647011117"/>
    <n v="15908.032229623012"/>
    <n v="-5064.0524173881058"/>
  </r>
  <r>
    <x v="0"/>
    <s v="TL0955"/>
    <s v="Line #950 345Kv"/>
    <s v="000000066713"/>
    <s v="POLES-WOOD DIRECT BURY"/>
    <x v="0"/>
    <x v="0"/>
    <s v="Power flows west to WA"/>
    <n v="1969"/>
    <n v="-4091.677064988879"/>
    <n v="2417.7154099735026"/>
    <n v="-1673.9616550153764"/>
    <n v="-6.1341327649569726"/>
    <n v="-6.1341327649569726"/>
    <n v="-6.1341327649569726"/>
    <n v="-6.1341327649569726"/>
    <n v="-6.1341327649569726"/>
    <n v="-6.1341327649569726"/>
    <n v="-4091.677064988879"/>
    <n v="2454.5202065632443"/>
    <n v="-1637.1568584256347"/>
  </r>
  <r>
    <x v="0"/>
    <s v="TL0956"/>
    <s v="Line #950 345Kv"/>
    <s v="000000066714"/>
    <s v="POLES-WOOD DIRECT BURY"/>
    <x v="0"/>
    <x v="0"/>
    <s v="Power flows west to WA"/>
    <n v="1976"/>
    <n v="-10882.698345454615"/>
    <n v="5610.9826966495057"/>
    <n v="-5271.7156488051096"/>
    <n v="-16.315050144891536"/>
    <n v="-16.315050144891536"/>
    <n v="-16.315050144891536"/>
    <n v="-16.315050144891536"/>
    <n v="-16.315050144891536"/>
    <n v="-16.315050144891536"/>
    <n v="-10882.698345454615"/>
    <n v="5708.8729975188553"/>
    <n v="-5173.82534793576"/>
  </r>
  <r>
    <x v="0"/>
    <s v="TL0957"/>
    <s v="Line #950 345Kv"/>
    <s v="000000068537"/>
    <s v="10&quot; BELLS-7.5-15KIP WORK CLASS"/>
    <x v="1"/>
    <x v="0"/>
    <s v="Power flows west to WA"/>
    <n v="1975"/>
    <n v="-2292.246976978714"/>
    <n v="1128.6776786755047"/>
    <n v="-1163.5692983032093"/>
    <n v="-3.4364753287041037"/>
    <n v="-3.4364753287041037"/>
    <n v="-3.4364753287041037"/>
    <n v="-3.4364753287041037"/>
    <n v="-3.4364753287041037"/>
    <n v="-3.4364753287041037"/>
    <n v="-2292.246976978714"/>
    <n v="1149.2965306477292"/>
    <n v="-1142.9504463309847"/>
  </r>
  <r>
    <x v="0"/>
    <s v="TL0958"/>
    <s v="Line #950 345Kv"/>
    <s v="000000070828"/>
    <s v="POLYMER SUSPENSION INSULATOR"/>
    <x v="1"/>
    <x v="0"/>
    <s v="Power flows west to WA"/>
    <n v="1991"/>
    <n v="-1812.7829001852992"/>
    <n v="559.98960522259824"/>
    <n v="-1252.7932949627011"/>
    <n v="-2.7176756149524208"/>
    <n v="-2.7176756149524208"/>
    <n v="-2.7176756149524208"/>
    <n v="-2.7176756149524208"/>
    <n v="-2.7176756149524208"/>
    <n v="-2.7176756149524208"/>
    <n v="-1812.7829001852992"/>
    <n v="576.29565891231277"/>
    <n v="-1236.4872412729865"/>
  </r>
  <r>
    <x v="0"/>
    <s v="TL0959"/>
    <s v="Line #950 345Kv"/>
    <s v="000000070832"/>
    <s v="POLYMER SUSPENSION INSULATOR"/>
    <x v="1"/>
    <x v="0"/>
    <s v="Power flows west to WA"/>
    <n v="1996"/>
    <n v="-62794.891240811106"/>
    <n v="15488.883823572738"/>
    <n v="-47306.007417238368"/>
    <n v="-94.140420593827074"/>
    <n v="-94.140420593827074"/>
    <n v="-94.140420593827074"/>
    <n v="-94.140420593827074"/>
    <n v="-94.140420593827074"/>
    <n v="-94.140420593827074"/>
    <n v="-62794.891240811106"/>
    <n v="16053.7263471357"/>
    <n v="-46741.164893675406"/>
  </r>
  <r>
    <x v="0"/>
    <s v="TL0960"/>
    <s v="Line #950 345Kv"/>
    <s v="000000072107"/>
    <s v="OH COND&amp;DEV-PRIMARY&gt;4/0"/>
    <x v="1"/>
    <x v="0"/>
    <s v="Power flows west to WA"/>
    <n v="1951"/>
    <n v="-112.4430501297485"/>
    <n v="80.022938549596972"/>
    <n v="-32.420111580151527"/>
    <n v="-0.16857161184455896"/>
    <n v="-0.16857161184455896"/>
    <n v="-0.16857161184455896"/>
    <n v="-0.16857161184455896"/>
    <n v="-0.16857161184455896"/>
    <n v="-0.16857161184455896"/>
    <n v="-112.4430501297485"/>
    <n v="81.034368220664319"/>
    <n v="-31.40868190908418"/>
  </r>
  <r>
    <x v="0"/>
    <s v="TL0960"/>
    <s v="Line #950 345Kv"/>
    <s v="(blank)"/>
    <s v="10&quot; BELLS-20KIP&amp;UP WORK CLASS"/>
    <x v="1"/>
    <x v="0"/>
    <s v="Power flows west to WA"/>
    <n v="2014"/>
    <n v="1530.4292256949577"/>
    <n v="-31.731662141121461"/>
    <n v="1498.6975635538363"/>
    <n v="2.2943785417749445"/>
    <n v="2.2943785417749445"/>
    <n v="2.2943785417749445"/>
    <n v="2.2943785417749445"/>
    <n v="2.2943785417749445"/>
    <n v="2.2943785417749445"/>
    <n v="1530.4292256949577"/>
    <n v="-45.497933391771127"/>
    <n v="1484.9312923031866"/>
  </r>
  <r>
    <x v="0"/>
    <s v="TL0960"/>
    <s v="Line #950 345Kv"/>
    <m/>
    <s v="10&quot; BELLS-7.5-15KIP WORK CLASS"/>
    <x v="1"/>
    <x v="0"/>
    <s v="Power flows west to WA"/>
    <n v="2014"/>
    <n v="120864.54718549189"/>
    <n v="-2505.9851914341921"/>
    <n v="118358.5619940577"/>
    <n v="181.19689487621596"/>
    <n v="181.19689487621596"/>
    <n v="181.19689487621596"/>
    <n v="181.19689487621596"/>
    <n v="181.19689487621596"/>
    <n v="181.19689487621596"/>
    <n v="120864.54718549189"/>
    <n v="-3593.1665606914876"/>
    <n v="117271.3806248004"/>
  </r>
  <r>
    <x v="0"/>
    <s v="TL0960"/>
    <s v="Line #950 345Kv"/>
    <m/>
    <s v="OH COND&amp;DEV-PRIMARY&gt;4/0"/>
    <x v="1"/>
    <x v="0"/>
    <s v="Power flows west to WA"/>
    <n v="2014"/>
    <n v="701.09729549267536"/>
    <n v="-14.536433397320522"/>
    <n v="686.56086209535488"/>
    <n v="1.0510663044508937"/>
    <n v="1.0510663044508937"/>
    <n v="1.0510663044508937"/>
    <n v="1.0510663044508937"/>
    <n v="1.0510663044508937"/>
    <n v="1.0510663044508937"/>
    <n v="701.09729549267536"/>
    <n v="-20.842831224025883"/>
    <n v="680.25446426864949"/>
  </r>
  <r>
    <x v="0"/>
    <s v="TL0960"/>
    <s v="Line #950 345Kv"/>
    <m/>
    <s v="POST TYPE INSULATOR-ALL VOLT"/>
    <x v="1"/>
    <x v="0"/>
    <s v="Power flows west to WA"/>
    <n v="2014"/>
    <n v="3404.231206863753"/>
    <n v="-70.582757237539511"/>
    <n v="3333.6484496262133"/>
    <n v="5.1035323301030653"/>
    <n v="5.1035323301030653"/>
    <n v="5.1035323301030653"/>
    <n v="5.1035323301030653"/>
    <n v="5.1035323301030653"/>
    <n v="5.1035323301030653"/>
    <n v="3404.231206863753"/>
    <n v="-101.2039512181579"/>
    <n v="3303.0272556455952"/>
  </r>
  <r>
    <x v="0"/>
    <s v="TL0960"/>
    <s v="Line #950 345Kv"/>
    <m/>
    <s v="TOWER-DIRECT BURY UNITIZED H-FRAME"/>
    <x v="2"/>
    <x v="0"/>
    <s v="Power flows west to WA"/>
    <n v="2014"/>
    <n v="1309911.2512172661"/>
    <n v="-30228.721181938061"/>
    <n v="1279682.5300353281"/>
    <n v="1963.7838953694293"/>
    <n v="1963.7838953694293"/>
    <n v="1963.7838953694293"/>
    <n v="1963.7838953694293"/>
    <n v="1963.7838953694293"/>
    <n v="1963.7838953694293"/>
    <n v="1309911.2512172661"/>
    <n v="-42011.424554154641"/>
    <n v="1267899.8266631113"/>
  </r>
  <r>
    <x v="1"/>
    <s v="TL0951"/>
    <s v="Line #951 345Kv"/>
    <s v="000000063556"/>
    <s v="TOWER-CATHODIC PROTECTION"/>
    <x v="2"/>
    <x v="0"/>
    <s v="Power flows west to WA"/>
    <n v="1981"/>
    <n v="3077.1157490674691"/>
    <n v="-1547.3434836249864"/>
    <n v="1529.7722654424826"/>
    <n v="4.6131295891923427"/>
    <n v="4.6131295891923427"/>
    <n v="4.6131295891923427"/>
    <n v="4.6131295891923427"/>
    <n v="4.6131295891923427"/>
    <n v="4.6131295891923427"/>
    <n v="3077.1157490674691"/>
    <n v="-1575.0222611601405"/>
    <n v="1502.0934879073286"/>
  </r>
  <r>
    <x v="1"/>
    <s v="TL0951"/>
    <s v="Line #951 345Kv"/>
    <s v="000000063674"/>
    <s v="TOWER-LATTICE ANGLE"/>
    <x v="2"/>
    <x v="0"/>
    <s v="Power flows west to WA"/>
    <n v="1976"/>
    <n v="9734.143194684164"/>
    <n v="-5522.4184049814676"/>
    <n v="4211.7247897026964"/>
    <n v="14.593166997517521"/>
    <n v="14.593166997517521"/>
    <n v="14.593166997517521"/>
    <n v="14.593166997517521"/>
    <n v="14.593166997517521"/>
    <n v="14.593166997517521"/>
    <n v="9734.143194684164"/>
    <n v="-5609.9774069665727"/>
    <n v="4124.1657877175912"/>
  </r>
  <r>
    <x v="1"/>
    <s v="TL0951"/>
    <s v="Line #951 345Kv"/>
    <s v="000000063732"/>
    <s v="TOWER-LATTICE TANGENT"/>
    <x v="2"/>
    <x v="0"/>
    <s v="Power flows west to WA"/>
    <n v="1976"/>
    <n v="40207.837998157025"/>
    <n v="-22810.893588127467"/>
    <n v="17396.944410029559"/>
    <n v="60.278514788714716"/>
    <n v="60.278514788714716"/>
    <n v="60.278514788714716"/>
    <n v="60.278514788714716"/>
    <n v="60.278514788714716"/>
    <n v="60.278514788714716"/>
    <n v="40207.837998157025"/>
    <n v="-23172.564676859754"/>
    <n v="17035.273321297271"/>
  </r>
  <r>
    <x v="1"/>
    <s v="TL0951"/>
    <s v="Line #951 345Kv"/>
    <s v="000000063969"/>
    <s v="CROSSARMS 40' AND OVER"/>
    <x v="0"/>
    <x v="0"/>
    <s v="Power flows west to WA"/>
    <n v="1961"/>
    <n v="12718.222976067053"/>
    <n v="-8494.4780968286614"/>
    <n v="4223.7448792383911"/>
    <n v="19.066819553544978"/>
    <n v="19.066819553544978"/>
    <n v="19.066819553544978"/>
    <n v="19.066819553544978"/>
    <n v="19.066819553544978"/>
    <n v="19.066819553544978"/>
    <n v="12718.222976067053"/>
    <n v="-8608.8790141499321"/>
    <n v="4109.3439619171204"/>
  </r>
  <r>
    <x v="1"/>
    <s v="TL0951"/>
    <s v="Line #951 345Kv"/>
    <m/>
    <s v="POLES &amp; FIX-XARMS 40' &amp; OVER"/>
    <x v="0"/>
    <x v="0"/>
    <s v="Power flows west to WA"/>
    <n v="1961"/>
    <n v="-3889.6677875054711"/>
    <n v="2597.902072253386"/>
    <n v="-1291.7657152520851"/>
    <n v="-5.8312858618034298"/>
    <n v="-5.8312858618034298"/>
    <n v="-5.8312858618034298"/>
    <n v="-5.8312858618034298"/>
    <n v="-5.8312858618034298"/>
    <n v="-5.8312858618034298"/>
    <n v="-3889.6677875054711"/>
    <n v="2632.8897874242066"/>
    <n v="-1256.7780000812645"/>
  </r>
  <r>
    <x v="1"/>
    <s v="TL0951"/>
    <s v="Line #951 345Kv"/>
    <s v="000000063972"/>
    <s v="CROSSARMS 40' AND OVER"/>
    <x v="0"/>
    <x v="0"/>
    <s v="Power flows west to WA"/>
    <n v="1991"/>
    <n v="6534.6266673446244"/>
    <n v="-2174.1911959414906"/>
    <n v="4360.4354714031342"/>
    <n v="9.7965374369126064"/>
    <n v="9.7965374369126064"/>
    <n v="9.7965374369126064"/>
    <n v="9.7965374369126064"/>
    <n v="9.7965374369126064"/>
    <n v="9.7965374369126064"/>
    <n v="6534.6266673446244"/>
    <n v="-2232.9704205629664"/>
    <n v="4301.6562467816584"/>
  </r>
  <r>
    <x v="1"/>
    <s v="TL0951"/>
    <s v="Line #951 345Kv"/>
    <m/>
    <s v="POLES &amp; FIX-XARMS 40' &amp; OVER"/>
    <x v="0"/>
    <x v="0"/>
    <s v="Power flows west to WA"/>
    <n v="1991"/>
    <n v="-933.52012679884047"/>
    <n v="310.59941818297949"/>
    <n v="-622.92070861586103"/>
    <n v="-1.3995083936466814"/>
    <n v="-1.3995083936466814"/>
    <n v="-1.3995083936466814"/>
    <n v="-1.3995083936466814"/>
    <n v="-1.3995083936466814"/>
    <n v="-1.3995083936466814"/>
    <n v="-933.52012679884047"/>
    <n v="318.99646854485957"/>
    <n v="-614.5236582539809"/>
  </r>
  <r>
    <x v="1"/>
    <s v="TL0951"/>
    <s v="Line #951 345Kv"/>
    <s v="000000064006"/>
    <s v="CROSSARMS 40' AND OVER"/>
    <x v="0"/>
    <x v="0"/>
    <s v="Power flows west to WA"/>
    <n v="1992"/>
    <n v="89927.723814263081"/>
    <n v="-28734.22504652365"/>
    <n v="61193.498767739431"/>
    <n v="134.81723712928743"/>
    <n v="134.81723712928743"/>
    <n v="134.81723712928743"/>
    <n v="134.81723712928743"/>
    <n v="134.81723712928743"/>
    <n v="134.81723712928743"/>
    <n v="89927.723814263081"/>
    <n v="-29543.128469299376"/>
    <n v="60384.595344963702"/>
  </r>
  <r>
    <x v="1"/>
    <s v="TL0951"/>
    <s v="Line #951 345Kv"/>
    <m/>
    <s v="POLES &amp; FIX-XARMS 40' &amp; OVER"/>
    <x v="0"/>
    <x v="0"/>
    <s v="Power flows west to WA"/>
    <n v="1992"/>
    <n v="-22173.944394627673"/>
    <n v="7085.146619748838"/>
    <n v="-15088.797774878836"/>
    <n v="-33.242584074701234"/>
    <n v="-33.242584074701234"/>
    <n v="-33.242584074701234"/>
    <n v="-33.242584074701234"/>
    <n v="-33.242584074701234"/>
    <n v="-33.242584074701234"/>
    <n v="-22173.944394627673"/>
    <n v="7284.6021241970457"/>
    <n v="-14889.342270430629"/>
  </r>
  <r>
    <x v="1"/>
    <s v="TL0951"/>
    <s v="Line #951 345Kv"/>
    <s v="000000064007"/>
    <s v="CROSSARMS 40' AND OVER"/>
    <x v="0"/>
    <x v="0"/>
    <s v="Power flows west to WA"/>
    <n v="1995"/>
    <n v="12248.329125678181"/>
    <n v="-3424.1987501133126"/>
    <n v="8824.1303755648696"/>
    <n v="18.36236726712535"/>
    <n v="18.36236726712535"/>
    <n v="18.36236726712535"/>
    <n v="18.36236726712535"/>
    <n v="18.36236726712535"/>
    <n v="18.36236726712535"/>
    <n v="12248.329125678181"/>
    <n v="-3534.3729537160648"/>
    <n v="8713.9561719621161"/>
  </r>
  <r>
    <x v="1"/>
    <s v="TL0951"/>
    <s v="Line #951 345Kv"/>
    <s v="000000064008"/>
    <s v="CROSSARMS 40' AND OVER"/>
    <x v="0"/>
    <x v="0"/>
    <s v="Power flows west to WA"/>
    <n v="1996"/>
    <n v="14806.4058498336"/>
    <n v="-3940.1425687184515"/>
    <n v="10866.263281115149"/>
    <n v="22.197367439348913"/>
    <n v="22.197367439348913"/>
    <n v="22.197367439348913"/>
    <n v="22.197367439348913"/>
    <n v="22.197367439348913"/>
    <n v="22.197367439348913"/>
    <n v="14806.4058498336"/>
    <n v="-4073.3267733545449"/>
    <n v="10733.079076479054"/>
  </r>
  <r>
    <x v="1"/>
    <s v="TL0951"/>
    <s v="Line #951 345Kv"/>
    <s v="000000066249"/>
    <s v="POLES-WOOD DIRECT BURY"/>
    <x v="0"/>
    <x v="0"/>
    <s v="Power flows west to WA"/>
    <n v="1983"/>
    <n v="802.87871524083994"/>
    <n v="-348.07942620739271"/>
    <n v="454.79928903344722"/>
    <n v="1.2036542853263472"/>
    <n v="1.2036542853263472"/>
    <n v="1.2036542853263472"/>
    <n v="1.2036542853263472"/>
    <n v="1.2036542853263472"/>
    <n v="1.2036542853263472"/>
    <n v="802.87871524083994"/>
    <n v="-355.30135191935079"/>
    <n v="447.57736332148914"/>
  </r>
  <r>
    <x v="1"/>
    <s v="TL0951"/>
    <s v="Line #951 345Kv"/>
    <s v="000000066250"/>
    <s v="POLES-WOOD DIRECT BURY"/>
    <x v="0"/>
    <x v="0"/>
    <s v="Power flows west to WA"/>
    <n v="1985"/>
    <n v="1309.6136712130244"/>
    <n v="-535.75682122895932"/>
    <n v="773.85684998406509"/>
    <n v="1.9633377713901365"/>
    <n v="1.9633377713901365"/>
    <n v="1.9633377713901365"/>
    <n v="1.9633377713901365"/>
    <n v="1.9633377713901365"/>
    <n v="1.9633377713901365"/>
    <n v="1309.6136712130244"/>
    <n v="-547.53684785730013"/>
    <n v="762.07682335572429"/>
  </r>
  <r>
    <x v="1"/>
    <s v="TL0951"/>
    <s v="Line #951 345Kv"/>
    <s v="000000066443"/>
    <s v="POLES-WOOD DIRECT BURY"/>
    <x v="0"/>
    <x v="0"/>
    <s v="Power flows west to WA"/>
    <n v="1983"/>
    <n v="2702.0638377649234"/>
    <n v="-1171.4506965635874"/>
    <n v="1530.613141201336"/>
    <n v="4.0508617999363663"/>
    <n v="4.0508617999363663"/>
    <n v="4.0508617999363663"/>
    <n v="4.0508617999363663"/>
    <n v="4.0508617999363663"/>
    <n v="4.0508617999363663"/>
    <n v="2702.0638377649234"/>
    <n v="-1195.7558673632057"/>
    <n v="1506.3079704017177"/>
  </r>
  <r>
    <x v="1"/>
    <s v="TL0951"/>
    <s v="Line #951 345Kv"/>
    <s v="000000066444"/>
    <s v="POLES-WOOD DIRECT BURY"/>
    <x v="0"/>
    <x v="0"/>
    <s v="Power flows west to WA"/>
    <n v="1984"/>
    <n v="2442.8642808721997"/>
    <n v="-1029.4717348441063"/>
    <n v="1413.3925460280934"/>
    <n v="3.6622767602706543"/>
    <n v="3.6622767602706543"/>
    <n v="3.6622767602706543"/>
    <n v="3.6622767602706543"/>
    <n v="3.6622767602706543"/>
    <n v="3.6622767602706543"/>
    <n v="2442.8642808721997"/>
    <n v="-1051.4453954057303"/>
    <n v="1391.4188854664694"/>
  </r>
  <r>
    <x v="1"/>
    <s v="TL0951"/>
    <s v="Line #951 345Kv"/>
    <s v="000000066445"/>
    <s v="POLES-WOOD DIRECT BURY"/>
    <x v="0"/>
    <x v="0"/>
    <s v="Power flows west to WA"/>
    <n v="1995"/>
    <n v="1809.0358650328519"/>
    <n v="-505.74231671886605"/>
    <n v="1303.2935483139859"/>
    <n v="2.7120581601203315"/>
    <n v="2.7120581601203315"/>
    <n v="2.7120581601203315"/>
    <n v="2.7120581601203315"/>
    <n v="2.7120581601203315"/>
    <n v="2.7120581601203315"/>
    <n v="1809.0358650328519"/>
    <n v="-522.01466567958801"/>
    <n v="1287.0211993532639"/>
  </r>
  <r>
    <x v="1"/>
    <s v="TL0951"/>
    <s v="Line #951 345Kv"/>
    <s v="000000066446"/>
    <s v="POLES-WOOD DIRECT BURY"/>
    <x v="0"/>
    <x v="0"/>
    <s v="Power flows west to WA"/>
    <n v="1996"/>
    <n v="951.5940610635862"/>
    <n v="-253.22933236889753"/>
    <n v="698.36472869468867"/>
    <n v="1.4266043522485259"/>
    <n v="1.4266043522485259"/>
    <n v="1.4266043522485259"/>
    <n v="1.4266043522485259"/>
    <n v="1.4266043522485259"/>
    <n v="1.4266043522485259"/>
    <n v="951.5940610635862"/>
    <n v="-261.78895848238869"/>
    <n v="689.8051025811975"/>
  </r>
  <r>
    <x v="1"/>
    <s v="TL0951"/>
    <s v="Line #951 345Kv"/>
    <s v="000000066725"/>
    <s v="POLES &amp; FIX-W/O FOUNDATIONS"/>
    <x v="0"/>
    <x v="0"/>
    <s v="Power flows west to WA"/>
    <n v="1961"/>
    <n v="-22972.0273314808"/>
    <n v="15342.97545924581"/>
    <n v="-7629.0518722349861"/>
    <n v="-34.439048657400939"/>
    <n v="-34.439048657400939"/>
    <n v="-34.439048657400939"/>
    <n v="-34.439048657400939"/>
    <n v="-34.439048657400939"/>
    <n v="-34.439048657400939"/>
    <n v="-22972.0273314808"/>
    <n v="15549.609751190215"/>
    <n v="-7422.4175802905847"/>
  </r>
  <r>
    <x v="1"/>
    <s v="TL0951"/>
    <s v="Line #951 345Kv"/>
    <m/>
    <s v="POLES-WOOD DIRECT BURY"/>
    <x v="0"/>
    <x v="0"/>
    <s v="Power flows west to WA"/>
    <n v="1961"/>
    <n v="54207.123944005129"/>
    <n v="-36204.839929360925"/>
    <n v="18002.284014644196"/>
    <n v="81.265869666063011"/>
    <n v="81.265869666063011"/>
    <n v="81.265869666063011"/>
    <n v="81.265869666063011"/>
    <n v="81.265869666063011"/>
    <n v="81.265869666063011"/>
    <n v="54207.123944005129"/>
    <n v="-36692.435147357304"/>
    <n v="17514.688796647824"/>
  </r>
  <r>
    <x v="1"/>
    <s v="TL0951"/>
    <s v="Line #951 345Kv"/>
    <s v="000000066726"/>
    <s v="POLES-WOOD DIRECT BURY"/>
    <x v="0"/>
    <x v="0"/>
    <s v="Power flows west to WA"/>
    <n v="1976"/>
    <n v="17409.624748909107"/>
    <n v="-8976.184041900804"/>
    <n v="8433.4407070083016"/>
    <n v="26.100043552234592"/>
    <n v="26.100043552234592"/>
    <n v="26.100043552234592"/>
    <n v="26.100043552234592"/>
    <n v="26.100043552234592"/>
    <n v="26.100043552234592"/>
    <n v="17409.624748909107"/>
    <n v="-9132.7843032142118"/>
    <n v="8276.8404456948956"/>
  </r>
  <r>
    <x v="1"/>
    <s v="TL0951"/>
    <s v="Line #951 345Kv"/>
    <s v="000000066727"/>
    <s v="POLES-WOOD DIRECT BURY"/>
    <x v="0"/>
    <x v="0"/>
    <s v="Power flows west to WA"/>
    <n v="1977"/>
    <n v="56892.12348506062"/>
    <n v="-28683.224168171761"/>
    <n v="28208.899316888859"/>
    <n v="85.291149129003145"/>
    <n v="85.291149129003145"/>
    <n v="85.291149129003145"/>
    <n v="85.291149129003145"/>
    <n v="85.291149129003145"/>
    <n v="85.291149129003145"/>
    <n v="56892.12348506062"/>
    <n v="-29194.97106294578"/>
    <n v="27697.152422114839"/>
  </r>
  <r>
    <x v="1"/>
    <s v="TL0951"/>
    <s v="Line #951 345Kv"/>
    <s v="000000066728"/>
    <s v="POLES-WOOD DIRECT BURY"/>
    <x v="0"/>
    <x v="0"/>
    <s v="Power flows west to WA"/>
    <n v="1978"/>
    <n v="5992.1633401370564"/>
    <n v="-2953.0270556992587"/>
    <n v="3039.1362844377977"/>
    <n v="8.9832909327629533"/>
    <n v="8.9832909327629533"/>
    <n v="8.9832909327629533"/>
    <n v="8.9832909327629533"/>
    <n v="8.9832909327629533"/>
    <n v="8.9832909327629533"/>
    <n v="5992.1633401370564"/>
    <n v="-3006.9268012958364"/>
    <n v="2985.23653884122"/>
  </r>
  <r>
    <x v="1"/>
    <s v="TL0951"/>
    <s v="Line #951 345Kv"/>
    <s v="000000066729"/>
    <s v="POLES &amp; FIX-W/O FOUNDATIONS"/>
    <x v="0"/>
    <x v="0"/>
    <s v="Power flows west to WA"/>
    <n v="1982"/>
    <n v="-1140.3927288444377"/>
    <n v="508.29515799829113"/>
    <n v="-632.09757084614648"/>
    <n v="-1.70964626284415"/>
    <n v="-1.70964626284415"/>
    <n v="-1.70964626284415"/>
    <n v="-1.70964626284415"/>
    <n v="-1.70964626284415"/>
    <n v="-1.70964626284415"/>
    <n v="-1140.3927288444377"/>
    <n v="518.55303557535603"/>
    <n v="-621.83969326908164"/>
  </r>
  <r>
    <x v="1"/>
    <s v="TL0951"/>
    <s v="Line #951 345Kv"/>
    <m/>
    <s v="POLES-WOOD DIRECT BURY"/>
    <x v="0"/>
    <x v="0"/>
    <s v="Power flows west to WA"/>
    <n v="1982"/>
    <n v="26229.025653298439"/>
    <n v="-11690.785464840688"/>
    <n v="14538.24018845775"/>
    <n v="39.321853386108366"/>
    <n v="39.321853386108366"/>
    <n v="39.321853386108366"/>
    <n v="39.321853386108366"/>
    <n v="39.321853386108366"/>
    <n v="39.321853386108366"/>
    <n v="26229.025653298439"/>
    <n v="-11926.716585157339"/>
    <n v="14302.309068141099"/>
  </r>
  <r>
    <x v="1"/>
    <s v="TL0951"/>
    <s v="Line #951 345Kv"/>
    <s v="000000066730"/>
    <s v="POLES-WOOD DIRECT BURY"/>
    <x v="0"/>
    <x v="0"/>
    <s v="Power flows west to WA"/>
    <n v="1983"/>
    <n v="5348.914010489374"/>
    <n v="-2318.9641028724072"/>
    <n v="3029.9499076169668"/>
    <n v="8.018948750729292"/>
    <n v="8.018948750729292"/>
    <n v="8.018948750729292"/>
    <n v="8.018948750729292"/>
    <n v="8.018948750729292"/>
    <n v="8.018948750729292"/>
    <n v="5348.914010489374"/>
    <n v="-2367.0777953767829"/>
    <n v="2981.8362151125912"/>
  </r>
  <r>
    <x v="1"/>
    <s v="TL0951"/>
    <s v="Line #951 345Kv"/>
    <s v="000000066731"/>
    <s v="POLES-WOOD DIRECT BURY"/>
    <x v="0"/>
    <x v="0"/>
    <s v="Power flows west to WA"/>
    <n v="1989"/>
    <n v="2545.6553381756726"/>
    <n v="-912.71836372051735"/>
    <n v="1632.9369744551552"/>
    <n v="3.8163783627517183"/>
    <n v="3.8163783627517183"/>
    <n v="3.8163783627517183"/>
    <n v="3.8163783627517183"/>
    <n v="3.8163783627517183"/>
    <n v="3.8163783627517183"/>
    <n v="2545.6553381756726"/>
    <n v="-935.61663389702767"/>
    <n v="1610.0387042786449"/>
  </r>
  <r>
    <x v="1"/>
    <s v="TL0951"/>
    <s v="Line #951 345Kv"/>
    <s v="000000066732"/>
    <s v="POLES &amp; FIX-W/O FOUNDATIONS"/>
    <x v="0"/>
    <x v="0"/>
    <s v="Power flows west to WA"/>
    <n v="1991"/>
    <n v="-4198.8230730150726"/>
    <n v="1397.0261230508816"/>
    <n v="-2801.7969499641913"/>
    <n v="-6.2947631930256165"/>
    <n v="-6.2947631930256165"/>
    <n v="-6.2947631930256165"/>
    <n v="-6.2947631930256165"/>
    <n v="-6.2947631930256165"/>
    <n v="-6.2947631930256165"/>
    <n v="-4198.8230730150726"/>
    <n v="1434.7947022090352"/>
    <n v="-2764.0283708060374"/>
  </r>
  <r>
    <x v="1"/>
    <s v="TL0951"/>
    <s v="Line #951 345Kv"/>
    <m/>
    <s v="POLES-WOOD DIRECT BURY"/>
    <x v="0"/>
    <x v="0"/>
    <s v="Power flows west to WA"/>
    <n v="1991"/>
    <n v="4198.8230730150726"/>
    <n v="-1397.0261230508816"/>
    <n v="2801.7969499641913"/>
    <n v="6.2947631930256165"/>
    <n v="6.2947631930256165"/>
    <n v="6.2947631930256165"/>
    <n v="6.2947631930256165"/>
    <n v="6.2947631930256165"/>
    <n v="6.2947631930256165"/>
    <n v="4198.8230730150726"/>
    <n v="-1434.7947022090352"/>
    <n v="2764.0283708060374"/>
  </r>
  <r>
    <x v="1"/>
    <s v="TL0951"/>
    <s v="Line #951 345Kv"/>
    <s v="000000066733"/>
    <s v="POLES-WOOD DIRECT BURY"/>
    <x v="0"/>
    <x v="0"/>
    <s v="Power flows west to WA"/>
    <n v="1992"/>
    <n v="346988.06847593549"/>
    <n v="-110871.62918344341"/>
    <n v="236116.43929249208"/>
    <n v="520.19522706226928"/>
    <n v="520.19522706226928"/>
    <n v="520.19522706226928"/>
    <n v="520.19522706226928"/>
    <n v="520.19522706226928"/>
    <n v="520.19522706226928"/>
    <n v="346988.06847593549"/>
    <n v="-113992.80054581702"/>
    <n v="232995.26793011848"/>
  </r>
  <r>
    <x v="1"/>
    <s v="TL0951"/>
    <s v="Line #951 345Kv"/>
    <s v="000000066734"/>
    <s v="POLES-WOOD DIRECT BURY"/>
    <x v="0"/>
    <x v="0"/>
    <s v="Power flows west to WA"/>
    <n v="1993"/>
    <n v="3710.3149189656556"/>
    <n v="-1136.7764955442065"/>
    <n v="2573.5384234214489"/>
    <n v="5.5624048406659279"/>
    <n v="5.5624048406659279"/>
    <n v="5.5624048406659279"/>
    <n v="5.5624048406659279"/>
    <n v="5.5624048406659279"/>
    <n v="5.5624048406659279"/>
    <n v="3710.3149189656556"/>
    <n v="-1170.1509245882021"/>
    <n v="2540.1639943774535"/>
  </r>
  <r>
    <x v="1"/>
    <s v="TL0951"/>
    <s v="Line #951 345Kv"/>
    <s v="000000066735"/>
    <s v="POLES-WOOD DIRECT BURY"/>
    <x v="0"/>
    <x v="0"/>
    <s v="Power flows west to WA"/>
    <n v="1995"/>
    <n v="3665.0021010784712"/>
    <n v="-1024.6047019887455"/>
    <n v="2640.3973990897257"/>
    <n v="5.4944730766338461"/>
    <n v="5.4944730766338461"/>
    <n v="5.4944730766338461"/>
    <n v="5.4944730766338461"/>
    <n v="5.4944730766338461"/>
    <n v="5.4944730766338461"/>
    <n v="3665.0021010784712"/>
    <n v="-1057.5715404485486"/>
    <n v="2607.4305606299226"/>
  </r>
  <r>
    <x v="1"/>
    <s v="TL0951"/>
    <s v="Line #951 345Kv"/>
    <s v="000000066736"/>
    <s v="POLES-WOOD DIRECT BURY"/>
    <x v="0"/>
    <x v="0"/>
    <s v="Power flows west to WA"/>
    <n v="1996"/>
    <n v="17501.103599518949"/>
    <n v="-4657.2303901011392"/>
    <n v="12843.873209417809"/>
    <n v="26.237186197148571"/>
    <n v="26.237186197148571"/>
    <n v="26.237186197148571"/>
    <n v="26.237186197148571"/>
    <n v="26.237186197148571"/>
    <n v="26.237186197148571"/>
    <n v="17501.103599518949"/>
    <n v="-4814.6535072840306"/>
    <n v="12686.450092234918"/>
  </r>
  <r>
    <x v="1"/>
    <s v="TL0951"/>
    <s v="Line #951 345Kv"/>
    <s v="000000066871"/>
    <s v="POLES-WOOD DIRECT BURY"/>
    <x v="0"/>
    <x v="0"/>
    <s v="Power flows west to WA"/>
    <n v="1983"/>
    <n v="4810.1052868270763"/>
    <n v="-2085.369379525368"/>
    <n v="2724.7359073017083"/>
    <n v="7.2111811304196651"/>
    <n v="7.2111811304196651"/>
    <n v="7.2111811304196651"/>
    <n v="7.2111811304196651"/>
    <n v="7.2111811304196651"/>
    <n v="7.2111811304196651"/>
    <n v="4810.1052868270763"/>
    <n v="-2128.6364663078862"/>
    <n v="2681.4688205191901"/>
  </r>
  <r>
    <x v="1"/>
    <s v="TL0951"/>
    <s v="Line #951 345Kv"/>
    <s v="000000066872"/>
    <s v="POLES-WOOD DIRECT BURY"/>
    <x v="0"/>
    <x v="0"/>
    <s v="Power flows west to WA"/>
    <n v="1987"/>
    <n v="1411.2493334267958"/>
    <n v="-542.03778196694748"/>
    <n v="869.21155145984835"/>
    <n v="2.1157072364704139"/>
    <n v="2.1157072364704139"/>
    <n v="2.1157072364704139"/>
    <n v="2.1157072364704139"/>
    <n v="2.1157072364704139"/>
    <n v="2.1157072364704139"/>
    <n v="1411.2493334267958"/>
    <n v="-554.73202538576993"/>
    <n v="856.5173080410259"/>
  </r>
  <r>
    <x v="1"/>
    <s v="TL0951"/>
    <s v="Line #951 345Kv"/>
    <s v="000000066873"/>
    <s v="POLES &amp; FIX-W/O FOUNDATIONS"/>
    <x v="0"/>
    <x v="0"/>
    <s v="Power flows west to WA"/>
    <n v="1989"/>
    <n v="-2454.04850534051"/>
    <n v="879.87368230702793"/>
    <n v="-1574.174823033482"/>
    <n v="-3.6790438503102689"/>
    <n v="-3.6790438503102689"/>
    <n v="-3.6790438503102689"/>
    <n v="-3.6790438503102689"/>
    <n v="-3.6790438503102689"/>
    <n v="-3.6790438503102689"/>
    <n v="-2454.04850534051"/>
    <n v="901.9479454088895"/>
    <n v="-1552.1005599316204"/>
  </r>
  <r>
    <x v="1"/>
    <s v="TL0951"/>
    <s v="Line #951 345Kv"/>
    <m/>
    <s v="POLES-WOOD DIRECT BURY"/>
    <x v="0"/>
    <x v="0"/>
    <s v="Power flows west to WA"/>
    <n v="1989"/>
    <n v="2454.04850534051"/>
    <n v="-879.87368230702793"/>
    <n v="1574.174823033482"/>
    <n v="3.6790438503102689"/>
    <n v="3.6790438503102689"/>
    <n v="3.6790438503102689"/>
    <n v="3.6790438503102689"/>
    <n v="3.6790438503102689"/>
    <n v="3.6790438503102689"/>
    <n v="2454.04850534051"/>
    <n v="-901.9479454088895"/>
    <n v="1552.1005599316204"/>
  </r>
  <r>
    <x v="1"/>
    <s v="TL0951"/>
    <s v="Line #951 345Kv"/>
    <s v="000000066874"/>
    <s v="POLES-WOOD DIRECT BURY"/>
    <x v="0"/>
    <x v="0"/>
    <s v="Power flows west to WA"/>
    <n v="1991"/>
    <n v="2079.561848866465"/>
    <n v="-691.9087031881736"/>
    <n v="1387.6531456782914"/>
    <n v="3.1176234759672936"/>
    <n v="3.1176234759672936"/>
    <n v="3.1176234759672936"/>
    <n v="3.1176234759672936"/>
    <n v="3.1176234759672936"/>
    <n v="3.1176234759672936"/>
    <n v="2079.561848866465"/>
    <n v="-710.61444404397741"/>
    <n v="1368.9474048224874"/>
  </r>
  <r>
    <x v="1"/>
    <s v="TL0951"/>
    <s v="Line #951 345Kv"/>
    <s v="000000066875"/>
    <s v="POLES-WOOD DIRECT BURY"/>
    <x v="0"/>
    <x v="0"/>
    <s v="Power flows west to WA"/>
    <n v="1995"/>
    <n v="5082.7963033056994"/>
    <n v="-1420.9697151566595"/>
    <n v="3661.8265881490397"/>
    <n v="7.6199922052730251"/>
    <n v="7.6199922052730251"/>
    <n v="7.6199922052730251"/>
    <n v="7.6199922052730251"/>
    <n v="7.6199922052730251"/>
    <n v="7.6199922052730251"/>
    <n v="5082.7963033056994"/>
    <n v="-1466.6896683882976"/>
    <n v="3616.1066349174016"/>
  </r>
  <r>
    <x v="1"/>
    <s v="TL0951"/>
    <s v="Line #951 345Kv"/>
    <s v="000000066876"/>
    <s v="POLES-WOOD DIRECT BURY"/>
    <x v="0"/>
    <x v="0"/>
    <s v="Power flows west to WA"/>
    <n v="1996"/>
    <n v="3092.2851978297958"/>
    <n v="-822.89008326244584"/>
    <n v="2269.39511456735"/>
    <n v="4.6358712208512864"/>
    <n v="4.6358712208512864"/>
    <n v="4.6358712208512864"/>
    <n v="4.6358712208512864"/>
    <n v="4.6358712208512864"/>
    <n v="4.6358712208512864"/>
    <n v="3092.2851978297958"/>
    <n v="-850.70531058755353"/>
    <n v="2241.5798872422424"/>
  </r>
  <r>
    <x v="1"/>
    <s v="TL0951"/>
    <s v="Line #951 345Kv"/>
    <s v="000000066958"/>
    <s v="POLES-WOOD DIRECT BURY"/>
    <x v="0"/>
    <x v="0"/>
    <s v="Power flows west to WA"/>
    <n v="1983"/>
    <n v="2816.6292597979082"/>
    <n v="-1221.1193023037295"/>
    <n v="1595.5099574941787"/>
    <n v="4.2226152149448311"/>
    <n v="4.2226152149448311"/>
    <n v="4.2226152149448311"/>
    <n v="4.2226152149448311"/>
    <n v="4.2226152149448311"/>
    <n v="4.2226152149448311"/>
    <n v="2816.6292597979082"/>
    <n v="-1246.4549935933985"/>
    <n v="1570.1742662045096"/>
  </r>
  <r>
    <x v="1"/>
    <s v="TL0951"/>
    <s v="Line #951 345Kv"/>
    <s v="000000066959"/>
    <s v="POLES-WOOD DIRECT BURY"/>
    <x v="0"/>
    <x v="0"/>
    <s v="Power flows west to WA"/>
    <n v="1987"/>
    <n v="2709.9205243748938"/>
    <n v="-1040.8361411035296"/>
    <n v="1669.0843832713642"/>
    <n v="4.0626403342617161"/>
    <n v="4.0626403342617161"/>
    <n v="4.0626403342617161"/>
    <n v="4.0626403342617161"/>
    <n v="4.0626403342617161"/>
    <n v="4.0626403342617161"/>
    <n v="2709.9205243748938"/>
    <n v="-1065.2119831090999"/>
    <n v="1644.7085412657939"/>
  </r>
  <r>
    <x v="1"/>
    <s v="TL0951"/>
    <s v="Line #951 345Kv"/>
    <s v="000000066960"/>
    <s v="POLES-WOOD DIRECT BURY"/>
    <x v="0"/>
    <x v="0"/>
    <s v="Power flows west to WA"/>
    <n v="1991"/>
    <n v="10059.306923544305"/>
    <n v="-3346.9175308419917"/>
    <n v="6712.3893927023137"/>
    <n v="15.080643758634297"/>
    <n v="15.080643758634297"/>
    <n v="15.080643758634297"/>
    <n v="15.080643758634297"/>
    <n v="15.080643758634297"/>
    <n v="15.080643758634297"/>
    <n v="10059.306923544305"/>
    <n v="-3437.4013933937977"/>
    <n v="6621.9055301505077"/>
  </r>
  <r>
    <x v="1"/>
    <s v="TL0951"/>
    <s v="Line #951 345Kv"/>
    <s v="000000066961"/>
    <s v="POLES-WOOD DIRECT BURY"/>
    <x v="0"/>
    <x v="0"/>
    <s v="Power flows west to WA"/>
    <n v="1995"/>
    <n v="9780.8140461844741"/>
    <n v="-2734.368981138985"/>
    <n v="7046.4450650454892"/>
    <n v="14.663134689202218"/>
    <n v="14.663134689202218"/>
    <n v="14.663134689202218"/>
    <n v="14.663134689202218"/>
    <n v="14.663134689202218"/>
    <n v="14.663134689202218"/>
    <n v="9780.8140461844741"/>
    <n v="-2822.3477892741985"/>
    <n v="6958.4662569102757"/>
  </r>
  <r>
    <x v="1"/>
    <s v="TL0951"/>
    <s v="Line #951 345Kv"/>
    <s v="000000067003"/>
    <s v="POLES-WOOD DIRECT BURY"/>
    <x v="0"/>
    <x v="0"/>
    <s v="Power flows west to WA"/>
    <n v="1991"/>
    <n v="3453.3195003979008"/>
    <n v="-1148.9832911279634"/>
    <n v="2304.3362092699372"/>
    <n v="5.1771241861955639"/>
    <n v="5.1771241861955639"/>
    <n v="5.1771241861955639"/>
    <n v="5.1771241861955639"/>
    <n v="5.1771241861955639"/>
    <n v="5.1771241861955639"/>
    <n v="3453.3195003979008"/>
    <n v="-1180.0460362451367"/>
    <n v="2273.2734641527641"/>
  </r>
  <r>
    <x v="1"/>
    <s v="TL0951"/>
    <s v="Line #951 345Kv"/>
    <s v="000000067030"/>
    <s v="POLES-WOOD DIRECT BURY"/>
    <x v="0"/>
    <x v="0"/>
    <s v="Power flows west to WA"/>
    <n v="1983"/>
    <n v="2050.0974965481696"/>
    <n v="-888.79770595692185"/>
    <n v="1161.2997905912478"/>
    <n v="3.0734513074204624"/>
    <n v="3.0734513074204624"/>
    <n v="3.0734513074204624"/>
    <n v="3.0734513074204624"/>
    <n v="3.0734513074204624"/>
    <n v="3.0734513074204624"/>
    <n v="2050.0974965481696"/>
    <n v="-907.23841380144461"/>
    <n v="1142.8590827467251"/>
  </r>
  <r>
    <x v="1"/>
    <s v="TL0951"/>
    <s v="Line #951 345Kv"/>
    <s v="000000067031"/>
    <s v="POLES-WOOD DIRECT BURY"/>
    <x v="0"/>
    <x v="0"/>
    <s v="Power flows west to WA"/>
    <n v="1989"/>
    <n v="4321.4513752432667"/>
    <n v="-1549.4116461721985"/>
    <n v="2772.039729071068"/>
    <n v="6.4786042622648026"/>
    <n v="6.4786042622648026"/>
    <n v="6.4786042622648026"/>
    <n v="6.4786042622648026"/>
    <n v="6.4786042622648026"/>
    <n v="6.4786042622648026"/>
    <n v="4321.4513752432667"/>
    <n v="-1588.2832717457873"/>
    <n v="2733.1681034974795"/>
  </r>
  <r>
    <x v="1"/>
    <s v="TL0951"/>
    <s v="Line #951 345Kv"/>
    <s v="000000068551"/>
    <s v="10&quot; BELLS-7.5-15KIP WORK CLASS"/>
    <x v="1"/>
    <x v="0"/>
    <s v="Power flows west to WA"/>
    <n v="1961"/>
    <n v="4280.681926354966"/>
    <n v="-2694.5057955784796"/>
    <n v="1586.17613077649"/>
    <n v="6.4174837954579615"/>
    <n v="6.4174837954579615"/>
    <n v="6.4174837954579615"/>
    <n v="6.4174837954579615"/>
    <n v="6.4174837954579615"/>
    <n v="6.4174837954579615"/>
    <n v="4280.681926354966"/>
    <n v="-2733.0106983512273"/>
    <n v="1547.6712280037386"/>
  </r>
  <r>
    <x v="1"/>
    <s v="TL0951"/>
    <s v="Line #951 345Kv"/>
    <s v="000000068552"/>
    <s v="10&quot; BELLS-7.5-15KIP WORK CLASS"/>
    <x v="1"/>
    <x v="0"/>
    <s v="Power flows west to WA"/>
    <n v="1976"/>
    <n v="195906.19976972102"/>
    <n v="-94368.006206310005"/>
    <n v="101538.193563411"/>
    <n v="293.69733235995687"/>
    <n v="293.69733235995687"/>
    <n v="293.69733235995687"/>
    <n v="293.69733235995687"/>
    <n v="293.69733235995687"/>
    <n v="293.69733235995687"/>
    <n v="195906.19976972102"/>
    <n v="-96130.190200469748"/>
    <n v="99776.00956925127"/>
  </r>
  <r>
    <x v="1"/>
    <s v="TL0951"/>
    <s v="Line #951 345Kv"/>
    <s v="000000068553"/>
    <s v="10&quot; BELLS-7.5-15KIP WORK CLASS"/>
    <x v="1"/>
    <x v="0"/>
    <s v="Power flows west to WA"/>
    <n v="1978"/>
    <n v="1987.8874698568275"/>
    <n v="-914.31562144376142"/>
    <n v="1073.5718484130662"/>
    <n v="2.9801877001085675"/>
    <n v="2.9801877001085675"/>
    <n v="2.9801877001085675"/>
    <n v="2.9801877001085675"/>
    <n v="2.9801877001085675"/>
    <n v="2.9801877001085675"/>
    <n v="1987.8874698568275"/>
    <n v="-932.19674764441277"/>
    <n v="1055.6907222124146"/>
  </r>
  <r>
    <x v="1"/>
    <s v="TL0951"/>
    <s v="Line #951 345Kv"/>
    <s v="000000068555"/>
    <s v="10&quot; BELLS-7.5-15KIP WORK CLASS"/>
    <x v="1"/>
    <x v="0"/>
    <s v="Power flows west to WA"/>
    <n v="1991"/>
    <n v="291.39775174634337"/>
    <n v="-90.016135934704366"/>
    <n v="201.38161581163899"/>
    <n v="0.43685571178548055"/>
    <n v="0.43685571178548055"/>
    <n v="0.43685571178548055"/>
    <n v="0.43685571178548055"/>
    <n v="0.43685571178548055"/>
    <n v="0.43685571178548055"/>
    <n v="291.39775174634337"/>
    <n v="-92.637270205417252"/>
    <n v="198.76048154092612"/>
  </r>
  <r>
    <x v="1"/>
    <s v="TL0951"/>
    <s v="Line #951 345Kv"/>
    <s v="000000068556"/>
    <s v="10&quot; BELLS-7.5-15KIP WORK CLASS"/>
    <x v="1"/>
    <x v="0"/>
    <s v="Power flows west to WA"/>
    <n v="1992"/>
    <n v="214.40577803045107"/>
    <n v="-63.61654346899445"/>
    <n v="150.78923456145685"/>
    <n v="0.32143140505059781"/>
    <n v="0.32143140505059781"/>
    <n v="0.32143140505059781"/>
    <n v="0.32143140505059781"/>
    <n v="0.32143140505059781"/>
    <n v="0.32143140505059781"/>
    <n v="214.40577803045107"/>
    <n v="-65.545131899298042"/>
    <n v="148.86064613115303"/>
  </r>
  <r>
    <x v="1"/>
    <s v="TL0951"/>
    <s v="Line #951 345Kv"/>
    <s v="000000068557"/>
    <s v="10&quot; BELLS-7.5-15KIP WORK CLASS"/>
    <x v="1"/>
    <x v="0"/>
    <s v="Power flows west to WA"/>
    <n v="1995"/>
    <n v="10058.887426250198"/>
    <n v="-2609.3275956165712"/>
    <n v="7449.5598306336269"/>
    <n v="15.080014859516474"/>
    <n v="15.080014859516474"/>
    <n v="15.080014859516474"/>
    <n v="15.080014859516474"/>
    <n v="15.080014859516474"/>
    <n v="15.080014859516474"/>
    <n v="10058.887426250198"/>
    <n v="-2699.8076847736702"/>
    <n v="7359.0797414765275"/>
  </r>
  <r>
    <x v="1"/>
    <s v="TL0951"/>
    <s v="Line #951 345Kv"/>
    <s v="000000068558"/>
    <s v="10&quot; BELLS-7.5-15KIP WORK CLASS"/>
    <x v="1"/>
    <x v="0"/>
    <s v="Power flows west to WA"/>
    <n v="1996"/>
    <n v="7713.3714030435231"/>
    <n v="-1902.5674093717278"/>
    <n v="5810.8039936717951"/>
    <n v="11.563680002155792"/>
    <n v="11.563680002155792"/>
    <n v="11.563680002155792"/>
    <n v="11.563680002155792"/>
    <n v="11.563680002155792"/>
    <n v="11.563680002155792"/>
    <n v="7713.3714030435231"/>
    <n v="-1971.9494893846625"/>
    <n v="5741.4219136588608"/>
  </r>
  <r>
    <x v="1"/>
    <s v="TL0951"/>
    <s v="Line #951 345Kv"/>
    <s v="000000068623"/>
    <s v="10&quot; BELLS-7.5-15KIP WORK CLASS"/>
    <x v="1"/>
    <x v="0"/>
    <s v="Power flows west to WA"/>
    <n v="1985"/>
    <n v="104.01755362946381"/>
    <n v="-39.60366933524395"/>
    <n v="64.413884294219855"/>
    <n v="0.15594033295266843"/>
    <n v="0.15594033295266843"/>
    <n v="0.15594033295266843"/>
    <n v="0.15594033295266843"/>
    <n v="0.15594033295266843"/>
    <n v="0.15594033295266843"/>
    <n v="104.01755362946381"/>
    <n v="-40.539311332959961"/>
    <n v="63.478242296503844"/>
  </r>
  <r>
    <x v="1"/>
    <s v="TL0951"/>
    <s v="Line #951 345Kv"/>
    <s v="000000070810"/>
    <s v="HORIZONTAL-V INSULATOR ASSMBLY"/>
    <x v="1"/>
    <x v="0"/>
    <s v="Power flows west to WA"/>
    <n v="1995"/>
    <n v="12064.567980488428"/>
    <n v="-3129.6115391974281"/>
    <n v="8934.9564412910004"/>
    <n v="18.086877475597152"/>
    <n v="18.086877475597152"/>
    <n v="18.086877475597152"/>
    <n v="18.086877475597152"/>
    <n v="18.086877475597152"/>
    <n v="18.086877475597152"/>
    <n v="12064.567980488428"/>
    <n v="-3238.1328040510111"/>
    <n v="8826.4351764374169"/>
  </r>
  <r>
    <x v="1"/>
    <s v="TL0951"/>
    <s v="Line #951 345Kv"/>
    <s v="000000070811"/>
    <s v="HORIZONTAL-V INSULATOR ASSMBLY"/>
    <x v="1"/>
    <x v="0"/>
    <s v="Power flows west to WA"/>
    <n v="1996"/>
    <n v="1709.0959673045809"/>
    <n v="-421.56277935732578"/>
    <n v="1287.5331879472551"/>
    <n v="2.5622309397790546"/>
    <n v="2.5622309397790546"/>
    <n v="2.5622309397790546"/>
    <n v="2.5622309397790546"/>
    <n v="2.5622309397790546"/>
    <n v="2.5622309397790546"/>
    <n v="1709.0959673045809"/>
    <n v="-436.93616499600012"/>
    <n v="1272.1598023085808"/>
  </r>
  <r>
    <x v="1"/>
    <s v="TL0951"/>
    <s v="Line #951 345Kv"/>
    <s v="000000070829"/>
    <s v="POLYMER SUSPENSION INSULATOR"/>
    <x v="1"/>
    <x v="0"/>
    <s v="Power flows west to WA"/>
    <n v="1996"/>
    <n v="1412.8313359342337"/>
    <n v="-348.48663628811687"/>
    <n v="1064.3446996461171"/>
    <n v="2.1180789322961071"/>
    <n v="2.1180789322961071"/>
    <n v="2.1180789322961071"/>
    <n v="2.1180789322961071"/>
    <n v="2.1180789322961071"/>
    <n v="2.1180789322961071"/>
    <n v="1412.8313359342337"/>
    <n v="-361.19510988189353"/>
    <n v="1051.6362260523401"/>
  </r>
  <r>
    <x v="1"/>
    <s v="TL0951"/>
    <s v="Line #951 345Kv"/>
    <s v="000000070833"/>
    <s v="POLYMER SUSPENSION INSULATOR"/>
    <x v="1"/>
    <x v="0"/>
    <s v="Power flows west to WA"/>
    <n v="1991"/>
    <n v="905.67688266794198"/>
    <n v="-279.77406446884089"/>
    <n v="625.90281819910115"/>
    <n v="1.3577665471144931"/>
    <n v="1.3577665471144931"/>
    <n v="1.3577665471144931"/>
    <n v="1.3577665471144931"/>
    <n v="1.3577665471144931"/>
    <n v="1.3577665471144931"/>
    <n v="905.67688266794198"/>
    <n v="-287.92066375152785"/>
    <n v="617.75621891641413"/>
  </r>
  <r>
    <x v="1"/>
    <s v="TL0951"/>
    <s v="Line #951 345Kv"/>
    <s v="000000070835"/>
    <s v="POST TYPE INSULATOR-ALL VOLT"/>
    <x v="1"/>
    <x v="0"/>
    <s v="Power flows west to WA"/>
    <n v="1992"/>
    <n v="114224.18586966141"/>
    <n v="-33891.567439734703"/>
    <n v="80332.618429926719"/>
    <n v="171.24184288369042"/>
    <n v="171.24184288369042"/>
    <n v="171.24184288369042"/>
    <n v="171.24184288369042"/>
    <n v="171.24184288369042"/>
    <n v="171.24184288369042"/>
    <n v="114224.18586966141"/>
    <n v="-34919.018497036843"/>
    <n v="79305.167372624564"/>
  </r>
  <r>
    <x v="1"/>
    <s v="TL0951"/>
    <s v="Line #951 345Kv"/>
    <s v="000000071047"/>
    <s v="OH COND&amp;DEV-OH GROUND WIRE"/>
    <x v="1"/>
    <x v="0"/>
    <s v="Power flows west to WA"/>
    <n v="1961"/>
    <n v="34813.156121868218"/>
    <n v="-21913.389629634887"/>
    <n v="12899.766492233332"/>
    <n v="52.190952078300114"/>
    <n v="52.190952078300114"/>
    <n v="52.190952078300114"/>
    <n v="52.190952078300114"/>
    <n v="52.190952078300114"/>
    <n v="52.190952078300114"/>
    <n v="34813.156121868218"/>
    <n v="-22226.535342104686"/>
    <n v="12586.620779763532"/>
  </r>
  <r>
    <x v="1"/>
    <s v="TL0951"/>
    <s v="Line #951 345Kv"/>
    <m/>
    <s v="OVER HEAD GROUND WIRE"/>
    <x v="1"/>
    <x v="0"/>
    <s v="Power flows west to WA"/>
    <n v="1961"/>
    <n v="-472.96542379657086"/>
    <n v="297.7114622046355"/>
    <n v="-175.25396159193537"/>
    <n v="-0.70905710707895053"/>
    <n v="-0.70905710707895053"/>
    <n v="-0.70905710707895053"/>
    <n v="-0.70905710707895053"/>
    <n v="-0.70905710707895053"/>
    <n v="-0.70905710707895053"/>
    <n v="-472.96542379657086"/>
    <n v="301.96580484710921"/>
    <n v="-170.99961894946165"/>
  </r>
  <r>
    <x v="1"/>
    <s v="TL0951"/>
    <s v="Line #951 345Kv"/>
    <s v="000000071048"/>
    <s v="OH COND&amp;DEV-OH GROUND WIRE"/>
    <x v="1"/>
    <x v="0"/>
    <s v="Power flows west to WA"/>
    <n v="1976"/>
    <n v="689.14517767244035"/>
    <n v="-331.9611961238856"/>
    <n v="357.18398154855475"/>
    <n v="1.0331480092464482"/>
    <n v="1.0331480092464482"/>
    <n v="1.0331480092464482"/>
    <n v="1.0331480092464482"/>
    <n v="1.0331480092464482"/>
    <n v="1.0331480092464482"/>
    <n v="689.14517767244035"/>
    <n v="-338.16008417936428"/>
    <n v="350.98509349307608"/>
  </r>
  <r>
    <x v="1"/>
    <s v="TL0951"/>
    <s v="Line #951 345Kv"/>
    <s v="000000072114"/>
    <s v="OH COND&amp;DEV-PRIMARY&gt;4/0"/>
    <x v="1"/>
    <x v="0"/>
    <s v="Power flows west to WA"/>
    <n v="1961"/>
    <n v="456490.73764412454"/>
    <n v="-287341.35340379248"/>
    <n v="169149.38424033206"/>
    <n v="684.35869845212528"/>
    <n v="684.35869845212528"/>
    <n v="684.35869845212528"/>
    <n v="684.35869845212528"/>
    <n v="684.35869845212528"/>
    <n v="684.35869845212528"/>
    <n v="456490.73764412454"/>
    <n v="-291447.50559450523"/>
    <n v="165043.23204961931"/>
  </r>
  <r>
    <x v="1"/>
    <s v="TL0951"/>
    <s v="Line #951 345Kv"/>
    <s v="000000072115"/>
    <s v="OH COND&amp;DEV-PRIMARY&gt;4/0"/>
    <x v="1"/>
    <x v="0"/>
    <s v="Power flows west to WA"/>
    <n v="1976"/>
    <n v="38162.742473581813"/>
    <n v="-18382.991058118609"/>
    <n v="19779.751415463204"/>
    <n v="57.212562303826275"/>
    <n v="57.212562303826275"/>
    <n v="57.212562303826275"/>
    <n v="57.212562303826275"/>
    <n v="57.212562303826275"/>
    <n v="57.212562303826275"/>
    <n v="38162.742473581813"/>
    <n v="-18726.266431941567"/>
    <n v="19436.476041640246"/>
  </r>
  <r>
    <x v="1"/>
    <s v="TL0951"/>
    <s v="Line #951 345Kv"/>
    <s v="000000072116"/>
    <s v="OH COND&amp;DEV-PRIMARY&gt;4/0"/>
    <x v="1"/>
    <x v="0"/>
    <s v="Power flows west to WA"/>
    <n v="1992"/>
    <n v="20428.515695579248"/>
    <n v="-6061.3644310009158"/>
    <n v="14367.151264578333"/>
    <n v="30.625884075734366"/>
    <n v="30.625884075734366"/>
    <n v="30.625884075734366"/>
    <n v="30.625884075734366"/>
    <n v="30.625884075734366"/>
    <n v="30.625884075734366"/>
    <n v="20428.515695579248"/>
    <n v="-6245.1197354553224"/>
    <n v="14183.395960123926"/>
  </r>
  <r>
    <x v="1"/>
    <s v="TL0951"/>
    <s v="Line #951 345Kv"/>
    <s v="000000072117"/>
    <s v="OH COND&amp;DEV-PRIMARY&gt;4/0"/>
    <x v="1"/>
    <x v="0"/>
    <s v="Power flows west to WA"/>
    <n v="1993"/>
    <n v="1929.4849143687782"/>
    <n v="-548.43074988863043"/>
    <n v="1381.0541644801478"/>
    <n v="2.8926321517389564"/>
    <n v="2.8926321517389564"/>
    <n v="2.8926321517389564"/>
    <n v="2.8926321517389564"/>
    <n v="2.8926321517389564"/>
    <n v="2.8926321517389564"/>
    <n v="1929.4849143687782"/>
    <n v="-565.78654279906414"/>
    <n v="1363.698371569714"/>
  </r>
  <r>
    <x v="1"/>
    <s v="TL0951"/>
    <s v="Line #951 345Kv"/>
    <s v="000000072221"/>
    <s v="OH COND&amp;DEV-PRIMARY&gt;4/0"/>
    <x v="1"/>
    <x v="0"/>
    <s v="Power flows west to WA"/>
    <n v="1976"/>
    <n v="6178.5267905749988"/>
    <n v="-2976.1960326124936"/>
    <n v="3202.3307579625052"/>
    <n v="9.2626820306830719"/>
    <n v="9.2626820306830719"/>
    <n v="9.2626820306830719"/>
    <n v="9.2626820306830719"/>
    <n v="9.2626820306830719"/>
    <n v="9.2626820306830719"/>
    <n v="6178.5267905749988"/>
    <n v="-3031.7721247965919"/>
    <n v="3146.7546657784069"/>
  </r>
  <r>
    <x v="1"/>
    <s v="TL0951"/>
    <s v="Line #951 345Kv"/>
    <s v="000000175399"/>
    <s v="CROSSARMS 40' AND OVER"/>
    <x v="0"/>
    <x v="0"/>
    <s v="Power flows west to WA"/>
    <n v="1999"/>
    <n v="1831.2016754460483"/>
    <n v="-411.94907862489572"/>
    <n v="1419.2525968211526"/>
    <n v="2.7452885499477309"/>
    <n v="2.7452885499477309"/>
    <n v="2.7452885499477309"/>
    <n v="2.7452885499477309"/>
    <n v="2.7452885499477309"/>
    <n v="2.7452885499477309"/>
    <n v="1831.2016754460483"/>
    <n v="-428.4208099245821"/>
    <n v="1402.7808655214662"/>
  </r>
  <r>
    <x v="1"/>
    <s v="TL0951"/>
    <s v="Line #951 345Kv"/>
    <s v="000000175400"/>
    <s v="10&quot; BELLS-7.5-15KIP WORK CLASS"/>
    <x v="1"/>
    <x v="0"/>
    <s v="Power flows west to WA"/>
    <n v="1999"/>
    <n v="2602.9451593157942"/>
    <n v="-542.33481472790504"/>
    <n v="2060.6103445878889"/>
    <n v="3.9022657295630334"/>
    <n v="3.9022657295630334"/>
    <n v="3.9022657295630334"/>
    <n v="3.9022657295630334"/>
    <n v="3.9022657295630334"/>
    <n v="3.9022657295630334"/>
    <n v="2602.9451593157942"/>
    <n v="-565.74840910528326"/>
    <n v="2037.1967502105108"/>
  </r>
  <r>
    <x v="1"/>
    <s v="TL0951"/>
    <s v="Line #951 345Kv"/>
    <s v="000000350976"/>
    <s v="CROSSARMS 40' AND OVER"/>
    <x v="0"/>
    <x v="0"/>
    <s v="Power flows west to WA"/>
    <n v="2000"/>
    <n v="1791.4596394221317"/>
    <n v="-378.10340869176218"/>
    <n v="1413.3562307303696"/>
    <n v="2.6857083530142103"/>
    <n v="2.6857083530142103"/>
    <n v="2.6857083530142103"/>
    <n v="2.6857083530142103"/>
    <n v="2.6857083530142103"/>
    <n v="2.6857083530142103"/>
    <n v="1791.4596394221317"/>
    <n v="-394.21765880984742"/>
    <n v="1397.2419806122844"/>
  </r>
  <r>
    <x v="1"/>
    <s v="TL0951"/>
    <s v="Line #951 345Kv"/>
    <s v="000000350977"/>
    <s v="POLES-WOOD DIRECT BURY"/>
    <x v="0"/>
    <x v="0"/>
    <s v="Power flows west to WA"/>
    <n v="2000"/>
    <n v="2617.3929305297843"/>
    <n v="-552.42393807892904"/>
    <n v="2064.9689924508552"/>
    <n v="3.9239254415531781"/>
    <n v="3.9239254415531781"/>
    <n v="3.9239254415531781"/>
    <n v="3.9239254415531781"/>
    <n v="3.9239254415531781"/>
    <n v="3.9239254415531781"/>
    <n v="2617.3929305297843"/>
    <n v="-575.96749072824809"/>
    <n v="2041.4254398015362"/>
  </r>
  <r>
    <x v="1"/>
    <s v="TL0951"/>
    <s v="Line #951 345Kv"/>
    <s v="000000350978"/>
    <s v="10&quot; BELLS-7.5-15KIP WORK CLASS"/>
    <x v="1"/>
    <x v="0"/>
    <s v="Power flows west to WA"/>
    <n v="2000"/>
    <n v="1401.7608734439859"/>
    <n v="-273.87257317445636"/>
    <n v="1127.8883002695295"/>
    <n v="2.1014823911698"/>
    <n v="2.1014823911698"/>
    <n v="2.1014823911698"/>
    <n v="2.1014823911698"/>
    <n v="2.1014823911698"/>
    <n v="2.1014823911698"/>
    <n v="1401.7608734439859"/>
    <n v="-286.48146752147517"/>
    <n v="1115.2794059225107"/>
  </r>
  <r>
    <x v="1"/>
    <s v="TL0951"/>
    <s v="Line #951 345Kv"/>
    <s v="000000760348"/>
    <s v="CROSSARMS 40' AND OVER"/>
    <x v="0"/>
    <x v="0"/>
    <s v="Power flows west to WA"/>
    <n v="2001"/>
    <n v="1600.9047711049338"/>
    <n v="-315.37011510423406"/>
    <n v="1285.5346560006997"/>
    <n v="2.4000335935693906"/>
    <n v="2.4000335935693906"/>
    <n v="2.4000335935693906"/>
    <n v="2.4000335935693906"/>
    <n v="2.4000335935693906"/>
    <n v="2.4000335935693906"/>
    <n v="1600.9047711049338"/>
    <n v="-329.7703166656504"/>
    <n v="1271.1344544392834"/>
  </r>
  <r>
    <x v="1"/>
    <s v="TL0951"/>
    <s v="Line #951 345Kv"/>
    <s v="000000760349"/>
    <s v="HORIZONTAL-V INSULATOR ASSMBLY"/>
    <x v="1"/>
    <x v="0"/>
    <s v="Power flows west to WA"/>
    <n v="2001"/>
    <n v="480.5448155850126"/>
    <n v="-87.666990267995445"/>
    <n v="392.87782531701714"/>
    <n v="0.72041992842811098"/>
    <n v="0.72041992842811098"/>
    <n v="0.72041992842811098"/>
    <n v="0.72041992842811098"/>
    <n v="0.72041992842811098"/>
    <n v="0.72041992842811098"/>
    <n v="480.5448155850126"/>
    <n v="-91.989509838564118"/>
    <n v="388.55530574644848"/>
  </r>
  <r>
    <x v="1"/>
    <s v="TL0951"/>
    <s v="Line #951 345Kv"/>
    <s v="000000760361"/>
    <s v="CROSSARMS 40' AND OVER"/>
    <x v="0"/>
    <x v="0"/>
    <s v="Power flows west to WA"/>
    <n v="2000"/>
    <n v="2556.9355493129738"/>
    <n v="-539.66387281392144"/>
    <n v="2017.2716764990523"/>
    <n v="3.8332893534369372"/>
    <n v="3.8332893534369372"/>
    <n v="3.8332893534369372"/>
    <n v="3.8332893534369372"/>
    <n v="3.8332893534369372"/>
    <n v="3.8332893534369372"/>
    <n v="2556.9355493129738"/>
    <n v="-562.66360893454305"/>
    <n v="1994.2719403784308"/>
  </r>
  <r>
    <x v="1"/>
    <s v="TL0951"/>
    <s v="Line #951 345Kv"/>
    <s v="000000760362"/>
    <s v="POLES-WOOD DIRECT BURY"/>
    <x v="0"/>
    <x v="0"/>
    <s v="Power flows west to WA"/>
    <n v="2000"/>
    <n v="4912.007578676933"/>
    <n v="-1036.7226635463621"/>
    <n v="3875.2849151305709"/>
    <n v="7.3639503195155092"/>
    <n v="7.3639503195155092"/>
    <n v="7.3639503195155092"/>
    <n v="7.3639503195155092"/>
    <n v="7.3639503195155092"/>
    <n v="7.3639503195155092"/>
    <n v="4912.007578676933"/>
    <n v="-1080.9063654634551"/>
    <n v="3831.1012132134779"/>
  </r>
  <r>
    <x v="1"/>
    <s v="TL0951"/>
    <s v="Line #951 345Kv"/>
    <s v="000000905133"/>
    <s v="TOWER-DIRECT BURY UNITIZED H-FRAME"/>
    <x v="2"/>
    <x v="0"/>
    <s v="Power flows west to WA"/>
    <n v="2002"/>
    <n v="7557.9725410095816"/>
    <n v="-1453.2440908135011"/>
    <n v="6104.7284501960803"/>
    <n v="11.330710186576757"/>
    <n v="11.330710186576757"/>
    <n v="11.330710186576757"/>
    <n v="11.330710186576757"/>
    <n v="11.330710186576757"/>
    <n v="11.330710186576757"/>
    <n v="7557.9725410095816"/>
    <n v="-1521.2283519329617"/>
    <n v="6036.7441890766204"/>
  </r>
  <r>
    <x v="1"/>
    <s v="TL0951"/>
    <s v="Line #951 345Kv"/>
    <s v="000000905134"/>
    <s v="CROSSARMS 40' AND OVER"/>
    <x v="0"/>
    <x v="0"/>
    <s v="Power flows west to WA"/>
    <n v="2002"/>
    <n v="2445.267502658779"/>
    <n v="-447.40642592560823"/>
    <n v="1997.8610767331706"/>
    <n v="3.6658796060642911"/>
    <n v="3.6658796060642911"/>
    <n v="3.6658796060642911"/>
    <n v="3.6658796060642911"/>
    <n v="3.6658796060642911"/>
    <n v="3.6658796060642911"/>
    <n v="2445.267502658779"/>
    <n v="-469.401703561994"/>
    <n v="1975.8657990967849"/>
  </r>
  <r>
    <x v="1"/>
    <s v="TL0951"/>
    <s v="Line #951 345Kv"/>
    <m/>
    <s v="POLES &amp; FIX-XARMS 40' &amp; OVER"/>
    <x v="0"/>
    <x v="0"/>
    <s v="Power flows west to WA"/>
    <n v="2002"/>
    <n v="-2445.267502658779"/>
    <n v="447.40642592560823"/>
    <n v="-1997.8610767331706"/>
    <n v="-3.6658796060642911"/>
    <n v="-3.6658796060642911"/>
    <n v="-3.6658796060642911"/>
    <n v="-3.6658796060642911"/>
    <n v="-3.6658796060642911"/>
    <n v="-3.6658796060642911"/>
    <n v="-2445.267502658779"/>
    <n v="469.401703561994"/>
    <n v="-1975.8657990967849"/>
  </r>
  <r>
    <x v="1"/>
    <s v="TL0951"/>
    <s v="Line #951 345Kv"/>
    <s v="000000905135"/>
    <s v="10&quot; BELLS-7.5-15KIP WORK CLASS"/>
    <x v="1"/>
    <x v="0"/>
    <s v="Power flows west to WA"/>
    <n v="2002"/>
    <n v="48.13909202968555"/>
    <n v="-8.1522996625711937"/>
    <n v="39.986792367114354"/>
    <n v="7.216883859708409E-2"/>
    <n v="7.216883859708409E-2"/>
    <n v="7.216883859708409E-2"/>
    <n v="7.216883859708409E-2"/>
    <n v="7.216883859708409E-2"/>
    <n v="7.216883859708409E-2"/>
    <n v="48.13909202968555"/>
    <n v="-8.5853126941536981"/>
    <n v="39.55377933553185"/>
  </r>
  <r>
    <x v="1"/>
    <s v="TL0951"/>
    <s v="Line #951 345Kv"/>
    <s v="000000905136"/>
    <s v="POST TYPE INSULATOR-ALL VOLT"/>
    <x v="1"/>
    <x v="0"/>
    <s v="Power flows west to WA"/>
    <n v="2002"/>
    <n v="1116.8582196326724"/>
    <n v="-189.13865017305716"/>
    <n v="927.71956945961574"/>
    <n v="1.6743639564035113"/>
    <n v="1.6743639564035113"/>
    <n v="1.6743639564035113"/>
    <n v="1.6743639564035113"/>
    <n v="1.6743639564035113"/>
    <n v="1.6743639564035113"/>
    <n v="1116.8582196326724"/>
    <n v="-199.18483391147822"/>
    <n v="917.67338572119422"/>
  </r>
  <r>
    <x v="1"/>
    <s v="TL0951"/>
    <s v="Line #951 345Kv"/>
    <s v="000000905137"/>
    <s v="POLYMER SUSPENSION INSULATOR"/>
    <x v="1"/>
    <x v="0"/>
    <s v="Power flows west to WA"/>
    <n v="2002"/>
    <n v="7461.687246826581"/>
    <n v="-1263.6281213406482"/>
    <n v="6198.0591254859328"/>
    <n v="11.186361850075507"/>
    <n v="11.186361850075507"/>
    <n v="11.186361850075507"/>
    <n v="11.186361850075507"/>
    <n v="11.186361850075507"/>
    <n v="11.186361850075507"/>
    <n v="7461.687246826581"/>
    <n v="-1330.7462924411013"/>
    <n v="6130.9409543854799"/>
  </r>
  <r>
    <x v="1"/>
    <s v="TL0951"/>
    <s v="Line #951 345Kv"/>
    <s v="000000998477"/>
    <s v="CROSSARMS 40' AND OVER"/>
    <x v="0"/>
    <x v="0"/>
    <s v="Power flows west to WA"/>
    <n v="2001"/>
    <n v="2159.458308084776"/>
    <n v="-425.40232715619243"/>
    <n v="1734.0559809285837"/>
    <n v="3.2374021096450765"/>
    <n v="3.2374021096450765"/>
    <n v="3.2374021096450765"/>
    <n v="3.2374021096450765"/>
    <n v="3.2374021096450765"/>
    <n v="3.2374021096450765"/>
    <n v="2159.458308084776"/>
    <n v="-444.82673981406288"/>
    <n v="1714.6315682707132"/>
  </r>
  <r>
    <x v="1"/>
    <s v="TL0951"/>
    <s v="Line #951 345Kv"/>
    <s v="000000998478"/>
    <s v="CROSSARMS 40' AND OVER"/>
    <x v="0"/>
    <x v="0"/>
    <s v="Power flows west to WA"/>
    <n v="2001"/>
    <n v="2159.458308084776"/>
    <n v="-425.40232715619243"/>
    <n v="1734.0559809285837"/>
    <n v="3.2374021096450765"/>
    <n v="3.2374021096450765"/>
    <n v="3.2374021096450765"/>
    <n v="3.2374021096450765"/>
    <n v="3.2374021096450765"/>
    <n v="3.2374021096450765"/>
    <n v="2159.458308084776"/>
    <n v="-444.82673981406288"/>
    <n v="1714.6315682707132"/>
  </r>
  <r>
    <x v="1"/>
    <s v="TL0951"/>
    <s v="Line #951 345Kv"/>
    <s v="000000998479"/>
    <s v="POLES &amp; FIX-W/O FOUNDATIONS"/>
    <x v="0"/>
    <x v="0"/>
    <s v="Power flows west to WA"/>
    <n v="2001"/>
    <n v="-4078.9783841876056"/>
    <n v="803.53804033020117"/>
    <n v="-3275.4403438574045"/>
    <n v="-6.1150952425089402"/>
    <n v="-6.1150952425089402"/>
    <n v="-6.1150952425089402"/>
    <n v="-6.1150952425089402"/>
    <n v="-6.1150952425089402"/>
    <n v="-6.1150952425089402"/>
    <n v="-4078.9783841876056"/>
    <n v="840.22861178525477"/>
    <n v="-3238.7497724023506"/>
  </r>
  <r>
    <x v="1"/>
    <s v="TL0951"/>
    <s v="Line #951 345Kv"/>
    <m/>
    <s v="POLES-WOOD DIRECT BURY"/>
    <x v="0"/>
    <x v="0"/>
    <s v="Power flows west to WA"/>
    <n v="2001"/>
    <n v="4078.9783841876056"/>
    <n v="-803.53804033020117"/>
    <n v="3275.4403438574045"/>
    <n v="6.1150952425089402"/>
    <n v="6.1150952425089402"/>
    <n v="6.1150952425089402"/>
    <n v="6.1150952425089402"/>
    <n v="6.1150952425089402"/>
    <n v="6.1150952425089402"/>
    <n v="4078.9783841876056"/>
    <n v="-840.22861178525477"/>
    <n v="3238.7497724023506"/>
  </r>
  <r>
    <x v="1"/>
    <s v="TL0951"/>
    <s v="Line #951 345Kv"/>
    <s v="000000998480"/>
    <s v="POLES &amp; FIX-W/O FOUNDATIONS"/>
    <x v="0"/>
    <x v="0"/>
    <s v="Power flows west to WA"/>
    <n v="2001"/>
    <n v="-4078.9783841876056"/>
    <n v="803.53804033020117"/>
    <n v="-3275.4403438574045"/>
    <n v="-6.1150952425089402"/>
    <n v="-6.1150952425089402"/>
    <n v="-6.1150952425089402"/>
    <n v="-6.1150952425089402"/>
    <n v="-6.1150952425089402"/>
    <n v="-6.1150952425089402"/>
    <n v="-4078.9783841876056"/>
    <n v="840.22861178525477"/>
    <n v="-3238.7497724023506"/>
  </r>
  <r>
    <x v="1"/>
    <s v="TL0951"/>
    <s v="Line #951 345Kv"/>
    <m/>
    <s v="POLES-WOOD DIRECT BURY"/>
    <x v="0"/>
    <x v="0"/>
    <s v="Power flows west to WA"/>
    <n v="2001"/>
    <n v="4078.9783841876056"/>
    <n v="-803.53804033020117"/>
    <n v="3275.4403438574045"/>
    <n v="6.1150952425089402"/>
    <n v="6.1150952425089402"/>
    <n v="6.1150952425089402"/>
    <n v="6.1150952425089402"/>
    <n v="6.1150952425089402"/>
    <n v="6.1150952425089402"/>
    <n v="4078.9783841876056"/>
    <n v="-840.22861178525477"/>
    <n v="3238.7497724023506"/>
  </r>
  <r>
    <x v="1"/>
    <s v="TL0951"/>
    <s v="Line #951 345Kv"/>
    <s v="000000998481"/>
    <s v="POLES &amp; FIX-W/O FOUNDATIONS"/>
    <x v="0"/>
    <x v="0"/>
    <s v="Power flows west to WA"/>
    <n v="2001"/>
    <n v="-12236.049942171014"/>
    <n v="2410.4397390359786"/>
    <n v="-9825.6102031350347"/>
    <n v="-18.343958643795141"/>
    <n v="-18.343958643795141"/>
    <n v="-18.343958643795141"/>
    <n v="-18.343958643795141"/>
    <n v="-18.343958643795141"/>
    <n v="-18.343958643795141"/>
    <n v="-12236.049942171014"/>
    <n v="2520.5034908987495"/>
    <n v="-9715.5464512722647"/>
  </r>
  <r>
    <x v="1"/>
    <s v="TL0951"/>
    <s v="Line #951 345Kv"/>
    <m/>
    <s v="POLES-WOOD DIRECT BURY"/>
    <x v="0"/>
    <x v="0"/>
    <s v="Power flows west to WA"/>
    <n v="2001"/>
    <n v="12236.049942171014"/>
    <n v="-2410.4397390359786"/>
    <n v="9825.6102031350347"/>
    <n v="18.343958643795141"/>
    <n v="18.343958643795141"/>
    <n v="18.343958643795141"/>
    <n v="18.343958643795141"/>
    <n v="18.343958643795141"/>
    <n v="18.343958643795141"/>
    <n v="12236.049942171014"/>
    <n v="-2520.5034908987495"/>
    <n v="9715.5464512722647"/>
  </r>
  <r>
    <x v="1"/>
    <s v="TL0951"/>
    <s v="Line #951 345Kv"/>
    <s v="000000998482"/>
    <s v="POLES-WOOD DIRECT BURY"/>
    <x v="0"/>
    <x v="0"/>
    <s v="Power flows west to WA"/>
    <n v="2001"/>
    <n v="6717.8865488185393"/>
    <n v="-1323.389555954556"/>
    <n v="5394.496992863983"/>
    <n v="10.071275747291537"/>
    <n v="10.071275747291537"/>
    <n v="10.071275747291537"/>
    <n v="10.071275747291537"/>
    <n v="10.071275747291537"/>
    <n v="10.071275747291537"/>
    <n v="6717.8865488185393"/>
    <n v="-1383.8172104383052"/>
    <n v="5334.0693383802336"/>
  </r>
  <r>
    <x v="1"/>
    <s v="TL0951"/>
    <s v="Line #951 345Kv"/>
    <s v="000000998483"/>
    <s v="POLES &amp; FIX-W/O FOUNDATIONS"/>
    <x v="0"/>
    <x v="0"/>
    <s v="Power flows west to WA"/>
    <n v="2001"/>
    <n v="-3279.1783524780931"/>
    <n v="645.98149317436423"/>
    <n v="-2633.1968593037291"/>
    <n v="-4.9160564371489972"/>
    <n v="-4.9160564371489972"/>
    <n v="-4.9160564371489972"/>
    <n v="-4.9160564371489972"/>
    <n v="-4.9160564371489972"/>
    <n v="-4.9160564371489972"/>
    <n v="-3279.1783524780931"/>
    <n v="675.4778317972582"/>
    <n v="-2603.7005206808349"/>
  </r>
  <r>
    <x v="1"/>
    <s v="TL0951"/>
    <s v="Line #951 345Kv"/>
    <m/>
    <s v="POLES-WOOD DIRECT BURY"/>
    <x v="0"/>
    <x v="0"/>
    <s v="Power flows west to WA"/>
    <n v="2001"/>
    <n v="3279.1783524780931"/>
    <n v="-645.98149317436423"/>
    <n v="2633.1968593037291"/>
    <n v="4.9160564371489972"/>
    <n v="4.9160564371489972"/>
    <n v="4.9160564371489972"/>
    <n v="4.9160564371489972"/>
    <n v="4.9160564371489972"/>
    <n v="4.9160564371489972"/>
    <n v="3279.1783524780931"/>
    <n v="-675.4778317972582"/>
    <n v="2603.7005206808349"/>
  </r>
  <r>
    <x v="1"/>
    <s v="TL0951"/>
    <s v="Line #951 345Kv"/>
    <s v="000000998484"/>
    <s v="POLES-WOOD DIRECT BURY"/>
    <x v="0"/>
    <x v="0"/>
    <s v="Power flows west to WA"/>
    <n v="2001"/>
    <n v="3359.160133179952"/>
    <n v="-661.73749805451553"/>
    <n v="2697.4226351254365"/>
    <n v="5.0359629825117622"/>
    <n v="5.0359629825117622"/>
    <n v="5.0359629825117622"/>
    <n v="5.0359629825117622"/>
    <n v="5.0359629825117622"/>
    <n v="5.0359629825117622"/>
    <n v="3359.160133179952"/>
    <n v="-691.9532759495861"/>
    <n v="2667.206857230366"/>
  </r>
  <r>
    <x v="1"/>
    <s v="TL0951"/>
    <s v="Line #951 345Kv"/>
    <s v="000000998485"/>
    <s v="POLES-WOOD DIRECT BURY"/>
    <x v="0"/>
    <x v="0"/>
    <s v="Power flows west to WA"/>
    <n v="2001"/>
    <n v="3279.1783524780931"/>
    <n v="-645.98149317436423"/>
    <n v="2633.1968593037291"/>
    <n v="4.9160564371489972"/>
    <n v="4.9160564371489972"/>
    <n v="4.9160564371489972"/>
    <n v="4.9160564371489972"/>
    <n v="4.9160564371489972"/>
    <n v="4.9160564371489972"/>
    <n v="3279.1783524780931"/>
    <n v="-675.4778317972582"/>
    <n v="2603.7005206808349"/>
  </r>
  <r>
    <x v="1"/>
    <s v="TL0951"/>
    <s v="Line #951 345Kv"/>
    <s v="000000998486"/>
    <s v="POLES-WOOD DIRECT BURY"/>
    <x v="0"/>
    <x v="0"/>
    <s v="Power flows west to WA"/>
    <n v="2001"/>
    <n v="1199.6982700333613"/>
    <n v="-236.334470569188"/>
    <n v="963.36379946417333"/>
    <n v="1.7985555432131448"/>
    <n v="1.7985555432131448"/>
    <n v="1.7985555432131448"/>
    <n v="1.7985555432131448"/>
    <n v="1.7985555432131448"/>
    <n v="1.7985555432131448"/>
    <n v="1199.6982700333613"/>
    <n v="-247.12580382846687"/>
    <n v="952.57246620489445"/>
  </r>
  <r>
    <x v="1"/>
    <s v="TL0951"/>
    <s v="Line #951 345Kv"/>
    <s v="000000998487"/>
    <s v="POLES-WOOD DIRECT BURY"/>
    <x v="0"/>
    <x v="0"/>
    <s v="Power flows west to WA"/>
    <n v="2001"/>
    <n v="4078.9783841876056"/>
    <n v="-803.53804033020117"/>
    <n v="3275.4403438574045"/>
    <n v="6.1150952425089402"/>
    <n v="6.1150952425089402"/>
    <n v="6.1150952425089402"/>
    <n v="6.1150952425089402"/>
    <n v="6.1150952425089402"/>
    <n v="6.1150952425089402"/>
    <n v="4078.9783841876056"/>
    <n v="-840.22861178525477"/>
    <n v="3238.7497724023506"/>
  </r>
  <r>
    <x v="1"/>
    <s v="TL0951"/>
    <s v="Line #951 345Kv"/>
    <s v="000000998488"/>
    <s v="POLES-WOOD DIRECT BURY"/>
    <x v="0"/>
    <x v="0"/>
    <s v="Power flows west to WA"/>
    <n v="2001"/>
    <n v="4078.9783841876056"/>
    <n v="-803.53804033020117"/>
    <n v="3275.4403438574045"/>
    <n v="6.1150952425089402"/>
    <n v="6.1150952425089402"/>
    <n v="6.1150952425089402"/>
    <n v="6.1150952425089402"/>
    <n v="6.1150952425089402"/>
    <n v="6.1150952425089402"/>
    <n v="4078.9783841876056"/>
    <n v="-840.22861178525477"/>
    <n v="3238.7497724023506"/>
  </r>
  <r>
    <x v="1"/>
    <s v="TL0951"/>
    <s v="Line #951 345Kv"/>
    <s v="000000998489"/>
    <s v="POLES-WOOD DIRECT BURY"/>
    <x v="0"/>
    <x v="0"/>
    <s v="Power flows west to WA"/>
    <n v="2001"/>
    <n v="3999.0001585475616"/>
    <n v="-787.78273577918503"/>
    <n v="3211.2174227683763"/>
    <n v="5.9951940267997168"/>
    <n v="5.9951940267997168"/>
    <n v="5.9951940267997168"/>
    <n v="5.9951940267997168"/>
    <n v="5.9951940267997168"/>
    <n v="5.9951940267997168"/>
    <n v="3999.0001585475616"/>
    <n v="-823.75389993998328"/>
    <n v="3175.2462586075781"/>
  </r>
  <r>
    <x v="1"/>
    <s v="TL0951"/>
    <s v="Line #951 345Kv"/>
    <s v="000000998490"/>
    <s v="POLES-WOOD DIRECT BURY"/>
    <x v="0"/>
    <x v="0"/>
    <s v="Power flows west to WA"/>
    <n v="2001"/>
    <n v="3359.160133179952"/>
    <n v="-661.73749805451553"/>
    <n v="2697.4226351254365"/>
    <n v="5.0359629825117622"/>
    <n v="5.0359629825117622"/>
    <n v="5.0359629825117622"/>
    <n v="5.0359629825117622"/>
    <n v="5.0359629825117622"/>
    <n v="5.0359629825117622"/>
    <n v="3359.160133179952"/>
    <n v="-691.9532759495861"/>
    <n v="2667.206857230366"/>
  </r>
  <r>
    <x v="1"/>
    <s v="TL0951"/>
    <s v="Line #951 345Kv"/>
    <s v="000000998491"/>
    <s v="POLES-WOOD DIRECT BURY"/>
    <x v="0"/>
    <x v="0"/>
    <s v="Power flows west to WA"/>
    <n v="2001"/>
    <n v="3999.0001585475616"/>
    <n v="-787.78273577918503"/>
    <n v="3211.2174227683763"/>
    <n v="5.9951940267997168"/>
    <n v="5.9951940267997168"/>
    <n v="5.9951940267997168"/>
    <n v="5.9951940267997168"/>
    <n v="5.9951940267997168"/>
    <n v="5.9951940267997168"/>
    <n v="3999.0001585475616"/>
    <n v="-823.75389993998328"/>
    <n v="3175.2462586075781"/>
  </r>
  <r>
    <x v="1"/>
    <s v="TL0951"/>
    <s v="Line #951 345Kv"/>
    <s v="000000998492"/>
    <s v="POLES-WOOD DIRECT BURY"/>
    <x v="0"/>
    <x v="0"/>
    <s v="Power flows west to WA"/>
    <n v="2001"/>
    <n v="3359.160133179952"/>
    <n v="-661.73749805451553"/>
    <n v="2697.4226351254365"/>
    <n v="5.0359629825117622"/>
    <n v="5.0359629825117622"/>
    <n v="5.0359629825117622"/>
    <n v="5.0359629825117622"/>
    <n v="5.0359629825117622"/>
    <n v="5.0359629825117622"/>
    <n v="3359.160133179952"/>
    <n v="-691.9532759495861"/>
    <n v="2667.206857230366"/>
  </r>
  <r>
    <x v="1"/>
    <s v="TL0951"/>
    <s v="Line #951 345Kv"/>
    <s v="000000998493"/>
    <s v="10&quot; BELLS-7.5-15KIP WORK CLASS"/>
    <x v="1"/>
    <x v="0"/>
    <s v="Power flows west to WA"/>
    <n v="2001"/>
    <n v="6478.385589439772"/>
    <n v="-1181.8680547626568"/>
    <n v="5296.5175346771157"/>
    <n v="9.7122223178958524"/>
    <n v="9.7122223178958524"/>
    <n v="9.7122223178958524"/>
    <n v="9.7122223178958524"/>
    <n v="9.7122223178958524"/>
    <n v="9.7122223178958524"/>
    <n v="6478.385589439772"/>
    <n v="-1240.141388670032"/>
    <n v="5238.24420076974"/>
  </r>
  <r>
    <x v="1"/>
    <s v="TL0951"/>
    <s v="Line #951 345Kv"/>
    <s v="000000998494"/>
    <s v="HORIZONTAL-V INSULATOR ASSMBLY"/>
    <x v="1"/>
    <x v="0"/>
    <s v="Power flows west to WA"/>
    <n v="2001"/>
    <n v="14103.35682540478"/>
    <n v="-2572.9105911873025"/>
    <n v="11530.446234217477"/>
    <n v="21.143375155104071"/>
    <n v="21.143375155104071"/>
    <n v="21.143375155104071"/>
    <n v="21.143375155104071"/>
    <n v="21.143375155104071"/>
    <n v="21.143375155104071"/>
    <n v="14103.35682540478"/>
    <n v="-2699.7708421179268"/>
    <n v="11403.585983286854"/>
  </r>
  <r>
    <x v="1"/>
    <s v="TL0951"/>
    <s v="Line #951 345Kv"/>
    <s v="000001121612"/>
    <s v="TOWER-DIRECT BURY UNITIZED H-FRAME"/>
    <x v="2"/>
    <x v="0"/>
    <s v="Power flows west to WA"/>
    <n v="2004"/>
    <n v="3022.9970430658514"/>
    <n v="-488.30667977968437"/>
    <n v="2534.6903632861668"/>
    <n v="4.5319962733394945"/>
    <n v="4.5319962733394945"/>
    <n v="4.5319962733394945"/>
    <n v="4.5319962733394945"/>
    <n v="4.5319962733394945"/>
    <n v="4.5319962733394945"/>
    <n v="3022.9970430658514"/>
    <n v="-515.49865741972133"/>
    <n v="2507.4983856461299"/>
  </r>
  <r>
    <x v="1"/>
    <s v="TL0951"/>
    <s v="Line #951 345Kv"/>
    <s v="000001121613"/>
    <s v="CROSSARMS 40' AND OVER"/>
    <x v="0"/>
    <x v="0"/>
    <s v="Power flows west to WA"/>
    <n v="2004"/>
    <n v="793.60355896689794"/>
    <n v="-122.58696324759852"/>
    <n v="671.0165957192994"/>
    <n v="1.189749219238186"/>
    <n v="1.189749219238186"/>
    <n v="1.189749219238186"/>
    <n v="1.189749219238186"/>
    <n v="1.189749219238186"/>
    <n v="1.189749219238186"/>
    <n v="793.60355896689794"/>
    <n v="-129.72545856302764"/>
    <n v="663.87810040387035"/>
  </r>
  <r>
    <x v="1"/>
    <s v="TL0951"/>
    <s v="Line #951 345Kv"/>
    <m/>
    <s v="POLES &amp; FIX-XARMS 40' &amp; OVER"/>
    <x v="0"/>
    <x v="0"/>
    <s v="Power flows west to WA"/>
    <n v="2004"/>
    <n v="-793.60355896689794"/>
    <n v="122.58696324759852"/>
    <n v="-671.0165957192994"/>
    <n v="-1.189749219238186"/>
    <n v="-1.189749219238186"/>
    <n v="-1.189749219238186"/>
    <n v="-1.189749219238186"/>
    <n v="-1.189749219238186"/>
    <n v="-1.189749219238186"/>
    <n v="-793.60355896689794"/>
    <n v="129.72545856302764"/>
    <n v="-663.87810040387035"/>
  </r>
  <r>
    <x v="1"/>
    <s v="TL0951"/>
    <s v="Line #951 345Kv"/>
    <s v="000001121614"/>
    <s v="POLYMER SUSPENSION INSULATOR"/>
    <x v="1"/>
    <x v="0"/>
    <s v="Power flows west to WA"/>
    <n v="2004"/>
    <n v="922.90826728265904"/>
    <n v="-131.90684870758946"/>
    <n v="791.00141857506969"/>
    <n v="1.3835993778271485"/>
    <n v="1.3835993778271485"/>
    <n v="1.3835993778271485"/>
    <n v="1.3835993778271485"/>
    <n v="1.3835993778271485"/>
    <n v="1.3835993778271485"/>
    <n v="922.90826728265904"/>
    <n v="-140.20844497455235"/>
    <n v="782.69982230810672"/>
  </r>
  <r>
    <x v="1"/>
    <s v="TL0951"/>
    <s v="Line #951 345Kv"/>
    <s v="000001129195"/>
    <s v="TOWER-DIRECT BURY UNITIZED H-FRAME"/>
    <x v="2"/>
    <x v="0"/>
    <s v="Power flows west to WA"/>
    <n v="2005"/>
    <n v="5050.6834299356269"/>
    <n v="-738.17680899059383"/>
    <n v="4312.5066209450333"/>
    <n v="7.5718494448382367"/>
    <n v="7.5718494448382367"/>
    <n v="7.5718494448382367"/>
    <n v="7.5718494448382367"/>
    <n v="7.5718494448382367"/>
    <n v="7.5718494448382367"/>
    <n v="5050.6834299356269"/>
    <n v="-783.60790565962327"/>
    <n v="4267.0755242760033"/>
  </r>
  <r>
    <x v="1"/>
    <s v="TL0951"/>
    <s v="Line #951 345Kv"/>
    <s v="000001129196"/>
    <s v="CROSSARMS 40' AND OVER"/>
    <x v="0"/>
    <x v="0"/>
    <s v="Power flows west to WA"/>
    <n v="2005"/>
    <n v="981.98983957727137"/>
    <n v="-137.65186934180932"/>
    <n v="844.33797023546208"/>
    <n v="1.4721728900230675"/>
    <n v="1.4721728900230675"/>
    <n v="1.4721728900230675"/>
    <n v="1.4721728900230675"/>
    <n v="1.4721728900230675"/>
    <n v="1.4721728900230675"/>
    <n v="981.98983957727137"/>
    <n v="-146.48490668194773"/>
    <n v="835.50493289532369"/>
  </r>
  <r>
    <x v="1"/>
    <s v="TL0951"/>
    <s v="Line #951 345Kv"/>
    <s v="000001129198"/>
    <s v="POLYMER SUSPENSION INSULATOR"/>
    <x v="1"/>
    <x v="0"/>
    <s v="Power flows west to WA"/>
    <n v="2005"/>
    <n v="496.63502535728617"/>
    <n v="-64.402365547261113"/>
    <n v="432.23265981002504"/>
    <n v="0.74454194035414323"/>
    <n v="0.74454194035414323"/>
    <n v="0.74454194035414323"/>
    <n v="0.74454194035414323"/>
    <n v="0.74454194035414323"/>
    <n v="0.74454194035414323"/>
    <n v="496.63502535728617"/>
    <n v="-68.869617189385977"/>
    <n v="427.7654081679002"/>
  </r>
  <r>
    <x v="1"/>
    <s v="TL0951"/>
    <s v="Line #951 345Kv"/>
    <s v="000001329215"/>
    <s v="TOWER-DIRECT BURY UNITIZED H-FRAME"/>
    <x v="2"/>
    <x v="0"/>
    <s v="Power flows west to WA"/>
    <n v="2005"/>
    <n v="8654.8726436158395"/>
    <n v="-1264.942924836165"/>
    <n v="7389.9297187796747"/>
    <n v="12.975153468001752"/>
    <n v="12.975153468001752"/>
    <n v="12.975153468001752"/>
    <n v="12.975153468001752"/>
    <n v="12.975153468001752"/>
    <n v="12.975153468001752"/>
    <n v="8654.8726436158395"/>
    <n v="-1342.7938456441755"/>
    <n v="7312.0787979716642"/>
  </r>
  <r>
    <x v="1"/>
    <s v="TL0951"/>
    <s v="Line #951 345Kv"/>
    <s v="000001329216"/>
    <s v="CROSSARMS 40' AND OVER"/>
    <x v="0"/>
    <x v="0"/>
    <s v="Power flows west to WA"/>
    <n v="2005"/>
    <n v="4327.4380993388277"/>
    <n v="-606.60499714679861"/>
    <n v="3720.8331021920289"/>
    <n v="6.4875793988276484"/>
    <n v="6.4875793988276484"/>
    <n v="6.4875793988276484"/>
    <n v="6.4875793988276484"/>
    <n v="6.4875793988276484"/>
    <n v="6.4875793988276484"/>
    <n v="4327.4380993388277"/>
    <n v="-645.53047353976444"/>
    <n v="3681.9076257990632"/>
  </r>
  <r>
    <x v="1"/>
    <s v="TL0951"/>
    <s v="Line #951 345Kv"/>
    <s v="000001329217"/>
    <s v="POLES &amp; FIX-W/O FOUNDATIONS"/>
    <x v="0"/>
    <x v="0"/>
    <s v="Power flows west to WA"/>
    <n v="2005"/>
    <n v="-3737.3333887555982"/>
    <n v="523.88620185441903"/>
    <n v="-3213.4471869011791"/>
    <n v="-5.6029102075766319"/>
    <n v="-5.6029102075766319"/>
    <n v="-5.6029102075766319"/>
    <n v="-5.6029102075766319"/>
    <n v="-5.6029102075766319"/>
    <n v="-5.6029102075766319"/>
    <n v="-3737.3333887555982"/>
    <n v="557.50366309987885"/>
    <n v="-3179.8297256557194"/>
  </r>
  <r>
    <x v="1"/>
    <s v="TL0951"/>
    <s v="Line #951 345Kv"/>
    <m/>
    <s v="POLES-WOOD DIRECT BURY"/>
    <x v="0"/>
    <x v="0"/>
    <s v="Power flows west to WA"/>
    <n v="2005"/>
    <n v="3737.3333887555982"/>
    <n v="-523.88620185441903"/>
    <n v="3213.4471869011791"/>
    <n v="5.6029102075766319"/>
    <n v="5.6029102075766319"/>
    <n v="5.6029102075766319"/>
    <n v="5.6029102075766319"/>
    <n v="5.6029102075766319"/>
    <n v="5.6029102075766319"/>
    <n v="3737.3333887555982"/>
    <n v="-557.50366309987885"/>
    <n v="3179.8297256557194"/>
  </r>
  <r>
    <x v="1"/>
    <s v="TL0951"/>
    <s v="Line #951 345Kv"/>
    <s v="000001329218"/>
    <s v="10&quot; BELLS-7.5-15KIP WORK CLASS"/>
    <x v="1"/>
    <x v="0"/>
    <s v="Power flows west to WA"/>
    <n v="2005"/>
    <n v="491.75392548602423"/>
    <n v="-63.769396944300517"/>
    <n v="427.98452854172371"/>
    <n v="0.73722432604251209"/>
    <n v="0.73722432604251209"/>
    <n v="0.73722432604251209"/>
    <n v="0.73722432604251209"/>
    <n v="0.73722432604251209"/>
    <n v="0.73722432604251209"/>
    <n v="491.75392548602423"/>
    <n v="-68.192742900555587"/>
    <n v="423.56118258546866"/>
  </r>
  <r>
    <x v="1"/>
    <s v="TL0951"/>
    <s v="Line #951 345Kv"/>
    <s v="000001329219"/>
    <s v="POST TYPE INSULATOR-ALL VOLT"/>
    <x v="1"/>
    <x v="0"/>
    <s v="Power flows west to WA"/>
    <n v="2005"/>
    <n v="4130.7365291444185"/>
    <n v="-535.66339534348856"/>
    <n v="3595.0731338009296"/>
    <n v="6.1926896684106438"/>
    <n v="6.1926896684106438"/>
    <n v="6.1926896684106438"/>
    <n v="6.1926896684106438"/>
    <n v="6.1926896684106438"/>
    <n v="6.1926896684106438"/>
    <n v="4130.7365291444185"/>
    <n v="-572.81953335395247"/>
    <n v="3557.916995790466"/>
  </r>
  <r>
    <x v="1"/>
    <s v="TL0951"/>
    <s v="Line #951 345Kv"/>
    <s v="000001329220"/>
    <s v="POLYMER SUSPENSION INSULATOR"/>
    <x v="1"/>
    <x v="0"/>
    <s v="Power flows west to WA"/>
    <n v="2005"/>
    <n v="1967.0157019440969"/>
    <n v="-255.07758777720207"/>
    <n v="1711.9381141668948"/>
    <n v="2.9488973041700484"/>
    <n v="2.9488973041700484"/>
    <n v="2.9488973041700484"/>
    <n v="2.9488973041700484"/>
    <n v="2.9488973041700484"/>
    <n v="2.9488973041700484"/>
    <n v="1967.0157019440969"/>
    <n v="-272.77097160222235"/>
    <n v="1694.2447303418746"/>
  </r>
  <r>
    <x v="1"/>
    <s v="TL0951"/>
    <s v="Line #951 345Kv"/>
    <s v="000001388994"/>
    <s v="TOWER-DIRECT BURY UNITIZED H-FRAME"/>
    <x v="2"/>
    <x v="0"/>
    <s v="Power flows west to WA"/>
    <n v="2006"/>
    <n v="188371.39201149446"/>
    <n v="-24633.182032272434"/>
    <n v="163738.20997922204"/>
    <n v="282.40135019585244"/>
    <n v="282.40135019585244"/>
    <n v="282.40135019585244"/>
    <n v="282.40135019585244"/>
    <n v="282.40135019585244"/>
    <n v="282.40135019585244"/>
    <n v="188371.39201149446"/>
    <n v="-26327.590133447549"/>
    <n v="162043.80187804691"/>
  </r>
  <r>
    <x v="1"/>
    <s v="TL0951"/>
    <s v="Line #951 345Kv"/>
    <s v="000001388995"/>
    <s v="POLYMER SUSPENSION INSULATOR"/>
    <x v="1"/>
    <x v="0"/>
    <s v="Power flows west to WA"/>
    <n v="2006"/>
    <n v="12487.389257391957"/>
    <n v="-1451.2715731060573"/>
    <n v="11036.117684285899"/>
    <n v="18.720759819481966"/>
    <n v="18.720759819481966"/>
    <n v="18.720759819481966"/>
    <n v="18.720759819481966"/>
    <n v="18.720759819481966"/>
    <n v="18.720759819481966"/>
    <n v="12487.389257391957"/>
    <n v="-1563.5961320229492"/>
    <n v="10923.793125369008"/>
  </r>
  <r>
    <x v="1"/>
    <s v="TL0951"/>
    <s v="Line #951 345Kv"/>
    <s v="000001389029"/>
    <s v="TOWER-DIRECT BURY UNITIZED H-FRAME"/>
    <x v="2"/>
    <x v="0"/>
    <s v="Power flows west to WA"/>
    <n v="2007"/>
    <n v="151030.26342891573"/>
    <n v="-17426.56885718265"/>
    <n v="133603.69457173307"/>
    <n v="226.42052945151298"/>
    <n v="226.42052945151298"/>
    <n v="226.42052945151298"/>
    <n v="226.42052945151298"/>
    <n v="226.42052945151298"/>
    <n v="226.42052945151298"/>
    <n v="151030.26342891573"/>
    <n v="-18785.092033891728"/>
    <n v="132245.17139502399"/>
  </r>
  <r>
    <x v="1"/>
    <s v="TL0951"/>
    <s v="Line #951 345Kv"/>
    <s v="000001389030"/>
    <s v="POLYMER SUSPENSION INSULATOR"/>
    <x v="1"/>
    <x v="0"/>
    <s v="Power flows west to WA"/>
    <n v="2007"/>
    <n v="11064.596638253588"/>
    <n v="-1137.2827389725699"/>
    <n v="9927.3138992810182"/>
    <n v="16.587747197964308"/>
    <n v="16.587747197964308"/>
    <n v="16.587747197964308"/>
    <n v="16.587747197964308"/>
    <n v="16.587747197964308"/>
    <n v="16.587747197964308"/>
    <n v="11064.596638253588"/>
    <n v="-1236.8092221603556"/>
    <n v="9827.7874160932333"/>
  </r>
  <r>
    <x v="1"/>
    <s v="TL0951"/>
    <s v="Line #951 345Kv"/>
    <s v="000001440392"/>
    <s v="TOWER-DIRECT BURY UNITIZED H-FRAME"/>
    <x v="2"/>
    <x v="0"/>
    <s v="Power flows west to WA"/>
    <n v="2007"/>
    <n v="177429.06816928764"/>
    <n v="-20472.584788764034"/>
    <n v="156956.4833805236"/>
    <n v="265.99691110177326"/>
    <n v="265.99691110177326"/>
    <n v="265.99691110177326"/>
    <n v="265.99691110177326"/>
    <n v="265.99691110177326"/>
    <n v="265.99691110177326"/>
    <n v="177429.06816928764"/>
    <n v="-22068.566255374673"/>
    <n v="155360.50191391297"/>
  </r>
  <r>
    <x v="1"/>
    <s v="TL0951"/>
    <s v="Line #951 345Kv"/>
    <s v="000001440393"/>
    <s v="CROSSARMS 40' AND OVER"/>
    <x v="0"/>
    <x v="0"/>
    <s v="Power flows west to WA"/>
    <n v="2007"/>
    <n v="49245.889424383276"/>
    <n v="-5474.9652164538293"/>
    <n v="43770.924207929449"/>
    <n v="73.828119633966892"/>
    <n v="73.828119633966892"/>
    <n v="73.828119633966892"/>
    <n v="73.828119633966892"/>
    <n v="73.828119633966892"/>
    <n v="73.828119633966892"/>
    <n v="49245.889424383276"/>
    <n v="-5917.9339342576304"/>
    <n v="43327.955490125649"/>
  </r>
  <r>
    <x v="1"/>
    <s v="TL0951"/>
    <s v="Line #951 345Kv"/>
    <s v="000001440394"/>
    <s v="POLES-WOOD DIRECT BURY"/>
    <x v="0"/>
    <x v="0"/>
    <s v="Power flows west to WA"/>
    <n v="2007"/>
    <n v="11042.50192907668"/>
    <n v="-1227.6621393375567"/>
    <n v="9814.8397897391224"/>
    <n v="16.554623401207724"/>
    <n v="16.554623401207724"/>
    <n v="16.554623401207724"/>
    <n v="16.554623401207724"/>
    <n v="16.554623401207724"/>
    <n v="16.554623401207724"/>
    <n v="11042.50192907668"/>
    <n v="-1326.9898797448031"/>
    <n v="9715.5120493318755"/>
  </r>
  <r>
    <x v="1"/>
    <s v="TL0951"/>
    <s v="Line #951 345Kv"/>
    <s v="000001440395"/>
    <s v="10&quot; BELLS-7.5-15KIP WORK CLASS"/>
    <x v="1"/>
    <x v="0"/>
    <s v="Power flows west to WA"/>
    <n v="2007"/>
    <n v="3886.3580249562028"/>
    <n v="-399.46218048015925"/>
    <n v="3486.8958444760437"/>
    <n v="5.8263239543568686"/>
    <n v="5.8263239543568686"/>
    <n v="5.8263239543568686"/>
    <n v="5.8263239543568686"/>
    <n v="5.8263239543568686"/>
    <n v="5.8263239543568686"/>
    <n v="3886.3580249562028"/>
    <n v="-434.42012420630044"/>
    <n v="3451.9379007499024"/>
  </r>
  <r>
    <x v="1"/>
    <s v="TL0951"/>
    <s v="Line #951 345Kv"/>
    <s v="000001440396"/>
    <s v="POLYMER SUSPENSION INSULATOR"/>
    <x v="1"/>
    <x v="0"/>
    <s v="Power flows west to WA"/>
    <n v="2007"/>
    <n v="11934.65180154058"/>
    <n v="-1226.7120016480178"/>
    <n v="10707.939799892561"/>
    <n v="17.892110616599165"/>
    <n v="17.892110616599165"/>
    <n v="17.892110616599165"/>
    <n v="17.892110616599165"/>
    <n v="17.892110616599165"/>
    <n v="17.892110616599165"/>
    <n v="11934.65180154058"/>
    <n v="-1334.0646653476128"/>
    <n v="10600.587136192968"/>
  </r>
  <r>
    <x v="1"/>
    <s v="TL0951"/>
    <s v="Line #951 345Kv"/>
    <s v="000001465705"/>
    <s v="TOWER-DIRECT BURY UNITIZED H-FRAME"/>
    <x v="2"/>
    <x v="0"/>
    <s v="Power flows west to WA"/>
    <n v="2008"/>
    <n v="8498.1797390814336"/>
    <n v="-849.81797390814688"/>
    <n v="7648.3617651732866"/>
    <n v="12.740243658533837"/>
    <n v="12.740243658533837"/>
    <n v="12.740243658533837"/>
    <n v="12.740243658533837"/>
    <n v="12.740243658533837"/>
    <n v="12.740243658533837"/>
    <n v="8498.1797390814336"/>
    <n v="-926.25943585934988"/>
    <n v="7571.9203032220839"/>
  </r>
  <r>
    <x v="1"/>
    <s v="TL0951"/>
    <s v="Line #951 345Kv"/>
    <s v="000001465706"/>
    <s v="CROSSARMS 40' AND OVER"/>
    <x v="0"/>
    <x v="0"/>
    <s v="Power flows west to WA"/>
    <n v="2008"/>
    <n v="1866.6811923544201"/>
    <n v="-180.38628860670062"/>
    <n v="1686.2949037477194"/>
    <n v="2.7984784922857346"/>
    <n v="2.7984784922857346"/>
    <n v="2.7984784922857346"/>
    <n v="2.7984784922857346"/>
    <n v="2.7984784922857346"/>
    <n v="2.7984784922857346"/>
    <n v="1866.6811923544201"/>
    <n v="-197.17715956041502"/>
    <n v="1669.5040327940051"/>
  </r>
  <r>
    <x v="1"/>
    <s v="TL0951"/>
    <s v="Line #951 345Kv"/>
    <m/>
    <s v="POLES &amp; FIX-XARMS 40' &amp; OVER"/>
    <x v="0"/>
    <x v="0"/>
    <s v="Power flows west to WA"/>
    <n v="2008"/>
    <n v="-1866.6811923544201"/>
    <n v="180.38628860670062"/>
    <n v="-1686.2949037477194"/>
    <n v="-2.7984784922857346"/>
    <n v="-2.7984784922857346"/>
    <n v="-2.7984784922857346"/>
    <n v="-2.7984784922857346"/>
    <n v="-2.7984784922857346"/>
    <n v="-2.7984784922857346"/>
    <n v="-1866.6811923544201"/>
    <n v="197.17715956041502"/>
    <n v="-1669.5040327940051"/>
  </r>
  <r>
    <x v="1"/>
    <s v="TL0951"/>
    <s v="Line #951 345Kv"/>
    <s v="000001465707"/>
    <s v="POLYMER SUSPENSION INSULATOR"/>
    <x v="1"/>
    <x v="0"/>
    <s v="Power flows west to WA"/>
    <n v="2008"/>
    <n v="749.21150208965969"/>
    <n v="-66.962711816134728"/>
    <n v="682.24879027352483"/>
    <n v="1.1231978354731915"/>
    <n v="1.1231978354731915"/>
    <n v="1.1231978354731915"/>
    <n v="1.1231978354731915"/>
    <n v="1.1231978354731915"/>
    <n v="1.1231978354731915"/>
    <n v="749.21150208965969"/>
    <n v="-73.701898828973881"/>
    <n v="675.50960326068582"/>
  </r>
  <r>
    <x v="1"/>
    <s v="TL0951"/>
    <s v="Line #951 345Kv"/>
    <s v="000001518525"/>
    <s v="TOWER&amp;FIX-POLES W/O FOUNDATION"/>
    <x v="2"/>
    <x v="0"/>
    <s v="Power flows west to WA"/>
    <n v="2009"/>
    <n v="-30446.694108991996"/>
    <n v="2576.2587322993359"/>
    <n v="-27870.435376692662"/>
    <n v="-45.644869072554201"/>
    <n v="-45.644869072554201"/>
    <n v="-45.644869072554201"/>
    <n v="-45.644869072554201"/>
    <n v="-45.644869072554201"/>
    <n v="-45.644869072554201"/>
    <n v="-30446.694108991996"/>
    <n v="2850.1279467346612"/>
    <n v="-27596.566162257335"/>
  </r>
  <r>
    <x v="1"/>
    <s v="TL0951"/>
    <s v="Line #951 345Kv"/>
    <m/>
    <s v="TOWER-DIRECT BURY UNITIZED H-FRAME"/>
    <x v="2"/>
    <x v="0"/>
    <s v="Power flows west to WA"/>
    <n v="2009"/>
    <n v="928624.18454450311"/>
    <n v="-78575.892538381435"/>
    <n v="850048.29200612172"/>
    <n v="1392.1685280315171"/>
    <n v="1392.1685280315171"/>
    <n v="1392.1685280315171"/>
    <n v="1392.1685280315171"/>
    <n v="1392.1685280315171"/>
    <n v="1392.1685280315171"/>
    <n v="928624.18454450311"/>
    <n v="-86928.903706570534"/>
    <n v="841695.2808379326"/>
  </r>
  <r>
    <x v="1"/>
    <s v="TL0951"/>
    <s v="Line #951 345Kv"/>
    <s v="000001518526"/>
    <s v="10&quot; BELLS-7.5-15KIP WORK CLASS"/>
    <x v="1"/>
    <x v="0"/>
    <s v="Power flows west to WA"/>
    <n v="2009"/>
    <n v="41558.736602221448"/>
    <n v="-3145.9294034019395"/>
    <n v="38412.807198819515"/>
    <n v="62.303745826675119"/>
    <n v="62.303745826675119"/>
    <n v="62.303745826675119"/>
    <n v="62.303745826675119"/>
    <n v="62.303745826675119"/>
    <n v="62.303745826675119"/>
    <n v="41558.736602221448"/>
    <n v="-3519.7518783619903"/>
    <n v="38038.984723859459"/>
  </r>
  <r>
    <x v="1"/>
    <s v="TL0951"/>
    <s v="Line #951 345Kv"/>
    <s v="000001564782"/>
    <s v="TOWER-DIRECT BURY UNITIZED H-FRAME"/>
    <x v="2"/>
    <x v="0"/>
    <s v="Power flows west to WA"/>
    <n v="2009"/>
    <n v="13016.599314155192"/>
    <n v="-1101.4045573515989"/>
    <n v="11915.194756803592"/>
    <n v="19.514137375231208"/>
    <n v="19.514137375231208"/>
    <n v="19.514137375231208"/>
    <n v="19.514137375231208"/>
    <n v="19.514137375231208"/>
    <n v="19.514137375231208"/>
    <n v="13016.599314155192"/>
    <n v="-1218.4893816029862"/>
    <n v="11798.109932552205"/>
  </r>
  <r>
    <x v="1"/>
    <s v="TL0951"/>
    <s v="Line #951 345Kv"/>
    <s v="000001564783"/>
    <s v="10&quot; BELLS-7.5-15KIP WORK CLASS"/>
    <x v="1"/>
    <x v="0"/>
    <s v="Power flows west to WA"/>
    <n v="2009"/>
    <n v="613.38325534435319"/>
    <n v="-46.432124176726148"/>
    <n v="566.95113116762707"/>
    <n v="0.91956776263671047"/>
    <n v="0.91956776263671047"/>
    <n v="0.91956776263671047"/>
    <n v="0.91956776263671047"/>
    <n v="0.91956776263671047"/>
    <n v="0.91956776263671047"/>
    <n v="613.38325534435319"/>
    <n v="-51.949530752546409"/>
    <n v="561.43372459180682"/>
  </r>
  <r>
    <x v="1"/>
    <s v="TL0951"/>
    <s v="Line #951 345Kv"/>
    <s v="000001592471"/>
    <s v="TOWER-DIRECT BURY UNITIZED H-FRAME"/>
    <x v="2"/>
    <x v="0"/>
    <s v="Power flows west to WA"/>
    <n v="2011"/>
    <n v="11775.900516215595"/>
    <n v="-634.08695087315391"/>
    <n v="11141.813565342442"/>
    <n v="17.654114937731073"/>
    <n v="17.654114937731073"/>
    <n v="17.654114937731073"/>
    <n v="17.654114937731073"/>
    <n v="17.654114937731073"/>
    <n v="17.654114937731073"/>
    <n v="11775.900516215595"/>
    <n v="-740.01164049954036"/>
    <n v="11035.888875716055"/>
  </r>
  <r>
    <x v="1"/>
    <s v="TL0951"/>
    <s v="Line #951 345Kv"/>
    <s v="000001592472"/>
    <s v="10&quot; BELLS-20KIP&amp;UP WORK CLASS"/>
    <x v="1"/>
    <x v="0"/>
    <s v="Power flows west to WA"/>
    <n v="2011"/>
    <n v="1077.5961169537084"/>
    <n v="-52.162621617094949"/>
    <n v="1025.4334953366133"/>
    <n v="1.6155032626980093"/>
    <n v="1.6155032626980093"/>
    <n v="1.6155032626980093"/>
    <n v="1.6155032626980093"/>
    <n v="1.6155032626980093"/>
    <n v="1.6155032626980093"/>
    <n v="1077.5961169537084"/>
    <n v="-61.855641193283006"/>
    <n v="1015.7404757604254"/>
  </r>
  <r>
    <x v="1"/>
    <s v="TL0951"/>
    <s v="Line #951 345Kv"/>
    <s v="000001643750"/>
    <s v="TOWER-DIRECT BURY UNITIZED H-FRAME"/>
    <x v="2"/>
    <x v="0"/>
    <s v="Power flows west to WA"/>
    <n v="2010"/>
    <n v="407995.14401568432"/>
    <n v="-28245.817662624522"/>
    <n v="379749.32635305979"/>
    <n v="611.65540219796151"/>
    <n v="611.65540219796151"/>
    <n v="611.65540219796151"/>
    <n v="611.65540219796151"/>
    <n v="611.65540219796151"/>
    <n v="611.65540219796151"/>
    <n v="407995.14401568432"/>
    <n v="-31915.750075812291"/>
    <n v="376079.39393987204"/>
  </r>
  <r>
    <x v="1"/>
    <s v="TL0951"/>
    <s v="Line #951 345Kv"/>
    <s v="000001643751"/>
    <s v="10&quot; BELLS-20KIP&amp;UP WORK CLASS"/>
    <x v="1"/>
    <x v="0"/>
    <s v="Power flows west to WA"/>
    <n v="2010"/>
    <n v="7444.6798311061748"/>
    <n v="-461.87830046749281"/>
    <n v="6982.8015306386824"/>
    <n v="11.160864787535926"/>
    <n v="11.160864787535926"/>
    <n v="11.160864787535926"/>
    <n v="11.160864787535926"/>
    <n v="11.160864787535926"/>
    <n v="11.160864787535926"/>
    <n v="7444.6798311061748"/>
    <n v="-528.84348919270838"/>
    <n v="6915.8363419134666"/>
  </r>
  <r>
    <x v="1"/>
    <s v="TL0951"/>
    <s v="Line #951 345Kv"/>
    <s v="000001668127"/>
    <s v="TOWER-DIRECT BURY UNITIZED H-FRAME"/>
    <x v="2"/>
    <x v="0"/>
    <s v="Power flows west to WA"/>
    <n v="2011"/>
    <n v="303006.25151183933"/>
    <n v="-16315.721235253055"/>
    <n v="286690.5302765863"/>
    <n v="454.25886399727847"/>
    <n v="454.25886399727847"/>
    <n v="454.25886399727847"/>
    <n v="454.25886399727847"/>
    <n v="454.25886399727847"/>
    <n v="454.25886399727847"/>
    <n v="303006.25151183933"/>
    <n v="-19041.274419236724"/>
    <n v="283964.97709260264"/>
  </r>
  <r>
    <x v="1"/>
    <s v="TL0951"/>
    <s v="Line #951 345Kv"/>
    <s v="000001668128"/>
    <s v="10&quot; BELLS-7.5-15KIP WORK CLASS"/>
    <x v="1"/>
    <x v="0"/>
    <s v="Power flows west to WA"/>
    <n v="2011"/>
    <n v="36279.867974662498"/>
    <n v="-1756.1802568761275"/>
    <n v="34523.687717786372"/>
    <n v="54.38980723966182"/>
    <n v="54.38980723966182"/>
    <n v="54.38980723966182"/>
    <n v="54.38980723966182"/>
    <n v="54.38980723966182"/>
    <n v="54.38980723966182"/>
    <n v="36279.867974662498"/>
    <n v="-2082.5191003140985"/>
    <n v="34197.348874348398"/>
  </r>
  <r>
    <x v="1"/>
    <s v="TL0951"/>
    <s v="Line #951 345Kv"/>
    <s v="000001668174"/>
    <s v="TOWER-DIRECT BURY UNITIZED H-FRAME"/>
    <x v="2"/>
    <x v="0"/>
    <s v="Power flows west to WA"/>
    <n v="2012"/>
    <n v="14202.578600646531"/>
    <n v="-546.25302310180211"/>
    <n v="13656.325577544729"/>
    <n v="21.292125785430091"/>
    <n v="21.292125785430091"/>
    <n v="21.292125785430091"/>
    <n v="21.292125785430091"/>
    <n v="21.292125785430091"/>
    <n v="21.292125785430091"/>
    <n v="14202.578600646531"/>
    <n v="-674.00577781438267"/>
    <n v="13528.57282283215"/>
  </r>
  <r>
    <x v="1"/>
    <s v="TL0951"/>
    <s v="Line #951 345Kv"/>
    <s v="000001668175"/>
    <s v="10&quot; BELLS-7.5-15KIP WORK CLASS"/>
    <x v="1"/>
    <x v="0"/>
    <s v="Power flows west to WA"/>
    <n v="2012"/>
    <n v="1484.6364744628197"/>
    <n v="-51.359283816432978"/>
    <n v="1433.2771906463868"/>
    <n v="2.2257272745148424"/>
    <n v="2.2257272745148424"/>
    <n v="2.2257272745148424"/>
    <n v="2.2257272745148424"/>
    <n v="2.2257272745148424"/>
    <n v="2.2257272745148424"/>
    <n v="1484.6364744628197"/>
    <n v="-64.713647463522037"/>
    <n v="1419.9228269992977"/>
  </r>
  <r>
    <x v="1"/>
    <s v="TL0951"/>
    <s v="Line #951 345Kv"/>
    <s v="000001718625"/>
    <s v="TOWER-DIRECT BURY UNITIZED H-F"/>
    <x v="2"/>
    <x v="0"/>
    <s v="Power flows west to WA"/>
    <n v="2012"/>
    <n v="12671.488133454082"/>
    <n v="-487.36492820978356"/>
    <n v="12184.123205244299"/>
    <n v="18.996755928096544"/>
    <n v="18.996755928096544"/>
    <n v="18.996755928096544"/>
    <n v="18.996755928096544"/>
    <n v="18.996755928096544"/>
    <n v="18.996755928096544"/>
    <n v="12671.488133454082"/>
    <n v="-601.34546377836284"/>
    <n v="12070.142669675719"/>
  </r>
  <r>
    <x v="1"/>
    <s v="TL0951"/>
    <s v="Line #951 345Kv"/>
    <s v="000001718626"/>
    <s v="10&quot; BELLS-7.5-15KIP WORK CLASS"/>
    <x v="1"/>
    <x v="0"/>
    <s v="Power flows west to WA"/>
    <n v="2012"/>
    <n v="1351.0052559188532"/>
    <n v="-46.736466178587563"/>
    <n v="1304.2687897402657"/>
    <n v="2.0253909275666264"/>
    <n v="2.0253909275666264"/>
    <n v="2.0253909275666264"/>
    <n v="2.0253909275666264"/>
    <n v="2.0253909275666264"/>
    <n v="2.0253909275666264"/>
    <n v="1351.0052559188532"/>
    <n v="-58.888811743987318"/>
    <n v="1292.1164441748658"/>
  </r>
  <r>
    <x v="1"/>
    <s v="TL0951"/>
    <s v="Line #951 345Kv"/>
    <s v="000001754701"/>
    <s v="TOWER-DIRECT BURY UNITIZED H-F"/>
    <x v="2"/>
    <x v="0"/>
    <s v="Power flows west to WA"/>
    <n v="2013"/>
    <n v="207219.98846585958"/>
    <n v="-4781.9997338277108"/>
    <n v="202437.98873203187"/>
    <n v="310.65866162286926"/>
    <n v="310.65866162286926"/>
    <n v="310.65866162286926"/>
    <n v="310.65866162286926"/>
    <n v="310.65866162286926"/>
    <n v="310.65866162286926"/>
    <n v="207219.98846585958"/>
    <n v="-6645.951703564926"/>
    <n v="200574.03676229465"/>
  </r>
  <r>
    <x v="1"/>
    <s v="TL0951"/>
    <s v="Line #951 345Kv"/>
    <s v="000001754702"/>
    <s v="10&quot; BELLS-7.5-15KIP WORK CLASS"/>
    <x v="1"/>
    <x v="0"/>
    <s v="Power flows west to WA"/>
    <n v="2013"/>
    <n v="21927.08445729296"/>
    <n v="-454.63248091247442"/>
    <n v="21472.451976380486"/>
    <n v="32.872498262475922"/>
    <n v="32.872498262475922"/>
    <n v="32.872498262475922"/>
    <n v="32.872498262475922"/>
    <n v="32.872498262475922"/>
    <n v="32.872498262475922"/>
    <n v="21927.08445729296"/>
    <n v="-651.86747048732991"/>
    <n v="21275.21698680563"/>
  </r>
  <r>
    <x v="1"/>
    <s v="TL0951"/>
    <s v="Line #951 345Kv"/>
    <s v="000001754703"/>
    <s v="POST TYPE INSULATOR-ALL VOLT"/>
    <x v="1"/>
    <x v="0"/>
    <s v="Power flows west to WA"/>
    <n v="2013"/>
    <n v="3613.4430395832687"/>
    <n v="-74.92052018686239"/>
    <n v="3538.5225193964066"/>
    <n v="5.4171771113304326"/>
    <n v="5.4171771113304326"/>
    <n v="5.4171771113304326"/>
    <n v="5.4171771113304326"/>
    <n v="5.4171771113304326"/>
    <n v="5.4171771113304326"/>
    <n v="3613.4430395832687"/>
    <n v="-107.42358285484499"/>
    <n v="3506.0194567284238"/>
  </r>
  <r>
    <x v="1"/>
    <s v="TL0951"/>
    <s v="Line #951 345Kv"/>
    <s v="000001754714"/>
    <s v="TOWER-DIRECT BURY UNITIZED H-F"/>
    <x v="2"/>
    <x v="0"/>
    <s v="Power flows west to WA"/>
    <n v="2013"/>
    <n v="984472.94715788332"/>
    <n v="-22718.606472875093"/>
    <n v="961754.34068500821"/>
    <n v="1475.8954984614211"/>
    <n v="1475.8954984614211"/>
    <n v="1475.8954984614211"/>
    <n v="1475.8954984614211"/>
    <n v="1475.8954984614211"/>
    <n v="1475.8954984614211"/>
    <n v="984472.94715788332"/>
    <n v="-31573.97946364362"/>
    <n v="952898.96769423969"/>
  </r>
  <r>
    <x v="1"/>
    <s v="TL0951"/>
    <s v="Line #951 345Kv"/>
    <s v="000001754715"/>
    <s v="10&quot; BELLS-7.5-15KIP WORK CLASS"/>
    <x v="1"/>
    <x v="0"/>
    <s v="Power flows west to WA"/>
    <n v="2013"/>
    <n v="104336.46755965413"/>
    <n v="-2163.2947685624767"/>
    <n v="102173.17279109165"/>
    <n v="156.41844018286037"/>
    <n v="156.41844018286037"/>
    <n v="156.41844018286037"/>
    <n v="156.41844018286037"/>
    <n v="156.41844018286037"/>
    <n v="156.41844018286037"/>
    <n v="104336.46755965413"/>
    <n v="-3101.8054096596388"/>
    <n v="101234.66214999449"/>
  </r>
  <r>
    <x v="2"/>
    <s v="TL0802"/>
    <s v="Line #802 345Kv"/>
    <s v="000000063592"/>
    <s v="TOWER-LATTICE TANGENT"/>
    <x v="2"/>
    <x v="1"/>
    <s v="1 of 3 lines heading west out of Bridger"/>
    <n v="1973"/>
    <n v="20351.132083333334"/>
    <n v="-12268.168313415368"/>
    <n v="8082.9637699179657"/>
    <n v="28.699532862205459"/>
    <n v="28.699532862205459"/>
    <n v="28.699532862205459"/>
    <n v="28.699532862205459"/>
    <n v="28.699532862205459"/>
    <n v="28.699532862205459"/>
    <n v="20351.132083333334"/>
    <n v="-12440.365510588601"/>
    <n v="7910.7665727447329"/>
  </r>
  <r>
    <x v="2"/>
    <s v="TL0802"/>
    <s v="Line #802 345Kv"/>
    <s v="000000063593"/>
    <s v="TOWER-LATTICE TANGENT"/>
    <x v="2"/>
    <x v="1"/>
    <s v="1 of 3 lines heading west out of Bridger"/>
    <n v="1973"/>
    <n v="65163.02583333334"/>
    <n v="-39281.891811289715"/>
    <n v="25881.134022043625"/>
    <n v="91.894072214098671"/>
    <n v="91.894072214098671"/>
    <n v="91.894072214098671"/>
    <n v="91.894072214098671"/>
    <n v="91.894072214098671"/>
    <n v="91.894072214098671"/>
    <n v="65163.02583333334"/>
    <n v="-39833.25624457431"/>
    <n v="25329.769588759031"/>
  </r>
  <r>
    <x v="2"/>
    <s v="TL0802"/>
    <s v="Line #802 345Kv"/>
    <s v="000000063594"/>
    <s v="TOWER-LATTICE TANGENT"/>
    <x v="2"/>
    <x v="1"/>
    <s v="1 of 3 lines heading west out of Bridger"/>
    <n v="1973"/>
    <n v="80950.911666666667"/>
    <n v="-48799.221850877126"/>
    <n v="32151.689815789541"/>
    <n v="114.15843305865189"/>
    <n v="114.15843305865189"/>
    <n v="114.15843305865189"/>
    <n v="114.15843305865189"/>
    <n v="114.15843305865189"/>
    <n v="114.15843305865189"/>
    <n v="80950.911666666667"/>
    <n v="-49484.172449229038"/>
    <n v="31466.739217437629"/>
  </r>
  <r>
    <x v="2"/>
    <s v="TL0802"/>
    <s v="Line #802 345Kv"/>
    <s v="000000063595"/>
    <s v="TOWER-LATTICE TANGENT"/>
    <x v="2"/>
    <x v="1"/>
    <s v="1 of 3 lines heading west out of Bridger"/>
    <n v="1973"/>
    <n v="77220.814166666663"/>
    <n v="-46550.62635417124"/>
    <n v="30670.187812495424"/>
    <n v="108.89818240811678"/>
    <n v="108.89818240811678"/>
    <n v="108.89818240811678"/>
    <n v="108.89818240811678"/>
    <n v="108.89818240811678"/>
    <n v="108.89818240811678"/>
    <n v="77220.814166666663"/>
    <n v="-47204.015448619939"/>
    <n v="30016.798718046724"/>
  </r>
  <r>
    <x v="2"/>
    <s v="TL0802"/>
    <s v="Line #802 345Kv"/>
    <s v="000000063596"/>
    <s v="TOWER-LATTICE TANGENT"/>
    <x v="2"/>
    <x v="1"/>
    <s v="1 of 3 lines heading west out of Bridger"/>
    <n v="1973"/>
    <n v="8718.3933333333262"/>
    <n v="-5255.664225357079"/>
    <n v="3462.7291079762472"/>
    <n v="12.294835243123734"/>
    <n v="12.294835243123734"/>
    <n v="12.294835243123734"/>
    <n v="12.294835243123734"/>
    <n v="12.294835243123734"/>
    <n v="12.294835243123734"/>
    <n v="8718.3933333333262"/>
    <n v="-5329.4332368158211"/>
    <n v="3388.960096517505"/>
  </r>
  <r>
    <x v="2"/>
    <s v="TL0802"/>
    <s v="Line #802 345Kv"/>
    <s v="000000063597"/>
    <s v="TOWER-LATTICE TANGENT"/>
    <x v="2"/>
    <x v="1"/>
    <s v="1 of 3 lines heading west out of Bridger"/>
    <n v="1973"/>
    <n v="89991.511666666673"/>
    <n v="-54249.120264395584"/>
    <n v="35742.391402271089"/>
    <n v="126.9076499440625"/>
    <n v="126.9076499440625"/>
    <n v="126.9076499440625"/>
    <n v="126.9076499440625"/>
    <n v="126.9076499440625"/>
    <n v="126.9076499440625"/>
    <n v="89991.511666666673"/>
    <n v="-55010.566164059957"/>
    <n v="34980.945502606715"/>
  </r>
  <r>
    <x v="2"/>
    <s v="TL0802"/>
    <s v="Line #802 345Kv"/>
    <s v="000000063598"/>
    <s v="TOWER-LATTICE TANGENT"/>
    <x v="2"/>
    <x v="1"/>
    <s v="1 of 3 lines heading west out of Bridger"/>
    <n v="1973"/>
    <n v="251233.09750000003"/>
    <n v="-151449.55638879928"/>
    <n v="99783.541111200757"/>
    <n v="354.29343725206377"/>
    <n v="354.29343725206377"/>
    <n v="354.29343725206377"/>
    <n v="354.29343725206377"/>
    <n v="354.29343725206377"/>
    <n v="354.29343725206377"/>
    <n v="251233.09750000003"/>
    <n v="-153575.31701231166"/>
    <n v="97657.780487688375"/>
  </r>
  <r>
    <x v="2"/>
    <s v="TL0802"/>
    <s v="Line #802 345Kv"/>
    <s v="000000063599"/>
    <s v="TOWER-LATTICE TANGENT"/>
    <x v="2"/>
    <x v="1"/>
    <s v="1 of 3 lines heading west out of Bridger"/>
    <n v="1973"/>
    <n v="198548.37625000003"/>
    <n v="-119689.89676919027"/>
    <n v="78858.479480809765"/>
    <n v="279.9964948186356"/>
    <n v="279.9964948186356"/>
    <n v="279.9964948186356"/>
    <n v="279.9964948186356"/>
    <n v="279.9964948186356"/>
    <n v="279.9964948186356"/>
    <n v="198548.37625000003"/>
    <n v="-121369.87573810208"/>
    <n v="77178.500511897946"/>
  </r>
  <r>
    <x v="2"/>
    <s v="TL0802"/>
    <s v="Line #802 345Kv"/>
    <s v="000000063600"/>
    <s v="TOWER-LATTICE TANGENT"/>
    <x v="2"/>
    <x v="1"/>
    <s v="1 of 3 lines heading west out of Bridger"/>
    <n v="1973"/>
    <n v="68561.24083333333"/>
    <n v="-41330.420286976572"/>
    <n v="27230.820546356757"/>
    <n v="96.686296187978215"/>
    <n v="96.686296187978215"/>
    <n v="96.686296187978215"/>
    <n v="96.686296187978215"/>
    <n v="96.686296187978215"/>
    <n v="96.686296187978215"/>
    <n v="68561.24083333333"/>
    <n v="-41910.538064104439"/>
    <n v="26650.70276922889"/>
  </r>
  <r>
    <x v="2"/>
    <s v="TL0802"/>
    <s v="Line #802 345Kv"/>
    <s v="000000063601"/>
    <s v="TOWER-LATTICE TANGENT"/>
    <x v="2"/>
    <x v="1"/>
    <s v="1 of 3 lines heading west out of Bridger"/>
    <n v="1973"/>
    <n v="30479.137083333339"/>
    <n v="-18373.581491921999"/>
    <n v="12105.555591411339"/>
    <n v="42.982227856069038"/>
    <n v="42.982227856069038"/>
    <n v="42.982227856069038"/>
    <n v="42.982227856069038"/>
    <n v="42.982227856069038"/>
    <n v="42.982227856069038"/>
    <n v="30479.137083333339"/>
    <n v="-18631.474859058413"/>
    <n v="11847.662224274925"/>
  </r>
  <r>
    <x v="2"/>
    <s v="TL0802"/>
    <s v="Line #802 345Kv"/>
    <s v="000000063602"/>
    <s v="TOWER-LATTICE TANGENT"/>
    <x v="2"/>
    <x v="1"/>
    <s v="1 of 3 lines heading west out of Bridger"/>
    <n v="1973"/>
    <n v="240678.03833333336"/>
    <n v="-145086.70434280563"/>
    <n v="95591.333990527724"/>
    <n v="339.40850278375689"/>
    <n v="339.40850278375689"/>
    <n v="339.40850278375689"/>
    <n v="339.40850278375689"/>
    <n v="339.40850278375689"/>
    <n v="339.40850278375689"/>
    <n v="240678.03833333336"/>
    <n v="-147123.15535950818"/>
    <n v="93554.882973825181"/>
  </r>
  <r>
    <x v="2"/>
    <s v="TL0802"/>
    <s v="Line #802 345Kv"/>
    <s v="000000063603"/>
    <s v="TOWER-LATTICE TANGENT"/>
    <x v="2"/>
    <x v="1"/>
    <s v="1 of 3 lines heading west out of Bridger"/>
    <n v="1981"/>
    <n v="41094.61"/>
    <n v="-20664.636036158416"/>
    <n v="20429.973963841585"/>
    <n v="57.952358882304623"/>
    <n v="57.952358882304623"/>
    <n v="57.952358882304623"/>
    <n v="57.952358882304623"/>
    <n v="57.952358882304623"/>
    <n v="57.952358882304623"/>
    <n v="41094.61"/>
    <n v="-21012.350189452245"/>
    <n v="20082.259810547755"/>
  </r>
  <r>
    <x v="2"/>
    <s v="TL0802"/>
    <s v="Line #802 345Kv"/>
    <s v="000000063617"/>
    <s v="TOWER-LATTICE TANGENT"/>
    <x v="2"/>
    <x v="1"/>
    <s v="1 of 3 lines heading west out of Bridger"/>
    <n v="1973"/>
    <n v="178657.66791666669"/>
    <n v="-107699.28333760476"/>
    <n v="70958.384579061923"/>
    <n v="251.94625981807027"/>
    <n v="251.94625981807027"/>
    <n v="251.94625981807027"/>
    <n v="251.94625981807027"/>
    <n v="251.94625981807027"/>
    <n v="251.94625981807027"/>
    <n v="178657.66791666669"/>
    <n v="-109210.96089651319"/>
    <n v="69446.707020153495"/>
  </r>
  <r>
    <x v="2"/>
    <s v="TL0802"/>
    <s v="Line #802 345Kv"/>
    <s v="000000063618"/>
    <s v="TOWER-LATTICE TANGENT"/>
    <x v="2"/>
    <x v="1"/>
    <s v="1 of 3 lines heading west out of Bridger"/>
    <n v="1973"/>
    <n v="119672.20833333334"/>
    <n v="-72141.382025317347"/>
    <n v="47530.826308015996"/>
    <n v="168.76390274956398"/>
    <n v="168.76390274956398"/>
    <n v="168.76390274956398"/>
    <n v="168.76390274956398"/>
    <n v="168.76390274956398"/>
    <n v="168.76390274956398"/>
    <n v="119672.20833333334"/>
    <n v="-73153.965441814726"/>
    <n v="46518.242891518617"/>
  </r>
  <r>
    <x v="2"/>
    <s v="TL0802"/>
    <s v="Line #802 345Kv"/>
    <s v="000000063619"/>
    <s v="TOWER-LATTICE TANGENT"/>
    <x v="2"/>
    <x v="1"/>
    <s v="1 of 3 lines heading west out of Bridger"/>
    <n v="1973"/>
    <n v="140548.88833333334"/>
    <n v="-84726.363687102246"/>
    <n v="55822.52464623109"/>
    <n v="198.20457274572729"/>
    <n v="198.20457274572729"/>
    <n v="198.20457274572729"/>
    <n v="198.20457274572729"/>
    <n v="198.20457274572729"/>
    <n v="198.20457274572729"/>
    <n v="140548.88833333334"/>
    <n v="-85915.591123576611"/>
    <n v="54633.297209756725"/>
  </r>
  <r>
    <x v="2"/>
    <s v="TL0802"/>
    <s v="Line #802 345Kv"/>
    <s v="000000063620"/>
    <s v="TOWER-LATTICE TANGENT"/>
    <x v="2"/>
    <x v="1"/>
    <s v="1 of 3 lines heading west out of Bridger"/>
    <n v="1973"/>
    <n v="147565.49666666667"/>
    <n v="-88956.149611057946"/>
    <n v="58609.347055608727"/>
    <n v="208.09952014320598"/>
    <n v="208.09952014320598"/>
    <n v="208.09952014320598"/>
    <n v="208.09952014320598"/>
    <n v="208.09952014320598"/>
    <n v="208.09952014320598"/>
    <n v="147565.49666666667"/>
    <n v="-90204.746731917185"/>
    <n v="57360.749934749489"/>
  </r>
  <r>
    <x v="2"/>
    <s v="TL0802"/>
    <s v="Line #802 345Kv"/>
    <s v="000000063621"/>
    <s v="TOWER-LATTICE TANGENT"/>
    <x v="2"/>
    <x v="1"/>
    <s v="1 of 3 lines heading west out of Bridger"/>
    <n v="1973"/>
    <n v="468032.73749999999"/>
    <n v="-282141.76864101412"/>
    <n v="185890.96885898587"/>
    <n v="660.02819280356891"/>
    <n v="660.02819280356891"/>
    <n v="660.02819280356891"/>
    <n v="660.02819280356891"/>
    <n v="660.02819280356891"/>
    <n v="660.02819280356891"/>
    <n v="468032.73749999999"/>
    <n v="-286101.9377978355"/>
    <n v="181930.79970216448"/>
  </r>
  <r>
    <x v="2"/>
    <s v="TL0802"/>
    <s v="Line #802 345Kv"/>
    <s v="000000063622"/>
    <s v="TOWER-LATTICE TANGENT"/>
    <x v="2"/>
    <x v="1"/>
    <s v="1 of 3 lines heading west out of Bridger"/>
    <n v="1973"/>
    <n v="258605.10500000001"/>
    <n v="-155893.58576502389"/>
    <n v="102711.51923497612"/>
    <n v="364.6895749529213"/>
    <n v="364.6895749529213"/>
    <n v="364.6895749529213"/>
    <n v="364.6895749529213"/>
    <n v="364.6895749529213"/>
    <n v="364.6895749529213"/>
    <n v="258605.10500000001"/>
    <n v="-158081.72321474142"/>
    <n v="100523.38178525859"/>
  </r>
  <r>
    <x v="2"/>
    <s v="TL0802"/>
    <s v="Line #802 345Kv"/>
    <s v="000000063623"/>
    <s v="TOWER-LATTICE TANGENT"/>
    <x v="2"/>
    <x v="1"/>
    <s v="1 of 3 lines heading west out of Bridger"/>
    <n v="1973"/>
    <n v="212966.50125000003"/>
    <n v="-128381.50092858354"/>
    <n v="84585.00032141649"/>
    <n v="300.32919427508324"/>
    <n v="300.32919427508324"/>
    <n v="300.32919427508324"/>
    <n v="300.32919427508324"/>
    <n v="300.32919427508324"/>
    <n v="300.32919427508324"/>
    <n v="212966.50125000003"/>
    <n v="-130183.47609423404"/>
    <n v="82783.025155765994"/>
  </r>
  <r>
    <x v="2"/>
    <s v="TL0802"/>
    <s v="Line #802 345Kv"/>
    <s v="000000063624"/>
    <s v="TOWER-LATTICE TANGENT"/>
    <x v="2"/>
    <x v="1"/>
    <s v="1 of 3 lines heading west out of Bridger"/>
    <n v="1973"/>
    <n v="1098678.6208333336"/>
    <n v="-662310.78386901692"/>
    <n v="436367.83696431661"/>
    <n v="1549.3763715204705"/>
    <n v="1549.3763715204705"/>
    <n v="1549.3763715204705"/>
    <n v="1549.3763715204705"/>
    <n v="1549.3763715204705"/>
    <n v="1549.3763715204705"/>
    <n v="1098678.6208333336"/>
    <n v="-671607.04209813976"/>
    <n v="427071.57873519382"/>
  </r>
  <r>
    <x v="2"/>
    <s v="TL0802"/>
    <s v="Line #802 345Kv"/>
    <s v="000000063625"/>
    <s v="TOWER-LATTICE TANGENT"/>
    <x v="2"/>
    <x v="1"/>
    <s v="1 of 3 lines heading west out of Bridger"/>
    <n v="1973"/>
    <n v="335437.71708333335"/>
    <n v="-202210.19425333635"/>
    <n v="133227.522829997"/>
    <n v="473.04030779399778"/>
    <n v="473.04030779399778"/>
    <n v="473.04030779399778"/>
    <n v="473.04030779399778"/>
    <n v="473.04030779399778"/>
    <n v="473.04030779399778"/>
    <n v="335437.71708333335"/>
    <n v="-205048.43610010034"/>
    <n v="130389.28098323301"/>
  </r>
  <r>
    <x v="2"/>
    <s v="TL0802"/>
    <s v="Line #802 345Kv"/>
    <s v="000000063626"/>
    <s v="TOWER-LATTICE TANGENT"/>
    <x v="2"/>
    <x v="1"/>
    <s v="1 of 3 lines heading west out of Bridger"/>
    <n v="1973"/>
    <n v="211326.32"/>
    <n v="-127392.75889904371"/>
    <n v="83933.5611009563"/>
    <n v="298.0161811467915"/>
    <n v="298.0161811467915"/>
    <n v="298.0161811467915"/>
    <n v="298.0161811467915"/>
    <n v="298.0161811467915"/>
    <n v="298.0161811467915"/>
    <n v="211326.32"/>
    <n v="-129180.85598592446"/>
    <n v="82145.464014075551"/>
  </r>
  <r>
    <x v="2"/>
    <s v="TL0802"/>
    <s v="Line #802 345Kv"/>
    <s v="000000063627"/>
    <s v="TOWER-LATTICE TANGENT"/>
    <x v="2"/>
    <x v="1"/>
    <s v="1 of 3 lines heading west out of Bridger"/>
    <n v="1973"/>
    <n v="43118.467083333337"/>
    <n v="-25992.883807579838"/>
    <n v="17125.583275753499"/>
    <n v="60.806438578396836"/>
    <n v="60.806438578396836"/>
    <n v="60.806438578396836"/>
    <n v="60.806438578396836"/>
    <n v="60.806438578396836"/>
    <n v="60.806438578396836"/>
    <n v="43118.467083333337"/>
    <n v="-26357.72243905022"/>
    <n v="16760.744644283117"/>
  </r>
  <r>
    <x v="2"/>
    <s v="TL0802"/>
    <s v="Line #802 345Kv"/>
    <s v="000000063628"/>
    <s v="TOWER-LATTICE TANGENT"/>
    <x v="2"/>
    <x v="1"/>
    <s v="1 of 3 lines heading west out of Bridger"/>
    <n v="1973"/>
    <n v="228586.44125000003"/>
    <n v="-137797.58904499767"/>
    <n v="90788.85220500236"/>
    <n v="322.35671488180185"/>
    <n v="322.35671488180185"/>
    <n v="322.35671488180185"/>
    <n v="322.35671488180185"/>
    <n v="322.35671488180185"/>
    <n v="322.35671488180185"/>
    <n v="228586.44125000003"/>
    <n v="-139731.72933428848"/>
    <n v="88854.711915711552"/>
  </r>
  <r>
    <x v="2"/>
    <s v="TL0802"/>
    <s v="Line #802 345Kv"/>
    <s v="000000063650"/>
    <s v="TOWER-CUSTOM TANGENT POLE W/FND"/>
    <x v="2"/>
    <x v="1"/>
    <s v="1 of 3 lines heading west out of Bridger"/>
    <n v="1994"/>
    <n v="28452.404166666667"/>
    <n v="-8952.3678151697186"/>
    <n v="19500.03635149695"/>
    <n v="40.124092608034147"/>
    <n v="40.124092608034147"/>
    <n v="40.124092608034147"/>
    <n v="40.124092608034147"/>
    <n v="40.124092608034147"/>
    <n v="40.124092608034147"/>
    <n v="28452.404166666667"/>
    <n v="-9193.1123708179239"/>
    <n v="19259.291795848745"/>
  </r>
  <r>
    <x v="2"/>
    <s v="TL0802"/>
    <s v="Line #802 345Kv"/>
    <s v="000000063673"/>
    <s v="TOWER-LATTICE ANGLE"/>
    <x v="2"/>
    <x v="1"/>
    <s v="1 of 3 lines heading west out of Bridger"/>
    <n v="1973"/>
    <n v="235241.69333333333"/>
    <n v="-141809.5404387684"/>
    <n v="93432.152894564933"/>
    <n v="331.74207118973465"/>
    <n v="331.74207118973465"/>
    <n v="331.74207118973465"/>
    <n v="331.74207118973465"/>
    <n v="331.74207118973465"/>
    <n v="331.74207118973465"/>
    <n v="235241.69333333333"/>
    <n v="-143799.9928659068"/>
    <n v="91441.700467426534"/>
  </r>
  <r>
    <x v="2"/>
    <s v="TL0802"/>
    <s v="Line #802 345Kv"/>
    <s v="000000063706"/>
    <s v="TOWER-LATTICE DEAD END"/>
    <x v="2"/>
    <x v="1"/>
    <s v="1 of 3 lines heading west out of Bridger"/>
    <n v="1973"/>
    <n v="434551.7475"/>
    <n v="-261958.59559010735"/>
    <n v="172593.15190989265"/>
    <n v="612.81269791957197"/>
    <n v="612.81269791957197"/>
    <n v="612.81269791957197"/>
    <n v="612.81269791957197"/>
    <n v="612.81269791957197"/>
    <n v="612.81269791957197"/>
    <n v="434551.7475"/>
    <n v="-265635.4717776248"/>
    <n v="168916.2757223752"/>
  </r>
  <r>
    <x v="2"/>
    <s v="TL0802"/>
    <s v="Line #802 345Kv"/>
    <s v="000000063741"/>
    <s v="TOWER-LATTICE DEAD END"/>
    <x v="2"/>
    <x v="1"/>
    <s v="1 of 3 lines heading west out of Bridger"/>
    <n v="1973"/>
    <n v="16989.297083333335"/>
    <n v="-10241.570606071737"/>
    <n v="6747.7264772615981"/>
    <n v="23.958612619305175"/>
    <n v="23.958612619305175"/>
    <n v="23.958612619305175"/>
    <n v="23.958612619305175"/>
    <n v="23.958612619305175"/>
    <n v="23.958612619305175"/>
    <n v="16989.297083333335"/>
    <n v="-10385.322281787568"/>
    <n v="6603.9748015457662"/>
  </r>
  <r>
    <x v="2"/>
    <s v="TL0802"/>
    <s v="Line #802 345Kv"/>
    <s v="000000063852"/>
    <s v="TOWER-LATTICE TANGENT"/>
    <x v="2"/>
    <x v="1"/>
    <s v="1 of 3 lines heading west out of Bridger"/>
    <n v="1973"/>
    <n v="77115.357500000013"/>
    <n v="-46487.054454036122"/>
    <n v="30628.30304596389"/>
    <n v="108.74946551815974"/>
    <n v="108.74946551815974"/>
    <n v="108.74946551815974"/>
    <n v="108.74946551815974"/>
    <n v="108.74946551815974"/>
    <n v="108.74946551815974"/>
    <n v="77115.357500000013"/>
    <n v="-47139.551247145078"/>
    <n v="29975.806252854934"/>
  </r>
  <r>
    <x v="2"/>
    <s v="TL0802"/>
    <s v="Line #802 345Kv"/>
    <s v="000000065836"/>
    <s v="POLES-WOOD DIRECT BURY"/>
    <x v="0"/>
    <x v="1"/>
    <s v="1 of 3 lines heading west out of Bridger"/>
    <n v="1995"/>
    <n v="4743.5737500000005"/>
    <n v="-1326.1351110958949"/>
    <n v="3417.4386389041056"/>
    <n v="6.6894731047375693"/>
    <n v="6.6894731047375693"/>
    <n v="6.6894731047375693"/>
    <n v="6.6894731047375693"/>
    <n v="6.6894731047375693"/>
    <n v="6.6894731047375693"/>
    <n v="4743.5737500000005"/>
    <n v="-1366.2719497243204"/>
    <n v="3377.3018002756799"/>
  </r>
  <r>
    <x v="2"/>
    <s v="TL0802"/>
    <s v="Line #802 345Kv"/>
    <s v="000000066600"/>
    <s v="POLES-WOOD DIRECT BURY"/>
    <x v="0"/>
    <x v="1"/>
    <s v="1 of 3 lines heading west out of Bridger"/>
    <n v="1982"/>
    <n v="12319.078333333333"/>
    <n v="-5490.8521507147925"/>
    <n v="6828.2261826185404"/>
    <n v="17.372586056238433"/>
    <n v="17.372586056238433"/>
    <n v="17.372586056238433"/>
    <n v="17.372586056238433"/>
    <n v="17.372586056238433"/>
    <n v="17.372586056238433"/>
    <n v="12319.078333333333"/>
    <n v="-5595.087667052223"/>
    <n v="6723.99066628111"/>
  </r>
  <r>
    <x v="2"/>
    <s v="TL0802"/>
    <s v="Line #802 345Kv"/>
    <s v="000000066836"/>
    <s v="POLES-WOOD DIRECT BURY"/>
    <x v="0"/>
    <x v="1"/>
    <s v="1 of 3 lines heading west out of Bridger"/>
    <n v="1985"/>
    <n v="12224.969166666666"/>
    <n v="-5001.1776482822006"/>
    <n v="7223.7915183844652"/>
    <n v="17.239871615079817"/>
    <n v="17.239871615079817"/>
    <n v="17.239871615079817"/>
    <n v="17.239871615079817"/>
    <n v="17.239871615079817"/>
    <n v="17.239871615079817"/>
    <n v="12224.969166666666"/>
    <n v="-5104.6168779726795"/>
    <n v="7120.3522886939863"/>
  </r>
  <r>
    <x v="2"/>
    <s v="TL0802"/>
    <s v="Line #802 345Kv"/>
    <s v="000000067022"/>
    <s v="POLES-WOOD DIRECT BURY"/>
    <x v="0"/>
    <x v="1"/>
    <s v="1 of 3 lines heading west out of Bridger"/>
    <n v="1985"/>
    <n v="16699.617083333334"/>
    <n v="-6831.7351605076256"/>
    <n v="9867.8819228257089"/>
    <n v="23.550100667956176"/>
    <n v="23.550100667956176"/>
    <n v="23.550100667956176"/>
    <n v="23.550100667956176"/>
    <n v="23.550100667956176"/>
    <n v="23.550100667956176"/>
    <n v="16699.617083333334"/>
    <n v="-6973.0357645153626"/>
    <n v="9726.5813188179709"/>
  </r>
  <r>
    <x v="2"/>
    <s v="TL0802"/>
    <s v="Line #802 345Kv"/>
    <s v="000000068422"/>
    <s v="10&quot; BELLS-7.5-15KIP WORK CLASS"/>
    <x v="1"/>
    <x v="1"/>
    <s v="1 of 3 lines heading west out of Bridger"/>
    <n v="1973"/>
    <n v="1041701.4350000001"/>
    <n v="-534805.71147281933"/>
    <n v="506895.72352718073"/>
    <n v="1469.0261182508295"/>
    <n v="1469.0261182508295"/>
    <n v="1469.0261182508295"/>
    <n v="1469.0261182508295"/>
    <n v="1469.0261182508295"/>
    <n v="1469.0261182508295"/>
    <n v="1041701.4350000001"/>
    <n v="-543619.86818232434"/>
    <n v="498081.56681767572"/>
  </r>
  <r>
    <x v="2"/>
    <s v="TL0802"/>
    <s v="Line #802 345Kv"/>
    <s v="000000068625"/>
    <s v="10&quot; BELLS-7.5-15KIP WORK CLASS"/>
    <x v="1"/>
    <x v="1"/>
    <s v="1 of 3 lines heading west out of Bridger"/>
    <n v="1981"/>
    <n v="7924.0754166666675"/>
    <n v="-3380.0002894082741"/>
    <n v="4544.075127258393"/>
    <n v="11.174673816276984"/>
    <n v="11.174673816276984"/>
    <n v="11.174673816276984"/>
    <n v="11.174673816276984"/>
    <n v="11.174673816276984"/>
    <n v="11.174673816276984"/>
    <n v="7924.0754166666675"/>
    <n v="-3447.0483323059361"/>
    <n v="4477.0270843607314"/>
  </r>
  <r>
    <x v="2"/>
    <s v="TL0802"/>
    <s v="Line #802 345Kv"/>
    <s v="000000068626"/>
    <s v="10&quot; BELLS-7.5-15KIP WORK CLASS"/>
    <x v="1"/>
    <x v="1"/>
    <s v="1 of 3 lines heading west out of Bridger"/>
    <n v="1985"/>
    <n v="988.41541666666683"/>
    <n v="-376.32953248417812"/>
    <n v="612.08588418248871"/>
    <n v="1.3938812158448355"/>
    <n v="1.3938812158448355"/>
    <n v="1.3938812158448355"/>
    <n v="1.3938812158448355"/>
    <n v="1.3938812158448355"/>
    <n v="1.3938812158448355"/>
    <n v="988.41541666666683"/>
    <n v="-384.69281977924715"/>
    <n v="603.72259688741974"/>
  </r>
  <r>
    <x v="2"/>
    <s v="TL0802"/>
    <s v="Line #802 345Kv"/>
    <s v="000000071006"/>
    <s v="OH COND&amp;DEV-OH GROUND WIRE"/>
    <x v="1"/>
    <x v="1"/>
    <s v="1 of 3 lines heading west out of Bridger"/>
    <n v="1973"/>
    <n v="190658.03875000001"/>
    <n v="-97883.140634922995"/>
    <n v="92774.898115077012"/>
    <n v="268.86939881985353"/>
    <n v="268.86939881985353"/>
    <n v="268.86939881985353"/>
    <n v="268.86939881985353"/>
    <n v="268.86939881985353"/>
    <n v="268.86939881985353"/>
    <n v="190658.03875000001"/>
    <n v="-99496.35702784211"/>
    <n v="91161.681722157897"/>
  </r>
  <r>
    <x v="2"/>
    <s v="TL0802"/>
    <s v="Line #802 345Kv"/>
    <s v="000000071007"/>
    <s v="OH COND&amp;DEV-OH GROUND WIRE"/>
    <x v="1"/>
    <x v="1"/>
    <s v="1 of 3 lines heading west out of Bridger"/>
    <n v="1981"/>
    <n v="1602.1791666666668"/>
    <n v="-683.40667677482338"/>
    <n v="918.77248989184341"/>
    <n v="2.2594219061920389"/>
    <n v="2.2594219061920389"/>
    <n v="2.2594219061920389"/>
    <n v="2.2594219061920389"/>
    <n v="2.2594219061920389"/>
    <n v="2.2594219061920389"/>
    <n v="1602.1791666666668"/>
    <n v="-696.9632082119756"/>
    <n v="905.21595845469119"/>
  </r>
  <r>
    <x v="2"/>
    <s v="TL0802"/>
    <s v="Line #802 345Kv"/>
    <s v="000000071008"/>
    <s v="OH COND&amp;DEV-OH GROUND WIRE"/>
    <x v="1"/>
    <x v="1"/>
    <s v="1 of 3 lines heading west out of Bridger"/>
    <n v="1994"/>
    <n v="2692.8141666666666"/>
    <n v="-731.9116596379157"/>
    <n v="1960.9025070287507"/>
    <n v="3.7974550187973732"/>
    <n v="3.7974550187973732"/>
    <n v="3.7974550187973732"/>
    <n v="3.7974550187973732"/>
    <n v="3.7974550187973732"/>
    <n v="3.7974550187973732"/>
    <n v="2692.8141666666666"/>
    <n v="-754.69638975069995"/>
    <n v="1938.1177769159667"/>
  </r>
  <r>
    <x v="2"/>
    <s v="TL0802"/>
    <s v="Line #802 345Kv"/>
    <s v="000000071060"/>
    <s v="OH COND&amp;DEV-OH GROUND WIRE"/>
    <x v="1"/>
    <x v="1"/>
    <s v="1 of 3 lines heading west out of Bridger"/>
    <n v="1982"/>
    <n v="-35796.956666666665"/>
    <n v="14869.727761276868"/>
    <n v="-20927.228905389798"/>
    <n v="-50.481512773596677"/>
    <n v="-50.481512773596677"/>
    <n v="-50.481512773596677"/>
    <n v="-50.481512773596677"/>
    <n v="-50.481512773596677"/>
    <n v="-50.481512773596677"/>
    <n v="-35796.956666666665"/>
    <n v="15172.616837918449"/>
    <n v="-20624.339828748216"/>
  </r>
  <r>
    <x v="2"/>
    <s v="TL0802"/>
    <s v="Line #802 345Kv"/>
    <s v="000000071061"/>
    <s v="OH COND&amp;DEV-OH GROUND WIRE"/>
    <x v="1"/>
    <x v="1"/>
    <s v="1 of 3 lines heading west out of Bridger"/>
    <n v="1995"/>
    <n v="2826.2004166666666"/>
    <n v="-733.13105370943401"/>
    <n v="2093.0693629572324"/>
    <n v="3.9855587100105225"/>
    <n v="3.9855587100105225"/>
    <n v="3.9855587100105225"/>
    <n v="3.9855587100105225"/>
    <n v="3.9855587100105225"/>
    <n v="3.9855587100105225"/>
    <n v="2826.2004166666666"/>
    <n v="-757.04440596949712"/>
    <n v="2069.1560106971692"/>
  </r>
  <r>
    <x v="2"/>
    <s v="TL0802"/>
    <s v="Line #802 345Kv"/>
    <s v="000000071070"/>
    <s v="OH COND&amp;DEV-OH GROUND WIRE"/>
    <x v="1"/>
    <x v="1"/>
    <s v="1 of 3 lines heading west out of Bridger"/>
    <n v="1973"/>
    <n v="20808.623333333337"/>
    <n v="-10683.071207013594"/>
    <n v="10125.552126319742"/>
    <n v="29.3446952595494"/>
    <n v="29.3446952595494"/>
    <n v="29.3446952595494"/>
    <n v="29.3446952595494"/>
    <n v="29.3446952595494"/>
    <n v="29.3446952595494"/>
    <n v="20808.623333333337"/>
    <n v="-10859.13937857089"/>
    <n v="9949.483954762447"/>
  </r>
  <r>
    <x v="2"/>
    <s v="TL0802"/>
    <s v="Line #802 345Kv"/>
    <s v="000000071071"/>
    <s v="OH COND&amp;DEV-OH GROUND WIRE"/>
    <x v="1"/>
    <x v="1"/>
    <s v="1 of 3 lines heading west out of Bridger"/>
    <n v="1986"/>
    <n v="4320.2170833333339"/>
    <n v="-1593.8900232616743"/>
    <n v="2726.3270600716596"/>
    <n v="6.0924479113634789"/>
    <n v="6.0924479113634789"/>
    <n v="6.0924479113634789"/>
    <n v="6.0924479113634789"/>
    <n v="6.0924479113634789"/>
    <n v="6.0924479113634789"/>
    <n v="4320.2170833333339"/>
    <n v="-1630.4447107298552"/>
    <n v="2689.7723726034787"/>
  </r>
  <r>
    <x v="2"/>
    <s v="TL0802"/>
    <s v="Line #802 345Kv"/>
    <s v="000000072224"/>
    <s v="OH COND&amp;DEV-PRIMARY&gt;4/0"/>
    <x v="1"/>
    <x v="1"/>
    <s v="1 of 3 lines heading west out of Bridger"/>
    <n v="1973"/>
    <n v="3191687.2558333334"/>
    <n v="-1638600.5781538317"/>
    <n v="1553086.6776795017"/>
    <n v="4500.9748307656737"/>
    <n v="4500.9748307656737"/>
    <n v="4500.9748307656737"/>
    <n v="4500.9748307656737"/>
    <n v="4500.9748307656737"/>
    <n v="4500.9748307656737"/>
    <n v="3191687.2558333334"/>
    <n v="-1665606.4271384256"/>
    <n v="1526080.8286949077"/>
  </r>
  <r>
    <x v="2"/>
    <s v="TL0802"/>
    <s v="Line #802 345Kv"/>
    <s v="000000072225"/>
    <s v="OH COND&amp;DEV-PRIMARY&gt;4/0"/>
    <x v="1"/>
    <x v="1"/>
    <s v="1 of 3 lines heading west out of Bridger"/>
    <n v="1981"/>
    <n v="54827.918333333335"/>
    <n v="-23386.751146328148"/>
    <n v="31441.167187005187"/>
    <n v="77.319317546097224"/>
    <n v="77.319317546097224"/>
    <n v="77.319317546097224"/>
    <n v="77.319317546097224"/>
    <n v="77.319317546097224"/>
    <n v="77.319317546097224"/>
    <n v="54827.918333333335"/>
    <n v="-23850.667051604731"/>
    <n v="30977.251281728604"/>
  </r>
  <r>
    <x v="2"/>
    <s v="TL0802"/>
    <s v="Line #802 345Kv"/>
    <s v="000000072237"/>
    <s v="OH COND&amp;DEV-PRIMARY&gt;4/0"/>
    <x v="1"/>
    <x v="1"/>
    <s v="1 of 3 lines heading west out of Bridger"/>
    <n v="1973"/>
    <n v="139287.95583333334"/>
    <n v="-71509.927716515493"/>
    <n v="67778.028116817848"/>
    <n v="196.42638303261495"/>
    <n v="196.42638303261495"/>
    <n v="196.42638303261495"/>
    <n v="196.42638303261495"/>
    <n v="196.42638303261495"/>
    <n v="196.42638303261495"/>
    <n v="139287.95583333334"/>
    <n v="-72688.486014711176"/>
    <n v="66599.469818622165"/>
  </r>
  <r>
    <x v="2"/>
    <s v="TL0802"/>
    <s v="Line #802 345Kv"/>
    <s v="000000072239"/>
    <s v="OH COND&amp;DEV-PRIMARY&gt;4/0"/>
    <x v="1"/>
    <x v="1"/>
    <s v="1 of 3 lines heading west out of Bridger"/>
    <n v="1973"/>
    <n v="151462.86000000002"/>
    <n v="-77760.47904168244"/>
    <n v="73702.380958317575"/>
    <n v="213.59565208333314"/>
    <n v="213.59565208333314"/>
    <n v="213.59565208333314"/>
    <n v="213.59565208333314"/>
    <n v="213.59565208333314"/>
    <n v="213.59565208333314"/>
    <n v="151462.86000000002"/>
    <n v="-79042.052954182436"/>
    <n v="72420.807045817579"/>
  </r>
  <r>
    <x v="2"/>
    <s v="TL0802"/>
    <s v="Line #802 345Kv"/>
    <s v="000000072260"/>
    <s v="TRANS-AERIAL WARNING &amp; MISC"/>
    <x v="1"/>
    <x v="1"/>
    <s v="1 of 3 lines heading west out of Bridger"/>
    <n v="1982"/>
    <n v="10124.470416666667"/>
    <n v="-4205.6122319225478"/>
    <n v="5918.8581847441192"/>
    <n v="14.277710460810868"/>
    <n v="14.277710460810868"/>
    <n v="14.277710460810868"/>
    <n v="14.277710460810868"/>
    <n v="14.277710460810868"/>
    <n v="14.277710460810868"/>
    <n v="10124.470416666667"/>
    <n v="-4291.2784946874126"/>
    <n v="5833.1919219792544"/>
  </r>
  <r>
    <x v="2"/>
    <s v="TL0802"/>
    <s v="Line #802 345Kv"/>
    <s v="000000072261"/>
    <s v="TRANS-AERIAL WARNING &amp; MISC"/>
    <x v="1"/>
    <x v="1"/>
    <s v="1 of 3 lines heading west out of Bridger"/>
    <n v="1994"/>
    <n v="8257.3887500000001"/>
    <n v="-2244.3728865884564"/>
    <n v="6013.0158634115433"/>
    <n v="11.644718279859688"/>
    <n v="11.644718279859688"/>
    <n v="11.644718279859688"/>
    <n v="11.644718279859688"/>
    <n v="11.644718279859688"/>
    <n v="11.644718279859688"/>
    <n v="8257.3887500000001"/>
    <n v="-2314.2411962676147"/>
    <n v="5943.1475537323859"/>
  </r>
  <r>
    <x v="2"/>
    <s v="TL0802"/>
    <s v="Line #802 345Kv"/>
    <s v="000000072262"/>
    <s v="TRANS-AERIAL WARNING &amp; MISC"/>
    <x v="1"/>
    <x v="1"/>
    <s v="1 of 3 lines heading west out of Bridger"/>
    <n v="1995"/>
    <n v="3137.0170833333332"/>
    <n v="-813.75850992237497"/>
    <n v="2323.258573410958"/>
    <n v="4.4238779692337715"/>
    <n v="4.4238779692337715"/>
    <n v="4.4238779692337715"/>
    <n v="4.4238779692337715"/>
    <n v="4.4238779692337715"/>
    <n v="4.4238779692337715"/>
    <n v="3137.0170833333332"/>
    <n v="-840.30177773777757"/>
    <n v="2296.7153055955555"/>
  </r>
  <r>
    <x v="2"/>
    <s v="TL0802"/>
    <s v="Line #802 345Kv"/>
    <s v="000000072288"/>
    <s v="TRANS-AERIAL WARNING &amp; MISC"/>
    <x v="1"/>
    <x v="1"/>
    <s v="1 of 3 lines heading west out of Bridger"/>
    <n v="1982"/>
    <n v="7037.3058333333338"/>
    <n v="-2923.2323543289758"/>
    <n v="4114.073479004358"/>
    <n v="9.924135384612951"/>
    <n v="9.924135384612951"/>
    <n v="9.924135384612951"/>
    <n v="9.924135384612951"/>
    <n v="9.924135384612951"/>
    <n v="9.924135384612951"/>
    <n v="7037.3058333333338"/>
    <n v="-2982.7771666366534"/>
    <n v="4054.5286666966804"/>
  </r>
  <r>
    <x v="2"/>
    <s v="TL0802"/>
    <s v="Line #802 345Kv"/>
    <s v="000000072289"/>
    <s v="TRANS-AERIAL WARNING &amp; MISC"/>
    <x v="1"/>
    <x v="1"/>
    <s v="1 of 3 lines heading west out of Bridger"/>
    <n v="1995"/>
    <n v="13951.163333333332"/>
    <n v="-3619.0041635838529"/>
    <n v="10332.159169749479"/>
    <n v="19.674181707016626"/>
    <n v="19.674181707016626"/>
    <n v="19.674181707016626"/>
    <n v="19.674181707016626"/>
    <n v="19.674181707016626"/>
    <n v="19.674181707016626"/>
    <n v="13951.163333333332"/>
    <n v="-3737.0492538259527"/>
    <n v="10214.114079507379"/>
  </r>
  <r>
    <x v="2"/>
    <s v="TL0802"/>
    <s v="Line #802 345Kv"/>
    <s v="000000188744"/>
    <s v="10&quot; BELLS-7.5-15KIP WORK CLASS"/>
    <x v="1"/>
    <x v="1"/>
    <s v="1 of 3 lines heading west out of Bridger"/>
    <n v="1999"/>
    <n v="57158.356249999997"/>
    <n v="-11909.189264342274"/>
    <n v="45249.166985657721"/>
    <n v="80.605743052984792"/>
    <n v="80.605743052984792"/>
    <n v="80.605743052984792"/>
    <n v="80.605743052984792"/>
    <n v="80.605743052984792"/>
    <n v="80.605743052984792"/>
    <n v="57158.356249999997"/>
    <n v="-12392.823722660183"/>
    <n v="44765.532527339812"/>
  </r>
  <r>
    <x v="2"/>
    <s v="TL0802"/>
    <s v="Line #802 345Kv"/>
    <s v="000000593705"/>
    <s v="10&quot; BELLS-7.5-15KIP WORK CLASS"/>
    <x v="1"/>
    <x v="1"/>
    <s v="1 of 3 lines heading west out of Bridger"/>
    <n v="2000"/>
    <n v="174842.49958333335"/>
    <n v="-34160.295217467254"/>
    <n v="140682.20436586608"/>
    <n v="246.56604074676781"/>
    <n v="246.56604074676781"/>
    <n v="246.56604074676781"/>
    <n v="246.56604074676781"/>
    <n v="246.56604074676781"/>
    <n v="246.56604074676781"/>
    <n v="174842.49958333335"/>
    <n v="-35639.691461947863"/>
    <n v="139202.80812138549"/>
  </r>
  <r>
    <x v="2"/>
    <s v="TL0802"/>
    <s v="Line #802 345Kv"/>
    <s v="000000872643"/>
    <s v="10&quot; BELLS-20KIP&amp;UP WORK CLASS"/>
    <x v="1"/>
    <x v="1"/>
    <s v="1 of 3 lines heading west out of Bridger"/>
    <n v="2001"/>
    <n v="121208.38500000001"/>
    <n v="-22112.348242189324"/>
    <n v="99096.036757810682"/>
    <n v="170.93024674195837"/>
    <n v="170.93024674195837"/>
    <n v="170.93024674195837"/>
    <n v="170.93024674195837"/>
    <n v="170.93024674195837"/>
    <n v="170.93024674195837"/>
    <n v="121208.38500000001"/>
    <n v="-23137.929722641074"/>
    <n v="98070.455277358938"/>
  </r>
  <r>
    <x v="2"/>
    <s v="TL0802"/>
    <s v="Line #802 345Kv"/>
    <s v="000000872644"/>
    <s v="OH COND&amp;DEV-PRIMARY&gt;4/0"/>
    <x v="1"/>
    <x v="1"/>
    <s v="1 of 3 lines heading west out of Bridger"/>
    <n v="2001"/>
    <n v="14652.399166666668"/>
    <n v="-2673.0737560515963"/>
    <n v="11979.325410615071"/>
    <n v="20.663077104112876"/>
    <n v="20.663077104112876"/>
    <n v="20.663077104112876"/>
    <n v="20.663077104112876"/>
    <n v="20.663077104112876"/>
    <n v="20.663077104112876"/>
    <n v="14652.399166666668"/>
    <n v="-2797.0522186762737"/>
    <n v="11855.346947990394"/>
  </r>
  <r>
    <x v="2"/>
    <s v="TL0802"/>
    <s v="Line #802 345Kv"/>
    <s v="000000962434"/>
    <s v="TOWER-LATTICE TANGENT"/>
    <x v="2"/>
    <x v="1"/>
    <s v="1 of 3 lines heading west out of Bridger"/>
    <n v="2002"/>
    <n v="192824.5541666667"/>
    <n v="-37076.232069642414"/>
    <n v="155748.3220970243"/>
    <n v="271.9246578660086"/>
    <n v="271.9246578660086"/>
    <n v="271.9246578660086"/>
    <n v="271.9246578660086"/>
    <n v="271.9246578660086"/>
    <n v="271.9246578660086"/>
    <n v="192824.5541666667"/>
    <n v="-38707.780016838464"/>
    <n v="154116.77414982824"/>
  </r>
  <r>
    <x v="2"/>
    <s v="TL0802"/>
    <s v="Line #802 345Kv"/>
    <s v="000001069750"/>
    <s v="TOWER-LATTICE TANGENT"/>
    <x v="2"/>
    <x v="1"/>
    <s v="1 of 3 lines heading west out of Bridger"/>
    <n v="2003"/>
    <n v="201986.51291666666"/>
    <n v="-35732.432355363482"/>
    <n v="166254.08056130318"/>
    <n v="284.84501704559125"/>
    <n v="284.84501704559125"/>
    <n v="284.84501704559125"/>
    <n v="284.84501704559125"/>
    <n v="284.84501704559125"/>
    <n v="284.84501704559125"/>
    <n v="201986.51291666666"/>
    <n v="-37441.502457637027"/>
    <n v="164545.01045902964"/>
  </r>
  <r>
    <x v="2"/>
    <s v="TL0802"/>
    <s v="Line #802 345Kv"/>
    <s v="000001069751"/>
    <s v="10&quot; BELLS-7.5-15KIP WORK CLASS"/>
    <x v="1"/>
    <x v="1"/>
    <s v="1 of 3 lines heading west out of Bridger"/>
    <n v="2003"/>
    <n v="37094.67291666667"/>
    <n v="-5791.3246112375027"/>
    <n v="31303.348305429168"/>
    <n v="52.311575593207294"/>
    <n v="52.311575593207294"/>
    <n v="52.311575593207294"/>
    <n v="52.311575593207294"/>
    <n v="52.311575593207294"/>
    <n v="52.311575593207294"/>
    <n v="37094.67291666667"/>
    <n v="-6105.1940647967467"/>
    <n v="30989.478851869924"/>
  </r>
  <r>
    <x v="2"/>
    <s v="TL0802"/>
    <s v="Line #802 345Kv"/>
    <s v="000001214688"/>
    <s v="10&quot; BELLS-7.5-15KIP WORK CLASS"/>
    <x v="1"/>
    <x v="1"/>
    <s v="1 of 3 lines heading west out of Bridger"/>
    <n v="2005"/>
    <n v="12402.215416666666"/>
    <n v="-1608.2877164884314"/>
    <n v="10793.927700178234"/>
    <n v="17.489827467940877"/>
    <n v="17.489827467940877"/>
    <n v="17.489827467940877"/>
    <n v="17.489827467940877"/>
    <n v="17.489827467940877"/>
    <n v="17.489827467940877"/>
    <n v="12402.215416666666"/>
    <n v="-1713.2266812960768"/>
    <n v="10688.988735370589"/>
  </r>
  <r>
    <x v="2"/>
    <s v="TL0802"/>
    <s v="Line #802 345Kv"/>
    <s v="000001389028"/>
    <s v="10&quot; BELLS-7.5-15KIP WORK CLASS"/>
    <x v="1"/>
    <x v="1"/>
    <s v="1 of 3 lines heading west out of Bridger"/>
    <n v="2007"/>
    <n v="104732.65083333333"/>
    <n v="-10765.022882785477"/>
    <n v="93967.62795054786"/>
    <n v="147.6958697938351"/>
    <n v="147.6958697938351"/>
    <n v="147.6958697938351"/>
    <n v="147.6958697938351"/>
    <n v="147.6958697938351"/>
    <n v="147.6958697938351"/>
    <n v="104732.65083333333"/>
    <n v="-11651.198101548487"/>
    <n v="93081.452731784841"/>
  </r>
  <r>
    <x v="2"/>
    <s v="TL0802"/>
    <s v="Line #802 345Kv"/>
    <s v="000001653372"/>
    <s v="TOWER-MISCELLANEOUS"/>
    <x v="2"/>
    <x v="1"/>
    <s v="1 of 3 lines heading west out of Bridger"/>
    <n v="2011"/>
    <n v="149685.04958333334"/>
    <n v="-8059.9642083334147"/>
    <n v="141625.08537499994"/>
    <n v="211.08855182635622"/>
    <n v="211.08855182635622"/>
    <n v="211.08855182635622"/>
    <n v="211.08855182635622"/>
    <n v="211.08855182635622"/>
    <n v="211.08855182635622"/>
    <n v="149685.04958333334"/>
    <n v="-9326.4955192915513"/>
    <n v="140358.55406404179"/>
  </r>
  <r>
    <x v="2"/>
    <s v="TL0802"/>
    <s v="Line #802 345Kv"/>
    <s v="000001713231"/>
    <s v="TOWER-LATTICE TANGENT"/>
    <x v="2"/>
    <x v="1"/>
    <s v="1 of 3 lines heading west out of Bridger"/>
    <n v="2010"/>
    <n v="483338.11374999996"/>
    <n v="-33461.869413461798"/>
    <n v="449876.24433653813"/>
    <n v="681.61210994668579"/>
    <n v="681.61210994668579"/>
    <n v="681.61210994668579"/>
    <n v="681.61210994668579"/>
    <n v="681.61210994668579"/>
    <n v="681.61210994668579"/>
    <n v="483338.11374999996"/>
    <n v="-37551.542073141914"/>
    <n v="445786.57167685806"/>
  </r>
  <r>
    <x v="2"/>
    <s v="TL0802"/>
    <s v="Line #802 345Kv"/>
    <s v="000001713232"/>
    <s v="10&quot; BELLS-7.5-15KIP WORK CLASS"/>
    <x v="1"/>
    <x v="1"/>
    <s v="1 of 3 lines heading west out of Bridger"/>
    <n v="2010"/>
    <n v="75800.591666666674"/>
    <n v="-4702.7742290736378"/>
    <n v="71097.817437593039"/>
    <n v="106.89535906917467"/>
    <n v="106.89535906917467"/>
    <n v="106.89535906917467"/>
    <n v="106.89535906917467"/>
    <n v="106.89535906917467"/>
    <n v="106.89535906917467"/>
    <n v="75800.591666666674"/>
    <n v="-5344.1463834886854"/>
    <n v="70456.445283177993"/>
  </r>
  <r>
    <x v="2"/>
    <s v="TL0802"/>
    <s v="Line #802 345Kv"/>
    <s v="000001713233"/>
    <s v="OH COND&amp;DEV-PRIMARY&gt;4/0"/>
    <x v="1"/>
    <x v="1"/>
    <s v="1 of 3 lines heading west out of Bridger"/>
    <n v="2010"/>
    <n v="24196.425833333338"/>
    <n v="-1501.1799425667407"/>
    <n v="22695.245890766597"/>
    <n v="34.122235338464101"/>
    <n v="34.122235338464101"/>
    <n v="34.122235338464101"/>
    <n v="34.122235338464101"/>
    <n v="34.122235338464101"/>
    <n v="34.122235338464101"/>
    <n v="24196.425833333338"/>
    <n v="-1705.9133545975253"/>
    <n v="22490.512478735815"/>
  </r>
  <r>
    <x v="3"/>
    <s v="TL0706"/>
    <s v="Line #706 230Kv"/>
    <s v="000000065081"/>
    <s v="POLES &amp; FIX-W/O FOUNDATIONS"/>
    <x v="0"/>
    <x v="2"/>
    <s v="Heads south out of Bridger"/>
    <n v="1973"/>
    <n v="22801.78"/>
    <n v="-12511.660217880401"/>
    <n v="10290.119782119598"/>
    <n v="32.625460638089933"/>
    <n v="32.625460638089933"/>
    <n v="32.625460638089933"/>
    <n v="32.625460638089933"/>
    <n v="32.625460638089933"/>
    <n v="32.625460638089933"/>
    <n v="22801.78"/>
    <n v="-12707.41298170894"/>
    <n v="10094.367018291059"/>
  </r>
  <r>
    <x v="3"/>
    <s v="TL0706"/>
    <s v="Line #706 230Kv"/>
    <s v="000000068402"/>
    <s v="10&quot; BELLS-7.5-15KIP WORK CLASS"/>
    <x v="1"/>
    <x v="2"/>
    <s v="Heads south out of Bridger"/>
    <n v="1973"/>
    <n v="6884.85"/>
    <n v="-3534.6568401661461"/>
    <n v="3350.1931598338542"/>
    <n v="9.8510468338065493"/>
    <n v="9.8510468338065493"/>
    <n v="9.8510468338065493"/>
    <n v="9.8510468338065493"/>
    <n v="9.8510468338065493"/>
    <n v="9.8510468338065493"/>
    <n v="6884.85"/>
    <n v="-3593.7631211689854"/>
    <n v="3291.0868788310149"/>
  </r>
  <r>
    <x v="3"/>
    <s v="TL0706"/>
    <s v="Line #706 230Kv"/>
    <s v="000000071314"/>
    <s v="OVHD COND-PRIMARY &lt; OR = 4/0"/>
    <x v="1"/>
    <x v="2"/>
    <s v="Heads south out of Bridger"/>
    <n v="1973"/>
    <n v="257.66000000000003"/>
    <n v="-132.28170278760021"/>
    <n v="125.37829721239981"/>
    <n v="0.36866754209584746"/>
    <n v="0.36866754209584746"/>
    <n v="0.36866754209584746"/>
    <n v="0.36866754209584746"/>
    <n v="0.36866754209584746"/>
    <n v="0.36866754209584746"/>
    <n v="257.66000000000003"/>
    <n v="-134.49370804017531"/>
    <n v="123.16629195982472"/>
  </r>
  <r>
    <x v="3"/>
    <s v="TL0706"/>
    <s v="Line #706 230Kv"/>
    <s v="000000072223"/>
    <s v="OVHD COND-PRIMARY&gt;4/0"/>
    <x v="1"/>
    <x v="2"/>
    <s v="Heads south out of Bridger"/>
    <n v="1973"/>
    <n v="19839.38"/>
    <n v="-10185.465220252501"/>
    <n v="9653.9147797474998"/>
    <n v="28.386771176377838"/>
    <n v="28.386771176377838"/>
    <n v="28.386771176377838"/>
    <n v="28.386771176377838"/>
    <n v="28.386771176377838"/>
    <n v="28.386771176377838"/>
    <n v="19839.38"/>
    <n v="-10355.785847310768"/>
    <n v="9483.5941526892329"/>
  </r>
  <r>
    <x v="3"/>
    <s v="TL0706"/>
    <s v="Line #706 230Kv"/>
    <s v="000000072233"/>
    <s v="OVHD COND-PRIMARY&gt;4/0"/>
    <x v="1"/>
    <x v="2"/>
    <s v="Heads south out of Bridger"/>
    <n v="1973"/>
    <n v="1740.87"/>
    <n v="-893.75629873418279"/>
    <n v="847.1137012658171"/>
    <n v="2.4908882403492894"/>
    <n v="2.4908882403492894"/>
    <n v="2.4908882403492894"/>
    <n v="2.4908882403492894"/>
    <n v="2.4908882403492894"/>
    <n v="2.4908882403492894"/>
    <n v="1740.87"/>
    <n v="-908.70162817627852"/>
    <n v="832.16837182372137"/>
  </r>
  <r>
    <x v="4"/>
    <s v="TL0709"/>
    <s v="Line #709 230Kv"/>
    <s v="000000066593"/>
    <s v="POLES &amp; FIX-W/O FOUNDATIONS"/>
    <x v="0"/>
    <x v="2"/>
    <s v="Heads south out of Bridger"/>
    <n v="1980"/>
    <n v="73013"/>
    <n v="-34274.195657338525"/>
    <n v="38738.804342661475"/>
    <n v="104.46915800296557"/>
    <n v="104.46915800296557"/>
    <n v="104.46915800296557"/>
    <n v="104.46915800296557"/>
    <n v="104.46915800296557"/>
    <n v="104.46915800296557"/>
    <n v="73013"/>
    <n v="-34901.010605356321"/>
    <n v="38111.989394643679"/>
  </r>
  <r>
    <x v="4"/>
    <s v="TL0709"/>
    <s v="Line #709 230Kv"/>
    <s v="000000068405"/>
    <s v="10&quot; BELLS-7.5-15KIP WORK CLASS"/>
    <x v="1"/>
    <x v="2"/>
    <s v="Heads south out of Bridger"/>
    <n v="1980"/>
    <n v="17076.47"/>
    <n v="-7475.3402516914848"/>
    <n v="9601.1297483085164"/>
    <n v="24.433517901783265"/>
    <n v="24.433517901783265"/>
    <n v="24.433517901783265"/>
    <n v="24.433517901783265"/>
    <n v="24.433517901783265"/>
    <n v="24.433517901783265"/>
    <n v="17076.47"/>
    <n v="-7621.9413591021848"/>
    <n v="9454.5286408978172"/>
  </r>
  <r>
    <x v="4"/>
    <s v="TL0709"/>
    <s v="Line #709 230Kv"/>
    <s v="000000071001"/>
    <s v="OVER HEAD GROUND WIRE"/>
    <x v="1"/>
    <x v="2"/>
    <s v="Heads south out of Bridger"/>
    <n v="1980"/>
    <n v="11217.61"/>
    <n v="-4910.5846560077653"/>
    <n v="6307.0253439922353"/>
    <n v="16.050487878948225"/>
    <n v="16.050487878948225"/>
    <n v="16.050487878948225"/>
    <n v="16.050487878948225"/>
    <n v="16.050487878948225"/>
    <n v="16.050487878948225"/>
    <n v="11217.61"/>
    <n v="-5006.8875832814547"/>
    <n v="6210.7224167185459"/>
  </r>
  <r>
    <x v="4"/>
    <s v="TL0709"/>
    <s v="Line #709 230Kv"/>
    <s v="000000072198"/>
    <s v="OVHD COND-PRIMARY&gt;4/0"/>
    <x v="1"/>
    <x v="2"/>
    <s v="Heads south out of Bridger"/>
    <n v="1980"/>
    <n v="111081.77"/>
    <n v="-48626.796200276498"/>
    <n v="62454.973799723506"/>
    <n v="158.93907908699933"/>
    <n v="158.93907908699933"/>
    <n v="158.93907908699933"/>
    <n v="158.93907908699933"/>
    <n v="158.93907908699933"/>
    <n v="158.93907908699933"/>
    <n v="111081.77"/>
    <n v="-49580.430674798496"/>
    <n v="61501.339325201508"/>
  </r>
  <r>
    <x v="4"/>
    <s v="TL0709"/>
    <s v="Line #709 230Kv"/>
    <s v="000000072287"/>
    <s v="OH COND&amp;DEV-MISC MATERIALS"/>
    <x v="1"/>
    <x v="2"/>
    <s v="Heads south out of Bridger"/>
    <n v="1980"/>
    <n v="134.15"/>
    <n v="-58.725069921618029"/>
    <n v="75.424930078381976"/>
    <n v="0.19194578425893791"/>
    <n v="0.19194578425893791"/>
    <n v="0.19194578425893791"/>
    <n v="0.19194578425893791"/>
    <n v="0.19194578425893791"/>
    <n v="0.19194578425893791"/>
    <n v="134.15"/>
    <n v="-59.876744627171654"/>
    <n v="74.273255372828345"/>
  </r>
  <r>
    <x v="5"/>
    <s v="TL0601"/>
    <s v="Line #601 161Kv"/>
    <s v="000000066219"/>
    <s v="POLES &amp; FIX-W/O FOUNDATIONS"/>
    <x v="0"/>
    <x v="2"/>
    <s v="Heads north out of Goshen"/>
    <n v="1983"/>
    <n v="5850.4803496503491"/>
    <n v="-2536.4127912309277"/>
    <n v="3314.0675584194214"/>
    <n v="8.371040171488195"/>
    <n v="8.371040171488195"/>
    <n v="8.371040171488195"/>
    <n v="8.371040171488195"/>
    <n v="8.371040171488195"/>
    <n v="8.371040171488195"/>
    <n v="5850.4803496503491"/>
    <n v="-2586.6390322598568"/>
    <n v="3263.8413173904923"/>
  </r>
  <r>
    <x v="5"/>
    <s v="TL0601"/>
    <s v="Line #601 161Kv"/>
    <s v="000000066392"/>
    <s v="POLES &amp; FIX-W/O FOUNDATIONS"/>
    <x v="0"/>
    <x v="2"/>
    <s v="Heads north out of Goshen"/>
    <n v="1989"/>
    <n v="2349.3510489510491"/>
    <n v="-842.33549335880571"/>
    <n v="1507.0155555922433"/>
    <n v="3.3615209063769473"/>
    <n v="3.3615209063769473"/>
    <n v="3.3615209063769473"/>
    <n v="3.3615209063769473"/>
    <n v="3.3615209063769473"/>
    <n v="3.3615209063769473"/>
    <n v="2349.3510489510491"/>
    <n v="-862.50461879706734"/>
    <n v="1486.8464301539816"/>
  </r>
  <r>
    <x v="5"/>
    <s v="TL0601"/>
    <s v="Line #601 161Kv"/>
    <s v="000000066393"/>
    <s v="POLES &amp; FIX-W/O FOUNDATIONS"/>
    <x v="0"/>
    <x v="2"/>
    <s v="Heads north out of Goshen"/>
    <n v="1990"/>
    <n v="4969.6417482517481"/>
    <n v="-1718.1118596085212"/>
    <n v="3251.529888643227"/>
    <n v="7.1107102709962051"/>
    <n v="7.1107102709962051"/>
    <n v="7.1107102709962051"/>
    <n v="7.1107102709962051"/>
    <n v="7.1107102709962051"/>
    <n v="7.1107102709962051"/>
    <n v="4969.6417482517481"/>
    <n v="-1760.7761212344983"/>
    <n v="3208.8656270172496"/>
  </r>
  <r>
    <x v="5"/>
    <s v="TL0601"/>
    <s v="Line #601 161Kv"/>
    <s v="000000066394"/>
    <s v="POLES &amp; FIX-W/O FOUNDATIONS"/>
    <x v="0"/>
    <x v="2"/>
    <s v="Heads north out of Goshen"/>
    <n v="1995"/>
    <n v="6332.1695104895107"/>
    <n v="-1770.2501868493232"/>
    <n v="4561.9193236401879"/>
    <n v="9.0602552571855686"/>
    <n v="9.0602552571855686"/>
    <n v="9.0602552571855686"/>
    <n v="9.0602552571855686"/>
    <n v="9.0602552571855686"/>
    <n v="9.0602552571855686"/>
    <n v="6332.1695104895107"/>
    <n v="-1824.6117183924366"/>
    <n v="4507.5577920970736"/>
  </r>
  <r>
    <x v="5"/>
    <s v="TL0601"/>
    <s v="Line #601 161Kv"/>
    <s v="000000066554"/>
    <s v="POLES &amp; FIX-W/O FOUNDATIONS"/>
    <x v="0"/>
    <x v="2"/>
    <s v="Heads north out of Goshen"/>
    <n v="1941"/>
    <n v="63291.908111888115"/>
    <n v="-51603.761125059013"/>
    <n v="11688.146986829102"/>
    <n v="90.559932462027561"/>
    <n v="90.559932462027561"/>
    <n v="90.559932462027561"/>
    <n v="90.559932462027561"/>
    <n v="90.559932462027561"/>
    <n v="90.559932462027561"/>
    <n v="63291.908111888115"/>
    <n v="-52147.120719831175"/>
    <n v="11144.78739205694"/>
  </r>
  <r>
    <x v="5"/>
    <s v="TL0601"/>
    <s v="Line #601 161Kv"/>
    <s v="000000066555"/>
    <s v="POLES &amp; FIX-W/O FOUNDATIONS"/>
    <x v="0"/>
    <x v="2"/>
    <s v="Heads north out of Goshen"/>
    <n v="1947"/>
    <n v="147.27944055944056"/>
    <n v="-114.52573482568388"/>
    <n v="32.753705733756675"/>
    <n v="0.21073177579872862"/>
    <n v="0.21073177579872862"/>
    <n v="0.21073177579872862"/>
    <n v="0.21073177579872862"/>
    <n v="0.21073177579872862"/>
    <n v="0.21073177579872862"/>
    <n v="147.27944055944056"/>
    <n v="-115.79012548047625"/>
    <n v="31.48931507896431"/>
  </r>
  <r>
    <x v="5"/>
    <s v="TL0601"/>
    <s v="Line #601 161Kv"/>
    <s v="000000066556"/>
    <s v="POLES &amp; FIX-W/O FOUNDATIONS"/>
    <x v="0"/>
    <x v="2"/>
    <s v="Heads north out of Goshen"/>
    <n v="1961"/>
    <n v="156.42839160839162"/>
    <n v="-104.47823951035384"/>
    <n v="51.950152098037776"/>
    <n v="0.22382236531969427"/>
    <n v="0.22382236531969427"/>
    <n v="0.22382236531969427"/>
    <n v="0.22382236531969427"/>
    <n v="0.22382236531969427"/>
    <n v="0.22382236531969427"/>
    <n v="156.42839160839162"/>
    <n v="-105.82117370227201"/>
    <n v="50.607217906119615"/>
  </r>
  <r>
    <x v="5"/>
    <s v="TL0601"/>
    <s v="Line #601 161Kv"/>
    <s v="000000066557"/>
    <s v="POLES &amp; FIX-W/O FOUNDATIONS"/>
    <x v="0"/>
    <x v="2"/>
    <s v="Heads north out of Goshen"/>
    <n v="1963"/>
    <n v="3227.6876923076925"/>
    <n v="-2096.7091581770796"/>
    <n v="1130.9785341306128"/>
    <n v="4.6182709313672863"/>
    <n v="4.6182709313672863"/>
    <n v="4.6182709313672863"/>
    <n v="4.6182709313672863"/>
    <n v="4.6182709313672863"/>
    <n v="4.6182709313672863"/>
    <n v="3227.6876923076925"/>
    <n v="-2124.4187837652835"/>
    <n v="1103.268908542409"/>
  </r>
  <r>
    <x v="5"/>
    <s v="TL0601"/>
    <s v="Line #601 161Kv"/>
    <s v="000000066558"/>
    <s v="POLES &amp; FIX-W/O FOUNDATIONS"/>
    <x v="0"/>
    <x v="2"/>
    <s v="Heads north out of Goshen"/>
    <n v="1978"/>
    <n v="22056.565034965035"/>
    <n v="-10869.802708440893"/>
    <n v="11186.762326524142"/>
    <n v="31.55918504431332"/>
    <n v="31.55918504431332"/>
    <n v="31.55918504431332"/>
    <n v="31.55918504431332"/>
    <n v="31.55918504431332"/>
    <n v="31.55918504431332"/>
    <n v="22056.565034965035"/>
    <n v="-11059.157818706773"/>
    <n v="10997.407216258262"/>
  </r>
  <r>
    <x v="5"/>
    <s v="TL0601"/>
    <s v="Line #601 161Kv"/>
    <s v="000000066559"/>
    <s v="POLES &amp; FIX-W/O FOUNDATIONS"/>
    <x v="0"/>
    <x v="2"/>
    <s v="Heads north out of Goshen"/>
    <n v="1981"/>
    <n v="2390.7142657342661"/>
    <n v="-1094.182648097566"/>
    <n v="1296.5316176367"/>
    <n v="3.4207046192724153"/>
    <n v="3.4207046192724153"/>
    <n v="3.4207046192724153"/>
    <n v="3.4207046192724153"/>
    <n v="3.4207046192724153"/>
    <n v="3.4207046192724153"/>
    <n v="2390.7142657342661"/>
    <n v="-1114.7068758132004"/>
    <n v="1276.0073899210656"/>
  </r>
  <r>
    <x v="5"/>
    <s v="TL0601"/>
    <s v="Line #601 161Kv"/>
    <s v="000000066560"/>
    <s v="POLES &amp; FIX-W/O FOUNDATIONS"/>
    <x v="0"/>
    <x v="2"/>
    <s v="Heads north out of Goshen"/>
    <n v="1982"/>
    <n v="11528.506083916085"/>
    <n v="-5138.4787654216452"/>
    <n v="6390.0273184944399"/>
    <n v="16.495327183087664"/>
    <n v="16.495327183087664"/>
    <n v="16.495327183087664"/>
    <n v="16.495327183087664"/>
    <n v="16.495327183087664"/>
    <n v="16.495327183087664"/>
    <n v="11528.506083916085"/>
    <n v="-5237.4507285201717"/>
    <n v="6291.0553553959135"/>
  </r>
  <r>
    <x v="5"/>
    <s v="TL0601"/>
    <s v="Line #601 161Kv"/>
    <s v="000000066561"/>
    <s v="POLES &amp; FIX-W/O FOUNDATIONS"/>
    <x v="0"/>
    <x v="2"/>
    <s v="Heads north out of Goshen"/>
    <n v="1989"/>
    <n v="23321.54132867133"/>
    <n v="-8361.6971715423933"/>
    <n v="14959.844157128937"/>
    <n v="33.369150506590017"/>
    <n v="33.369150506590017"/>
    <n v="33.369150506590017"/>
    <n v="33.369150506590017"/>
    <n v="33.369150506590017"/>
    <n v="33.369150506590017"/>
    <n v="23321.54132867133"/>
    <n v="-8561.9120745819328"/>
    <n v="14759.629254089397"/>
  </r>
  <r>
    <x v="5"/>
    <s v="TL0601"/>
    <s v="Line #601 161Kv"/>
    <s v="000000066562"/>
    <s v="POLES &amp; FIX-W/O FOUNDATIONS"/>
    <x v="0"/>
    <x v="2"/>
    <s v="Heads north out of Goshen"/>
    <n v="1990"/>
    <n v="15144.190209790209"/>
    <n v="-5235.6717288044129"/>
    <n v="9908.5184809857965"/>
    <n v="21.668754877262103"/>
    <n v="21.668754877262103"/>
    <n v="21.668754877262103"/>
    <n v="21.668754877262103"/>
    <n v="21.668754877262103"/>
    <n v="21.668754877262103"/>
    <n v="15144.190209790209"/>
    <n v="-5365.6842580679859"/>
    <n v="9778.5059517222235"/>
  </r>
  <r>
    <x v="5"/>
    <s v="TL0601"/>
    <s v="Line #601 161Kv"/>
    <s v="000000067386"/>
    <s v="POLES &amp; FIX-W/O FOUNDATIONS"/>
    <x v="0"/>
    <x v="2"/>
    <s v="Heads north out of Goshen"/>
    <n v="1966"/>
    <n v="232.96839160839161"/>
    <n v="-144.66043898533829"/>
    <n v="88.307952623053325"/>
    <n v="0.33333805914883413"/>
    <n v="0.33333805914883413"/>
    <n v="0.33333805914883413"/>
    <n v="0.33333805914883413"/>
    <n v="0.33333805914883413"/>
    <n v="0.33333805914883413"/>
    <n v="232.96839160839161"/>
    <n v="-146.66046734023129"/>
    <n v="86.30792426816032"/>
  </r>
  <r>
    <x v="5"/>
    <s v="TL0601"/>
    <s v="Line #601 161Kv"/>
    <s v="000000067478"/>
    <s v="POLES &amp; FIX-W/O FOUNDATIONS"/>
    <x v="0"/>
    <x v="2"/>
    <s v="Heads north out of Goshen"/>
    <n v="1959"/>
    <n v="178.55391608391608"/>
    <n v="-122.39116189254929"/>
    <n v="56.162754191366787"/>
    <n v="0.2554802195693765"/>
    <n v="0.2554802195693765"/>
    <n v="0.2554802195693765"/>
    <n v="0.2554802195693765"/>
    <n v="0.2554802195693765"/>
    <n v="0.2554802195693765"/>
    <n v="178.55391608391608"/>
    <n v="-123.92404320996555"/>
    <n v="54.629872873950532"/>
  </r>
  <r>
    <x v="5"/>
    <s v="TL0601"/>
    <s v="Line #601 161Kv"/>
    <s v="000000068359"/>
    <s v="10&quot; BELLS-7.5-15KIP WORK CLASS"/>
    <x v="1"/>
    <x v="2"/>
    <s v="Heads north out of Goshen"/>
    <n v="1941"/>
    <n v="18634.857342657346"/>
    <n v="-14534.507836877234"/>
    <n v="4100.3495057801119"/>
    <n v="26.66330456347217"/>
    <n v="26.66330456347217"/>
    <n v="26.66330456347217"/>
    <n v="26.66330456347217"/>
    <n v="26.66330456347217"/>
    <n v="26.66330456347217"/>
    <n v="18634.857342657346"/>
    <n v="-14694.487664258068"/>
    <n v="3940.3696783992782"/>
  </r>
  <r>
    <x v="5"/>
    <s v="TL0601"/>
    <s v="Line #601 161Kv"/>
    <s v="000000068360"/>
    <s v="10&quot; BELLS-7.5-15KIP WORK CLASS"/>
    <x v="1"/>
    <x v="2"/>
    <s v="Heads north out of Goshen"/>
    <n v="1947"/>
    <n v="137.34006993006992"/>
    <n v="-101.72385763045057"/>
    <n v="35.616212299619349"/>
    <n v="0.19651023058445505"/>
    <n v="0.19651023058445505"/>
    <n v="0.19651023058445505"/>
    <n v="0.19651023058445505"/>
    <n v="0.19651023058445505"/>
    <n v="0.19651023058445505"/>
    <n v="137.34006993006992"/>
    <n v="-102.9029190139573"/>
    <n v="34.437150916112614"/>
  </r>
  <r>
    <x v="5"/>
    <s v="TL0601"/>
    <s v="Line #601 161Kv"/>
    <s v="000000068361"/>
    <s v="10&quot; BELLS-7.5-15KIP WORK CLASS"/>
    <x v="1"/>
    <x v="2"/>
    <s v="Heads north out of Goshen"/>
    <n v="1963"/>
    <n v="239.32286713286712"/>
    <n v="-146.34236014998655"/>
    <n v="92.98050698288057"/>
    <n v="0.3424302305099946"/>
    <n v="0.3424302305099946"/>
    <n v="0.3424302305099946"/>
    <n v="0.3424302305099946"/>
    <n v="0.3424302305099946"/>
    <n v="0.3424302305099946"/>
    <n v="239.32286713286712"/>
    <n v="-148.39694153304652"/>
    <n v="90.925925599820602"/>
  </r>
  <r>
    <x v="5"/>
    <s v="TL0601"/>
    <s v="Line #601 161Kv"/>
    <s v="000000068362"/>
    <s v="10&quot; BELLS-7.5-15KIP WORK CLASS"/>
    <x v="1"/>
    <x v="2"/>
    <s v="Heads north out of Goshen"/>
    <n v="1978"/>
    <n v="10629.898601398601"/>
    <n v="-4889.1511682610108"/>
    <n v="5740.7474331375906"/>
    <n v="15.209573042403591"/>
    <n v="15.209573042403591"/>
    <n v="15.209573042403591"/>
    <n v="15.209573042403591"/>
    <n v="15.209573042403591"/>
    <n v="15.209573042403591"/>
    <n v="10629.898601398601"/>
    <n v="-4980.4086065154324"/>
    <n v="5649.4899948831689"/>
  </r>
  <r>
    <x v="5"/>
    <s v="TL0601"/>
    <s v="Line #601 161Kv"/>
    <s v="000000068363"/>
    <s v="10&quot; BELLS-7.5-15KIP WORK CLASS"/>
    <x v="1"/>
    <x v="2"/>
    <s v="Heads north out of Goshen"/>
    <n v="1982"/>
    <n v="2442.8881818181821"/>
    <n v="-1014.753364458552"/>
    <n v="1428.1348173596302"/>
    <n v="3.4953566001936776"/>
    <n v="3.4953566001936776"/>
    <n v="3.4953566001936776"/>
    <n v="3.4953566001936776"/>
    <n v="3.4953566001936776"/>
    <n v="3.4953566001936776"/>
    <n v="2442.8881818181821"/>
    <n v="-1035.725504059714"/>
    <n v="1407.1626777584681"/>
  </r>
  <r>
    <x v="5"/>
    <s v="TL0601"/>
    <s v="Line #601 161Kv"/>
    <s v="000000068364"/>
    <s v="10&quot; BELLS-7.5-15KIP WORK CLASS"/>
    <x v="1"/>
    <x v="2"/>
    <s v="Heads north out of Goshen"/>
    <n v="1989"/>
    <n v="2979.6515384615386"/>
    <n v="-992.91555110072773"/>
    <n v="1986.7359873608109"/>
    <n v="4.263373472742086"/>
    <n v="4.263373472742086"/>
    <n v="4.263373472742086"/>
    <n v="4.263373472742086"/>
    <n v="4.263373472742086"/>
    <n v="4.263373472742086"/>
    <n v="2979.6515384615386"/>
    <n v="-1018.4957919371802"/>
    <n v="1961.1557465243584"/>
  </r>
  <r>
    <x v="5"/>
    <s v="TL0601"/>
    <s v="Line #601 161Kv"/>
    <s v="000000068365"/>
    <s v="10&quot; BELLS-7.5-15KIP WORK CLASS"/>
    <x v="1"/>
    <x v="2"/>
    <s v="Heads north out of Goshen"/>
    <n v="1990"/>
    <n v="4118.2353846153846"/>
    <n v="-1322.162007221332"/>
    <n v="2796.0733773940528"/>
    <n v="5.8924928860447912"/>
    <n v="5.8924928860447912"/>
    <n v="5.8924928860447912"/>
    <n v="5.8924928860447912"/>
    <n v="5.8924928860447912"/>
    <n v="5.8924928860447912"/>
    <n v="4118.2353846153846"/>
    <n v="-1357.5169645376009"/>
    <n v="2760.7184200777838"/>
  </r>
  <r>
    <x v="5"/>
    <s v="TL0601"/>
    <s v="Line #601 161Kv"/>
    <s v="000000070783"/>
    <s v="POST TYPE INSULATOR-ALL VOLT"/>
    <x v="1"/>
    <x v="2"/>
    <s v="Heads north out of Goshen"/>
    <n v="1995"/>
    <n v="924.46727272727287"/>
    <n v="-239.81160776057214"/>
    <n v="684.65566496670067"/>
    <n v="1.3227550926974121"/>
    <n v="1.3227550926974121"/>
    <n v="1.3227550926974121"/>
    <n v="1.3227550926974121"/>
    <n v="1.3227550926974121"/>
    <n v="1.3227550926974121"/>
    <n v="924.46727272727287"/>
    <n v="-247.74813831675661"/>
    <n v="676.71913441051629"/>
  </r>
  <r>
    <x v="5"/>
    <s v="TL0601"/>
    <s v="Line #601 161Kv"/>
    <s v="000000071122"/>
    <s v="OVHD COND-PRIMARY &lt; OR = 4/0"/>
    <x v="1"/>
    <x v="2"/>
    <s v="Heads north out of Goshen"/>
    <n v="1982"/>
    <n v="460.53454545454548"/>
    <n v="-191.30182991084286"/>
    <n v="269.23271554370262"/>
    <n v="0.65894643686624088"/>
    <n v="0.65894643686624088"/>
    <n v="0.65894643686624088"/>
    <n v="0.65894643686624088"/>
    <n v="0.65894643686624088"/>
    <n v="0.65894643686624088"/>
    <n v="460.53454545454548"/>
    <n v="-195.2555085320403"/>
    <n v="265.27903692250516"/>
  </r>
  <r>
    <x v="5"/>
    <s v="TL0601"/>
    <s v="Line #601 161Kv"/>
    <s v="000000071775"/>
    <s v="OVHD COND-PRIMARY&gt;4/0"/>
    <x v="1"/>
    <x v="2"/>
    <s v="Heads north out of Goshen"/>
    <n v="1941"/>
    <n v="168748.84209790212"/>
    <n v="-131617.93100081565"/>
    <n v="37130.911097086471"/>
    <n v="241.45082996101004"/>
    <n v="241.45082996101004"/>
    <n v="241.45082996101004"/>
    <n v="241.45082996101004"/>
    <n v="241.45082996101004"/>
    <n v="241.45082996101004"/>
    <n v="168748.84209790212"/>
    <n v="-133066.63598058172"/>
    <n v="35682.206117320398"/>
  </r>
  <r>
    <x v="5"/>
    <s v="TL0601"/>
    <s v="Line #601 161Kv"/>
    <s v="000000071776"/>
    <s v="OVHD COND-PRIMARY&gt;4/0"/>
    <x v="1"/>
    <x v="2"/>
    <s v="Heads north out of Goshen"/>
    <n v="1947"/>
    <n v="414.24209790209795"/>
    <n v="-306.81726180122035"/>
    <n v="107.4248361008776"/>
    <n v="0.59270983492274265"/>
    <n v="0.59270983492274265"/>
    <n v="0.59270983492274265"/>
    <n v="0.59270983492274265"/>
    <n v="0.59270983492274265"/>
    <n v="0.59270983492274265"/>
    <n v="414.24209790209795"/>
    <n v="-310.37352081075682"/>
    <n v="103.86857709134114"/>
  </r>
  <r>
    <x v="5"/>
    <s v="TL0601"/>
    <s v="Line #601 161Kv"/>
    <s v="000000071777"/>
    <s v="OVHD COND-PRIMARY&gt;4/0"/>
    <x v="1"/>
    <x v="2"/>
    <s v="Heads north out of Goshen"/>
    <n v="1963"/>
    <n v="653.06083916083912"/>
    <n v="-399.33695291753799"/>
    <n v="253.72388624330114"/>
    <n v="0.93441874723464302"/>
    <n v="0.93441874723464302"/>
    <n v="0.93441874723464302"/>
    <n v="0.93441874723464302"/>
    <n v="0.93441874723464302"/>
    <n v="0.93441874723464302"/>
    <n v="653.06083916083912"/>
    <n v="-404.94346540094585"/>
    <n v="248.11737375989327"/>
  </r>
  <r>
    <x v="5"/>
    <s v="TL0601"/>
    <s v="Line #601 161Kv"/>
    <s v="000000071778"/>
    <s v="OVHD COND-PRIMARY&gt;4/0"/>
    <x v="1"/>
    <x v="2"/>
    <s v="Heads north out of Goshen"/>
    <n v="1983"/>
    <n v="65.324755244755238"/>
    <n v="-26.377569988659904"/>
    <n v="38.947185256095338"/>
    <n v="9.3468590212282598E-2"/>
    <n v="9.3468590212282598E-2"/>
    <n v="9.3468590212282598E-2"/>
    <n v="9.3468590212282598E-2"/>
    <n v="9.3468590212282598E-2"/>
    <n v="9.3468590212282598E-2"/>
    <n v="65.324755244755238"/>
    <n v="-26.938381529933601"/>
    <n v="38.386373714821637"/>
  </r>
  <r>
    <x v="5"/>
    <s v="TL0601"/>
    <s v="Line #601 161Kv"/>
    <s v="000000410515"/>
    <s v="POLES &amp; FIX-W/O FOUNDATIONS"/>
    <x v="0"/>
    <x v="2"/>
    <s v="Heads north out of Goshen"/>
    <n v="2000"/>
    <n v="17463.523986013985"/>
    <n v="-3685.8312638358766"/>
    <n v="13777.692722178108"/>
    <n v="24.987326182782166"/>
    <n v="24.987326182782166"/>
    <n v="24.987326182782166"/>
    <n v="24.987326182782166"/>
    <n v="24.987326182782166"/>
    <n v="24.987326182782166"/>
    <n v="17463.523986013985"/>
    <n v="-3835.7552209325695"/>
    <n v="13627.768765081415"/>
  </r>
  <r>
    <x v="5"/>
    <s v="TL0601"/>
    <s v="Line #601 161Kv"/>
    <s v="000000410516"/>
    <s v="10&quot; BELLS-20KIP&amp;UP WORK CLASS"/>
    <x v="1"/>
    <x v="2"/>
    <s v="Heads north out of Goshen"/>
    <n v="2000"/>
    <n v="5215.9912587412591"/>
    <n v="-1019.0874740120385"/>
    <n v="4196.9037847292202"/>
    <n v="7.4631944304648199"/>
    <n v="7.4631944304648199"/>
    <n v="7.4631944304648199"/>
    <n v="7.4631944304648199"/>
    <n v="7.4631944304648199"/>
    <n v="7.4631944304648199"/>
    <n v="5215.9912587412591"/>
    <n v="-1063.8666405948275"/>
    <n v="4152.1246181464321"/>
  </r>
  <r>
    <x v="5"/>
    <s v="TL0601"/>
    <s v="Line #601 161Kv"/>
    <s v="000000410517"/>
    <s v="POLYMER SUSPENSION INSULATOR"/>
    <x v="1"/>
    <x v="2"/>
    <s v="Heads north out of Goshen"/>
    <n v="2000"/>
    <n v="125.39041958041959"/>
    <n v="-24.498470111768683"/>
    <n v="100.89194946865091"/>
    <n v="0.17941231774074484"/>
    <n v="0.17941231774074484"/>
    <n v="0.17941231774074484"/>
    <n v="0.17941231774074484"/>
    <n v="0.17941231774074484"/>
    <n v="0.17941231774074484"/>
    <n v="125.39041958041959"/>
    <n v="-25.574944018213152"/>
    <n v="99.815475562206444"/>
  </r>
  <r>
    <x v="5"/>
    <s v="TL0601"/>
    <s v="Line #601 161Kv"/>
    <s v="000000933206"/>
    <s v="POLES &amp; FIX-W/O FOUNDATIONS"/>
    <x v="0"/>
    <x v="2"/>
    <s v="Heads north out of Goshen"/>
    <n v="2003"/>
    <n v="9107.1148251748255"/>
    <n v="-1537.2298905036687"/>
    <n v="7569.8849346711568"/>
    <n v="13.030729015686783"/>
    <n v="13.030729015686783"/>
    <n v="13.030729015686783"/>
    <n v="13.030729015686783"/>
    <n v="13.030729015686783"/>
    <n v="13.030729015686783"/>
    <n v="9107.1148251748255"/>
    <n v="-1615.4142645977895"/>
    <n v="7491.7005605770355"/>
  </r>
  <r>
    <x v="6"/>
    <s v="TL0855"/>
    <s v="Line #855 500kV"/>
    <s v="000001663155"/>
    <s v="TWR-CUSTOM DE&amp;ANGLE POLE W/FND"/>
    <x v="2"/>
    <x v="0"/>
    <s v="On Midpoint-Malin line"/>
    <n v="2010"/>
    <n v="76509.553690500688"/>
    <n v="-5296.8152554962435"/>
    <n v="71212.738435004445"/>
    <n v="114.70107554209204"/>
    <n v="114.70107554209204"/>
    <n v="114.70107554209204"/>
    <n v="114.70107554209204"/>
    <n v="114.70107554209204"/>
    <n v="114.70107554209204"/>
    <n v="76509.553690500688"/>
    <n v="-5985.0217087487954"/>
    <n v="70524.53198175189"/>
  </r>
  <r>
    <x v="6"/>
    <s v="TL0855"/>
    <s v="Line #855 500kV"/>
    <s v="000001663156"/>
    <s v="TWR-CUSTOM DE&amp;ANGLE POLE W/FND"/>
    <x v="2"/>
    <x v="0"/>
    <s v="On Midpoint-Malin line"/>
    <n v="2010"/>
    <n v="76509.553690500688"/>
    <n v="-5296.8152554962435"/>
    <n v="71212.738435004445"/>
    <n v="114.70107554209204"/>
    <n v="114.70107554209204"/>
    <n v="114.70107554209204"/>
    <n v="114.70107554209204"/>
    <n v="114.70107554209204"/>
    <n v="114.70107554209204"/>
    <n v="76509.553690500688"/>
    <n v="-5985.0217087487954"/>
    <n v="70524.53198175189"/>
  </r>
  <r>
    <x v="6"/>
    <s v="TL0855"/>
    <s v="Line #855 500kV"/>
    <s v="000001663157"/>
    <s v="TOWER-CUSTOM TANGENT POLE W/FN"/>
    <x v="2"/>
    <x v="0"/>
    <s v="On Midpoint-Malin line"/>
    <n v="2010"/>
    <n v="11865.638784488669"/>
    <n v="-821.46730046460664"/>
    <n v="11044.171484024062"/>
    <n v="17.788648148182727"/>
    <n v="17.788648148182727"/>
    <n v="17.788648148182727"/>
    <n v="17.788648148182727"/>
    <n v="17.788648148182727"/>
    <n v="17.788648148182727"/>
    <n v="11865.638784488669"/>
    <n v="-928.19918935370299"/>
    <n v="10937.439595134965"/>
  </r>
  <r>
    <x v="6"/>
    <s v="TL0855"/>
    <s v="Line #855 500kV"/>
    <s v="000001663158"/>
    <s v="TOWER-CUSTOM TANGENT POLE W/FN"/>
    <x v="2"/>
    <x v="0"/>
    <s v="On Midpoint-Malin line"/>
    <n v="2010"/>
    <n v="11865.638784488669"/>
    <n v="-821.46730046460664"/>
    <n v="11044.171484024062"/>
    <n v="17.788648148182727"/>
    <n v="17.788648148182727"/>
    <n v="17.788648148182727"/>
    <n v="17.788648148182727"/>
    <n v="17.788648148182727"/>
    <n v="17.788648148182727"/>
    <n v="11865.638784488669"/>
    <n v="-928.19918935370299"/>
    <n v="10937.439595134965"/>
  </r>
  <r>
    <x v="6"/>
    <s v="TL0855"/>
    <s v="Line #855 500kV"/>
    <s v="000001663159"/>
    <s v="10&quot; BELLS-20KIP&amp;UP WORK CLASS"/>
    <x v="1"/>
    <x v="0"/>
    <s v="On Midpoint-Malin line"/>
    <n v="2010"/>
    <n v="3817.9190088789069"/>
    <n v="-236.86901023942428"/>
    <n v="3581.0499986394825"/>
    <n v="5.7237220128416473"/>
    <n v="5.7237220128416473"/>
    <n v="5.7237220128416473"/>
    <n v="5.7237220128416473"/>
    <n v="5.7237220128416473"/>
    <n v="5.7237220128416473"/>
    <n v="3817.9190088789069"/>
    <n v="-271.21134231647414"/>
    <n v="3546.7076665624327"/>
  </r>
  <r>
    <x v="6"/>
    <s v="TL0855"/>
    <s v="Line #855 500kV"/>
    <s v="000001663160"/>
    <s v="10&quot; BELLS-20KIP&amp;UP WORK CLASS"/>
    <x v="1"/>
    <x v="0"/>
    <s v="On Midpoint-Malin line"/>
    <n v="2010"/>
    <n v="3817.9190088789069"/>
    <n v="-236.86901023942428"/>
    <n v="3581.0499986394825"/>
    <n v="5.7237220128416473"/>
    <n v="5.7237220128416473"/>
    <n v="5.7237220128416473"/>
    <n v="5.7237220128416473"/>
    <n v="5.7237220128416473"/>
    <n v="5.7237220128416473"/>
    <n v="3817.9190088789069"/>
    <n v="-271.21134231647414"/>
    <n v="3546.7076665624327"/>
  </r>
  <r>
    <x v="6"/>
    <s v="TL0855"/>
    <s v="Line #855 500kV"/>
    <s v="000001663161"/>
    <s v="OH COND&amp;DEV-OH GROUND WIRE"/>
    <x v="1"/>
    <x v="0"/>
    <s v="On Midpoint-Malin line"/>
    <n v="2010"/>
    <n v="1186.8416629867359"/>
    <n v="-73.633308975071813"/>
    <n v="1113.2083540116641"/>
    <n v="1.779281261964095"/>
    <n v="1.779281261964095"/>
    <n v="1.779281261964095"/>
    <n v="1.779281261964095"/>
    <n v="1.779281261964095"/>
    <n v="1.779281261964095"/>
    <n v="1186.8416629867359"/>
    <n v="-84.308996546856378"/>
    <n v="1102.5326664398794"/>
  </r>
  <r>
    <x v="6"/>
    <s v="TL0855"/>
    <s v="Line #855 500kV"/>
    <s v="000001663162"/>
    <s v="OH COND&amp;DEV-OH GROUND WIRE"/>
    <x v="1"/>
    <x v="0"/>
    <s v="On Midpoint-Malin line"/>
    <n v="2010"/>
    <n v="1186.8416629867359"/>
    <n v="-73.633308975071813"/>
    <n v="1113.2083540116641"/>
    <n v="1.779281261964095"/>
    <n v="1.779281261964095"/>
    <n v="1.779281261964095"/>
    <n v="1.779281261964095"/>
    <n v="1.779281261964095"/>
    <n v="1.779281261964095"/>
    <n v="1186.8416629867359"/>
    <n v="-84.308996546856378"/>
    <n v="1102.5326664398794"/>
  </r>
  <r>
    <x v="6"/>
    <s v="TL0855"/>
    <s v="Line #855 500kV"/>
    <s v="000001663163"/>
    <s v="OH COND&amp;DEV-PRIMARY&gt;4/0"/>
    <x v="1"/>
    <x v="0"/>
    <s v="On Midpoint-Malin line"/>
    <n v="2010"/>
    <n v="22622.198236735145"/>
    <n v="-1403.5126709900983"/>
    <n v="21218.685565745047"/>
    <n v="33.914594239779298"/>
    <n v="33.914594239779298"/>
    <n v="33.914594239779298"/>
    <n v="33.914594239779298"/>
    <n v="33.914594239779298"/>
    <n v="33.914594239779298"/>
    <n v="22622.198236735145"/>
    <n v="-1607.0002364287741"/>
    <n v="21015.198000306369"/>
  </r>
  <r>
    <x v="6"/>
    <s v="TL0855"/>
    <s v="Line #855 500kV"/>
    <s v="000001663164"/>
    <s v="OH COND&amp;DEV-PRIMARY&gt;4/0"/>
    <x v="1"/>
    <x v="0"/>
    <s v="On Midpoint-Malin line"/>
    <n v="2010"/>
    <n v="22622.197080744558"/>
    <n v="-1403.5125992708329"/>
    <n v="21218.684481473723"/>
    <n v="33.914592506749138"/>
    <n v="33.914592506749138"/>
    <n v="33.914592506749138"/>
    <n v="33.914592506749138"/>
    <n v="33.914592506749138"/>
    <n v="33.914592506749138"/>
    <n v="22622.197080744558"/>
    <n v="-1607.0001543113276"/>
    <n v="21015.196926433229"/>
  </r>
  <r>
    <x v="7"/>
    <s v="TL0804"/>
    <s v="Line #804 345Kv"/>
    <s v="000000063833"/>
    <s v="TWR-CUSTOM DE&amp;ANGLE POLE W/FND"/>
    <x v="2"/>
    <x v="0"/>
    <s v="Power flows west to WA"/>
    <n v="1981"/>
    <n v="209641.27745560172"/>
    <n v="-105419.19479891186"/>
    <n v="104222.08265668986"/>
    <n v="314.2885932840199"/>
    <n v="314.2885932840199"/>
    <n v="314.2885932840199"/>
    <n v="314.2885932840199"/>
    <n v="314.2885932840199"/>
    <n v="314.2885932840199"/>
    <n v="209641.27745560172"/>
    <n v="-107304.92635861598"/>
    <n v="102336.35109698575"/>
  </r>
  <r>
    <x v="7"/>
    <s v="TL0804"/>
    <s v="Line #804 345Kv"/>
    <s v="000000066602"/>
    <s v="POLES-WOOD DIRECT BURY"/>
    <x v="0"/>
    <x v="0"/>
    <s v="Power flows west to WA"/>
    <n v="1981"/>
    <n v="883702.51966976048"/>
    <n v="-404453.16990057519"/>
    <n v="479249.3497691853"/>
    <n v="1324.8231701286632"/>
    <n v="1324.8231701286632"/>
    <n v="1324.8231701286632"/>
    <n v="1324.8231701286632"/>
    <n v="1324.8231701286632"/>
    <n v="1324.8231701286632"/>
    <n v="883702.51966976048"/>
    <n v="-412402.10892134719"/>
    <n v="471300.4107484133"/>
  </r>
  <r>
    <x v="7"/>
    <s v="TL0804"/>
    <s v="Line #804 345Kv"/>
    <s v="000000068578"/>
    <s v="10&quot; BELLS-7.5-15KIP WORK CLASS"/>
    <x v="1"/>
    <x v="0"/>
    <s v="Power flows west to WA"/>
    <n v="1982"/>
    <n v="49375.649361659664"/>
    <n v="-20510.192273630237"/>
    <n v="28865.457088029427"/>
    <n v="74.022652259631968"/>
    <n v="74.022652259631968"/>
    <n v="74.022652259631968"/>
    <n v="74.022652259631968"/>
    <n v="74.022652259631968"/>
    <n v="74.022652259631968"/>
    <n v="49375.649361659664"/>
    <n v="-20954.328187188028"/>
    <n v="28421.321174471635"/>
  </r>
  <r>
    <x v="7"/>
    <s v="TL0804"/>
    <s v="Line #804 345Kv"/>
    <s v="000000068629"/>
    <s v="10&quot; BELLS-7.5-15KIP WORK CLASS"/>
    <x v="1"/>
    <x v="0"/>
    <s v="Power flows west to WA"/>
    <n v="1982"/>
    <n v="29897.016684586102"/>
    <n v="-12418.946758904578"/>
    <n v="17478.069925681524"/>
    <n v="44.820807386929822"/>
    <n v="44.820807386929822"/>
    <n v="44.820807386929822"/>
    <n v="44.820807386929822"/>
    <n v="44.820807386929822"/>
    <n v="44.820807386929822"/>
    <n v="29897.016684586102"/>
    <n v="-12687.871603226156"/>
    <n v="17209.145081359944"/>
  </r>
  <r>
    <x v="7"/>
    <s v="TL0804"/>
    <s v="Line #804 345Kv"/>
    <s v="000000071011"/>
    <s v="OH COND&amp;DEV-OH GROUND WIRE"/>
    <x v="1"/>
    <x v="0"/>
    <s v="Power flows west to WA"/>
    <n v="1982"/>
    <n v="22615.295368669773"/>
    <n v="-9394.1864528982314"/>
    <n v="13221.10891577154"/>
    <n v="33.904245644692388"/>
    <n v="33.904245644692388"/>
    <n v="33.904245644692388"/>
    <n v="33.904245644692388"/>
    <n v="33.904245644692388"/>
    <n v="33.904245644692388"/>
    <n v="22615.295368669773"/>
    <n v="-9597.6119267663853"/>
    <n v="13017.683441903388"/>
  </r>
  <r>
    <x v="7"/>
    <s v="TL0804"/>
    <s v="Line #804 345Kv"/>
    <s v="000000072226"/>
    <s v="OH COND&amp;DEV-PRIMARY&gt;4/0"/>
    <x v="1"/>
    <x v="0"/>
    <s v="Power flows west to WA"/>
    <n v="1982"/>
    <n v="415901.13550869463"/>
    <n v="-172761.52043335364"/>
    <n v="243139.61507534099"/>
    <n v="623.50785308459513"/>
    <n v="623.50785308459513"/>
    <n v="623.50785308459513"/>
    <n v="623.50785308459513"/>
    <n v="623.50785308459513"/>
    <n v="623.50785308459513"/>
    <n v="415901.13550869463"/>
    <n v="-176502.5675518612"/>
    <n v="239398.56795683343"/>
  </r>
  <r>
    <x v="7"/>
    <s v="TL0850"/>
    <s v="Line #850 345Kv"/>
    <s v="000000063526"/>
    <s v="TOWER-MISCELLANEOUS"/>
    <x v="2"/>
    <x v="0"/>
    <s v="Power flows west to WA"/>
    <n v="1983"/>
    <n v="1072.7413757770767"/>
    <n v="-510.17911700597779"/>
    <n v="562.56225877109887"/>
    <n v="1.6082251646360246"/>
    <n v="1.6082251646360246"/>
    <n v="1.6082251646360246"/>
    <n v="1.6082251646360246"/>
    <n v="1.6082251646360246"/>
    <n v="1.6082251646360246"/>
    <n v="1072.7413757770767"/>
    <n v="-519.82846799379388"/>
    <n v="552.91290778328278"/>
  </r>
  <r>
    <x v="7"/>
    <s v="TL0850"/>
    <s v="Line #850 345Kv"/>
    <s v="000000063753"/>
    <s v="TOWER-LATTICE TANGENT"/>
    <x v="2"/>
    <x v="0"/>
    <s v="Power flows west to WA"/>
    <n v="1981"/>
    <n v="47795.376767354966"/>
    <n v="-24034.151075005993"/>
    <n v="23761.225692348973"/>
    <n v="71.653549873416566"/>
    <n v="71.653549873416566"/>
    <n v="71.653549873416566"/>
    <n v="71.653549873416566"/>
    <n v="71.653549873416566"/>
    <n v="71.653549873416566"/>
    <n v="47795.376767354966"/>
    <n v="-24464.072374246494"/>
    <n v="23331.304393108472"/>
  </r>
  <r>
    <x v="7"/>
    <s v="TL0850"/>
    <s v="Line #850 345Kv"/>
    <s v="000000063754"/>
    <s v="TOWER-LATTICE TANGENT"/>
    <x v="2"/>
    <x v="0"/>
    <s v="Power flows west to WA"/>
    <n v="1986"/>
    <n v="-451.20381567987641"/>
    <n v="195.50299931820817"/>
    <n v="-255.70081636166825"/>
    <n v="-0.67643268651825006"/>
    <n v="-0.67643268651825006"/>
    <n v="-0.67643268651825006"/>
    <n v="-0.67643268651825006"/>
    <n v="-0.67643268651825006"/>
    <n v="-0.67643268651825006"/>
    <n v="-451.20381567987641"/>
    <n v="199.56159543731766"/>
    <n v="-251.64222024255875"/>
  </r>
  <r>
    <x v="7"/>
    <s v="TL0850"/>
    <s v="Line #850 345Kv"/>
    <s v="000000063755"/>
    <s v="TOWER-LATTICE TANGENT"/>
    <x v="2"/>
    <x v="0"/>
    <s v="Power flows west to WA"/>
    <n v="1987"/>
    <n v="-9.350804747921222"/>
    <n v="3.9159896618355967"/>
    <n v="-5.4348150860856252"/>
    <n v="-1.4018476256042139E-2"/>
    <n v="-1.4018476256042139E-2"/>
    <n v="-1.4018476256042139E-2"/>
    <n v="-1.4018476256042139E-2"/>
    <n v="-1.4018476256042139E-2"/>
    <n v="-1.4018476256042139E-2"/>
    <n v="-9.350804747921222"/>
    <n v="4.0001005193718493"/>
    <n v="-5.3507042285493727"/>
  </r>
  <r>
    <x v="7"/>
    <s v="TL0850"/>
    <s v="Line #850 345Kv"/>
    <s v="000000063756"/>
    <s v="TOWER-LATTICE TANGENT"/>
    <x v="2"/>
    <x v="0"/>
    <s v="Power flows west to WA"/>
    <n v="1981"/>
    <n v="104966.67432429134"/>
    <n v="-52783.0321503831"/>
    <n v="52183.642173908236"/>
    <n v="157.3632293004417"/>
    <n v="157.3632293004417"/>
    <n v="157.3632293004417"/>
    <n v="157.3632293004417"/>
    <n v="157.3632293004417"/>
    <n v="157.3632293004417"/>
    <n v="104966.67432429134"/>
    <n v="-53727.211526185747"/>
    <n v="51239.462798105589"/>
  </r>
  <r>
    <x v="7"/>
    <s v="TL0850"/>
    <s v="Line #850 345Kv"/>
    <s v="000000063757"/>
    <s v="TOWER-LATTICE TANGENT"/>
    <x v="2"/>
    <x v="0"/>
    <s v="Power flows west to WA"/>
    <n v="1986"/>
    <n v="-990.89568844948747"/>
    <n v="429.34716500890522"/>
    <n v="-561.54852344058224"/>
    <n v="-1.4855243003370104"/>
    <n v="-1.4855243003370104"/>
    <n v="-1.4855243003370104"/>
    <n v="-1.4855243003370104"/>
    <n v="-1.4855243003370104"/>
    <n v="-1.4855243003370104"/>
    <n v="-990.89568844948747"/>
    <n v="438.26031081092731"/>
    <n v="-552.63537763856016"/>
  </r>
  <r>
    <x v="7"/>
    <s v="TL0850"/>
    <s v="Line #850 345Kv"/>
    <s v="000000063758"/>
    <s v="TOWER-LATTICE TANGENT"/>
    <x v="2"/>
    <x v="0"/>
    <s v="Power flows west to WA"/>
    <n v="1987"/>
    <n v="-20.538518372334"/>
    <n v="8.6012517407510298"/>
    <n v="-11.93726663158297"/>
    <n v="-3.0790797145118089E-2"/>
    <n v="-3.0790797145118089E-2"/>
    <n v="-3.0790797145118089E-2"/>
    <n v="-3.0790797145118089E-2"/>
    <n v="-3.0790797145118089E-2"/>
    <n v="-3.0790797145118089E-2"/>
    <n v="-20.538518372334"/>
    <n v="8.7859965236217388"/>
    <n v="-11.752521848712261"/>
  </r>
  <r>
    <x v="7"/>
    <s v="TL0850"/>
    <s v="Line #850 345Kv"/>
    <s v="000000063759"/>
    <s v="TOWER-LATTICE TANGENT"/>
    <x v="2"/>
    <x v="0"/>
    <s v="Power flows west to WA"/>
    <n v="1981"/>
    <n v="58038.967498389444"/>
    <n v="-29185.193368878434"/>
    <n v="28853.77412951101"/>
    <n v="87.010466984913705"/>
    <n v="87.010466984913705"/>
    <n v="87.010466984913705"/>
    <n v="87.010466984913705"/>
    <n v="87.010466984913705"/>
    <n v="87.010466984913705"/>
    <n v="58038.967498389444"/>
    <n v="-29707.256170787918"/>
    <n v="28331.711327601526"/>
  </r>
  <r>
    <x v="7"/>
    <s v="TL0850"/>
    <s v="Line #850 345Kv"/>
    <s v="000000063760"/>
    <s v="TOWER-LATTICE TANGENT"/>
    <x v="2"/>
    <x v="0"/>
    <s v="Power flows west to WA"/>
    <n v="1986"/>
    <n v="-547.89226305327702"/>
    <n v="237.39732911778569"/>
    <n v="-310.4949339354913"/>
    <n v="-0.82138541949440613"/>
    <n v="-0.82138541949440613"/>
    <n v="-0.82138541949440613"/>
    <n v="-0.82138541949440613"/>
    <n v="-0.82138541949440613"/>
    <n v="-0.82138541949440613"/>
    <n v="-547.89226305327702"/>
    <n v="242.32564163475212"/>
    <n v="-305.5666214185249"/>
  </r>
  <r>
    <x v="7"/>
    <s v="TL0850"/>
    <s v="Line #850 345Kv"/>
    <s v="000000063761"/>
    <s v="TOWER-LATTICE TANGENT"/>
    <x v="2"/>
    <x v="0"/>
    <s v="Power flows west to WA"/>
    <n v="1987"/>
    <n v="-11.356655608674041"/>
    <n v="4.756012680778249"/>
    <n v="-6.6006429278957919"/>
    <n v="-1.7025594191092189E-2"/>
    <n v="-1.7025594191092189E-2"/>
    <n v="-1.7025594191092189E-2"/>
    <n v="-1.7025594191092189E-2"/>
    <n v="-1.7025594191092189E-2"/>
    <n v="-1.7025594191092189E-2"/>
    <n v="-11.356655608674041"/>
    <n v="4.8581662459248021"/>
    <n v="-6.4984893627492388"/>
  </r>
  <r>
    <x v="7"/>
    <s v="TL0850"/>
    <s v="Line #850 345Kv"/>
    <s v="000000063762"/>
    <s v="TOWER-LATTICE TANGENT"/>
    <x v="2"/>
    <x v="0"/>
    <s v="Power flows west to WA"/>
    <n v="1981"/>
    <n v="75240.533071119717"/>
    <n v="-37835.089104902792"/>
    <n v="37405.443966216924"/>
    <n v="112.7985937877623"/>
    <n v="112.7985937877623"/>
    <n v="112.7985937877623"/>
    <n v="112.7985937877623"/>
    <n v="112.7985937877623"/>
    <n v="112.7985937877623"/>
    <n v="75240.533071119717"/>
    <n v="-38511.880667629368"/>
    <n v="36728.652403490349"/>
  </r>
  <r>
    <x v="7"/>
    <s v="TL0850"/>
    <s v="Line #850 345Kv"/>
    <s v="000000063763"/>
    <s v="TOWER-LATTICE TANGENT"/>
    <x v="2"/>
    <x v="0"/>
    <s v="Power flows west to WA"/>
    <n v="1986"/>
    <n v="-710.27768935392783"/>
    <n v="307.75763367218485"/>
    <n v="-402.52005568174297"/>
    <n v="-1.0648293052657372"/>
    <n v="-1.0648293052657372"/>
    <n v="-1.0648293052657372"/>
    <n v="-1.0648293052657372"/>
    <n v="-1.0648293052657372"/>
    <n v="-1.0648293052657372"/>
    <n v="-710.27768935392783"/>
    <n v="314.1466095037793"/>
    <n v="-396.13107985014852"/>
  </r>
  <r>
    <x v="7"/>
    <s v="TL0850"/>
    <s v="Line #850 345Kv"/>
    <s v="000000063764"/>
    <s v="TOWER-LATTICE TANGENT"/>
    <x v="2"/>
    <x v="0"/>
    <s v="Power flows west to WA"/>
    <n v="1987"/>
    <n v="-14.722087199910385"/>
    <n v="6.1654095909026179"/>
    <n v="-8.5566776090077674"/>
    <n v="-2.2070959175701562E-2"/>
    <n v="-2.2070959175701562E-2"/>
    <n v="-2.2070959175701562E-2"/>
    <n v="-2.2070959175701562E-2"/>
    <n v="-2.2070959175701562E-2"/>
    <n v="-2.2070959175701562E-2"/>
    <n v="-14.722087199910385"/>
    <n v="6.2978353459568268"/>
    <n v="-8.4242518539535585"/>
  </r>
  <r>
    <x v="7"/>
    <s v="TL0850"/>
    <s v="Line #850 345Kv"/>
    <s v="000000063765"/>
    <s v="TOWER-LATTICE TANGENT"/>
    <x v="2"/>
    <x v="0"/>
    <s v="Power flows west to WA"/>
    <n v="1981"/>
    <n v="85002.64987348477"/>
    <n v="-42744.019756960086"/>
    <n v="42258.630116524684"/>
    <n v="127.43369806935772"/>
    <n v="127.43369806935772"/>
    <n v="127.43369806935772"/>
    <n v="127.43369806935772"/>
    <n v="127.43369806935772"/>
    <n v="127.43369806935772"/>
    <n v="85002.64987348477"/>
    <n v="-43508.621945376231"/>
    <n v="41494.027928108539"/>
  </r>
  <r>
    <x v="7"/>
    <s v="TL0850"/>
    <s v="Line #850 345Kv"/>
    <s v="000000063766"/>
    <s v="TOWER-LATTICE TANGENT"/>
    <x v="2"/>
    <x v="0"/>
    <s v="Power flows west to WA"/>
    <n v="1986"/>
    <n v="-802.43151934025218"/>
    <n v="347.6871500789544"/>
    <n v="-454.74436926129778"/>
    <n v="-1.2029838611988855"/>
    <n v="-1.2029838611988855"/>
    <n v="-1.2029838611988855"/>
    <n v="-1.2029838611988855"/>
    <n v="-1.2029838611988855"/>
    <n v="-1.2029838611988855"/>
    <n v="-802.43151934025218"/>
    <n v="354.9050532461477"/>
    <n v="-447.52646609410448"/>
  </r>
  <r>
    <x v="7"/>
    <s v="TL0850"/>
    <s v="Line #850 345Kv"/>
    <s v="000000063767"/>
    <s v="TOWER-LATTICE TANGENT"/>
    <x v="2"/>
    <x v="0"/>
    <s v="Power flows west to WA"/>
    <n v="1987"/>
    <n v="-16.631399783942481"/>
    <n v="6.9650036944950893"/>
    <n v="-9.6663960894473924"/>
    <n v="-2.4933349509599471E-2"/>
    <n v="-2.4933349509599471E-2"/>
    <n v="-2.4933349509599471E-2"/>
    <n v="-2.4933349509599471E-2"/>
    <n v="-2.4933349509599471E-2"/>
    <n v="-2.4933349509599471E-2"/>
    <n v="-16.631399783942481"/>
    <n v="7.1146037915526863"/>
    <n v="-9.5167959923897953"/>
  </r>
  <r>
    <x v="7"/>
    <s v="TL0850"/>
    <s v="Line #850 345Kv"/>
    <s v="000000063768"/>
    <s v="TOWER-LATTICE TANGENT"/>
    <x v="2"/>
    <x v="0"/>
    <s v="Power flows west to WA"/>
    <n v="1981"/>
    <n v="226302.97953195931"/>
    <n v="-113797.61739863564"/>
    <n v="112505.36213332367"/>
    <n v="339.2673711795365"/>
    <n v="339.2673711795365"/>
    <n v="339.2673711795365"/>
    <n v="339.2673711795365"/>
    <n v="339.2673711795365"/>
    <n v="339.2673711795365"/>
    <n v="226302.97953195931"/>
    <n v="-115833.22162571286"/>
    <n v="110469.75790624645"/>
  </r>
  <r>
    <x v="7"/>
    <s v="TL0850"/>
    <s v="Line #850 345Kv"/>
    <s v="000000063769"/>
    <s v="TOWER-LATTICE TANGENT"/>
    <x v="2"/>
    <x v="0"/>
    <s v="Power flows west to WA"/>
    <n v="1986"/>
    <n v="-2136.3223417408758"/>
    <n v="925.65135933416423"/>
    <n v="-1210.6709824067116"/>
    <n v="-3.2027172880071682"/>
    <n v="-3.2027172880071682"/>
    <n v="-3.2027172880071682"/>
    <n v="-3.2027172880071682"/>
    <n v="-3.2027172880071682"/>
    <n v="-3.2027172880071682"/>
    <n v="-2136.3223417408758"/>
    <n v="944.86766306220727"/>
    <n v="-1191.4546786786686"/>
  </r>
  <r>
    <x v="7"/>
    <s v="TL0850"/>
    <s v="Line #850 345Kv"/>
    <s v="000000063770"/>
    <s v="TOWER-LATTICE TANGENT"/>
    <x v="2"/>
    <x v="0"/>
    <s v="Power flows west to WA"/>
    <n v="1987"/>
    <n v="-44.278889589238666"/>
    <n v="18.543395840616398"/>
    <n v="-25.735493748622268"/>
    <n v="-6.6381726395115512E-2"/>
    <n v="-6.6381726395115512E-2"/>
    <n v="-6.6381726395115512E-2"/>
    <n v="-6.6381726395115512E-2"/>
    <n v="-6.6381726395115512E-2"/>
    <n v="-6.6381726395115512E-2"/>
    <n v="-44.278889589238666"/>
    <n v="18.941686198987092"/>
    <n v="-25.337203390251574"/>
  </r>
  <r>
    <x v="7"/>
    <s v="TL0850"/>
    <s v="Line #850 345Kv"/>
    <s v="000000063771"/>
    <s v="TOWER-LATTICE TANGENT"/>
    <x v="2"/>
    <x v="0"/>
    <s v="Power flows west to WA"/>
    <n v="1981"/>
    <n v="266594.71493816737"/>
    <n v="-134058.52381518242"/>
    <n v="132536.19112298495"/>
    <n v="399.67166271735601"/>
    <n v="399.67166271735601"/>
    <n v="399.67166271735601"/>
    <n v="399.67166271735601"/>
    <n v="399.67166271735601"/>
    <n v="399.67166271735601"/>
    <n v="266594.71493816737"/>
    <n v="-136456.55379148654"/>
    <n v="130138.16114668082"/>
  </r>
  <r>
    <x v="7"/>
    <s v="TL0850"/>
    <s v="Line #850 345Kv"/>
    <s v="000000063772"/>
    <s v="TOWER-LATTICE TANGENT"/>
    <x v="2"/>
    <x v="0"/>
    <s v="Power flows west to WA"/>
    <n v="1986"/>
    <n v="-2516.68047040173"/>
    <n v="1090.4574899210922"/>
    <n v="-1426.2229804806377"/>
    <n v="-3.7729400163354625"/>
    <n v="-3.7729400163354625"/>
    <n v="-3.7729400163354625"/>
    <n v="-3.7729400163354625"/>
    <n v="-3.7729400163354625"/>
    <n v="-3.7729400163354625"/>
    <n v="-2516.68047040173"/>
    <n v="1113.095130019105"/>
    <n v="-1403.585340382625"/>
  </r>
  <r>
    <x v="7"/>
    <s v="TL0850"/>
    <s v="Line #850 345Kv"/>
    <s v="000000063773"/>
    <s v="TOWER-LATTICE TANGENT"/>
    <x v="2"/>
    <x v="0"/>
    <s v="Power flows west to WA"/>
    <n v="1987"/>
    <n v="-52.160167235966647"/>
    <n v="21.843967568788127"/>
    <n v="-30.31619966717852"/>
    <n v="-7.8197126944730619E-2"/>
    <n v="-7.8197126944730619E-2"/>
    <n v="-7.8197126944730619E-2"/>
    <n v="-7.8197126944730619E-2"/>
    <n v="-7.8197126944730619E-2"/>
    <n v="-7.8197126944730619E-2"/>
    <n v="-52.160167235966647"/>
    <n v="22.313150330456512"/>
    <n v="-29.847016905510134"/>
  </r>
  <r>
    <x v="7"/>
    <s v="TL0850"/>
    <s v="Line #850 345Kv"/>
    <s v="000000063774"/>
    <s v="TOWER-LATTICE TANGENT"/>
    <x v="2"/>
    <x v="0"/>
    <s v="Power flows west to WA"/>
    <n v="1981"/>
    <n v="451863.89614695439"/>
    <n v="-227222.08464217806"/>
    <n v="224641.81150477633"/>
    <n v="677.42226149112798"/>
    <n v="677.42226149112798"/>
    <n v="677.42226149112798"/>
    <n v="677.42226149112798"/>
    <n v="677.42226149112798"/>
    <n v="677.42226149112798"/>
    <n v="451863.89614695439"/>
    <n v="-231286.61821112482"/>
    <n v="220577.27793582957"/>
  </r>
  <r>
    <x v="7"/>
    <s v="TL0850"/>
    <s v="Line #850 345Kv"/>
    <s v="000000063775"/>
    <s v="TOWER-LATTICE TANGENT"/>
    <x v="2"/>
    <x v="0"/>
    <s v="Power flows west to WA"/>
    <n v="1986"/>
    <n v="-4265.6376135631062"/>
    <n v="1848.2666113972421"/>
    <n v="-2417.3710021658644"/>
    <n v="-6.3949297642973768"/>
    <n v="-6.3949297642973768"/>
    <n v="-6.3949297642973768"/>
    <n v="-6.3949297642973768"/>
    <n v="-6.3949297642973768"/>
    <n v="-6.3949297642973768"/>
    <n v="-4265.6376135631062"/>
    <n v="1886.6361899830263"/>
    <n v="-2379.00142358008"/>
  </r>
  <r>
    <x v="7"/>
    <s v="TL0850"/>
    <s v="Line #850 345Kv"/>
    <s v="000000063776"/>
    <s v="TOWER-LATTICE TANGENT"/>
    <x v="2"/>
    <x v="0"/>
    <s v="Power flows west to WA"/>
    <n v="1987"/>
    <n v="-88.410290144598449"/>
    <n v="37.025025282781129"/>
    <n v="-51.385264861817319"/>
    <n v="-0.13254234117735972"/>
    <n v="-0.13254234117735972"/>
    <n v="-0.13254234117735972"/>
    <n v="-0.13254234117735972"/>
    <n v="-0.13254234117735972"/>
    <n v="-0.13254234117735972"/>
    <n v="-88.410290144598449"/>
    <n v="37.820279329845285"/>
    <n v="-50.590010814753164"/>
  </r>
  <r>
    <x v="7"/>
    <s v="TL0850"/>
    <s v="Line #850 345Kv"/>
    <s v="000000063777"/>
    <s v="TOWER-LATTICE TANGENT"/>
    <x v="2"/>
    <x v="0"/>
    <s v="Power flows west to WA"/>
    <n v="1981"/>
    <n v="453196.52124528243"/>
    <n v="-227892.20202812232"/>
    <n v="225304.31921716011"/>
    <n v="679.42009737827664"/>
    <n v="679.42009737827664"/>
    <n v="679.42009737827664"/>
    <n v="679.42009737827664"/>
    <n v="679.42009737827664"/>
    <n v="679.42009737827664"/>
    <n v="453196.52124528243"/>
    <n v="-231968.72261239198"/>
    <n v="221227.79863289045"/>
  </r>
  <r>
    <x v="7"/>
    <s v="TL0850"/>
    <s v="Line #850 345Kv"/>
    <s v="000000063778"/>
    <s v="TOWER-LATTICE TANGENT"/>
    <x v="2"/>
    <x v="0"/>
    <s v="Power flows west to WA"/>
    <n v="1986"/>
    <n v="-4278.2170873435762"/>
    <n v="1853.7171966282665"/>
    <n v="-2424.4998907153094"/>
    <n v="-6.4137885747697299"/>
    <n v="-6.4137885747697299"/>
    <n v="-6.4137885747697299"/>
    <n v="-6.4137885747697299"/>
    <n v="-6.4137885747697299"/>
    <n v="-6.4137885747697299"/>
    <n v="-4278.2170873435762"/>
    <n v="1892.1999280768848"/>
    <n v="-2386.0171592666911"/>
  </r>
  <r>
    <x v="7"/>
    <s v="TL0850"/>
    <s v="Line #850 345Kv"/>
    <s v="000000063779"/>
    <s v="TOWER-LATTICE TANGENT"/>
    <x v="2"/>
    <x v="0"/>
    <s v="Power flows west to WA"/>
    <n v="1987"/>
    <n v="-88.670407167984848"/>
    <n v="37.133958749141343"/>
    <n v="-51.536448418843506"/>
    <n v="-0.13293230165824188"/>
    <n v="-0.13293230165824188"/>
    <n v="-0.13293230165824188"/>
    <n v="-0.13293230165824188"/>
    <n v="-0.13293230165824188"/>
    <n v="-0.13293230165824188"/>
    <n v="-88.670407167984848"/>
    <n v="37.931552559090797"/>
    <n v="-50.738854608894052"/>
  </r>
  <r>
    <x v="7"/>
    <s v="TL0850"/>
    <s v="Line #850 345Kv"/>
    <s v="000000063780"/>
    <s v="TOWER-LATTICE TANGENT"/>
    <x v="2"/>
    <x v="0"/>
    <s v="Power flows west to WA"/>
    <n v="1981"/>
    <n v="593680.7163123599"/>
    <n v="-298535.40219217882"/>
    <n v="295145.31412018108"/>
    <n v="890.03024334831514"/>
    <n v="890.03024334831514"/>
    <n v="890.03024334831514"/>
    <n v="890.03024334831514"/>
    <n v="890.03024334831514"/>
    <n v="890.03024334831514"/>
    <n v="593680.7163123599"/>
    <n v="-303875.58365226869"/>
    <n v="289805.13266009121"/>
  </r>
  <r>
    <x v="7"/>
    <s v="TL0850"/>
    <s v="Line #850 345Kv"/>
    <s v="000000063781"/>
    <s v="TOWER-LATTICE TANGENT"/>
    <x v="2"/>
    <x v="0"/>
    <s v="Power flows west to WA"/>
    <n v="1986"/>
    <n v="-5604.4009373193285"/>
    <n v="2428.3420364624649"/>
    <n v="-3176.0589008568636"/>
    <n v="-8.4019679147526993"/>
    <n v="-8.4019679147526993"/>
    <n v="-8.4019679147526993"/>
    <n v="-8.4019679147526993"/>
    <n v="-8.4019679147526993"/>
    <n v="-8.4019679147526993"/>
    <n v="-5604.4009373193285"/>
    <n v="2478.7538439509813"/>
    <n v="-3125.6470933683472"/>
  </r>
  <r>
    <x v="7"/>
    <s v="TL0850"/>
    <s v="Line #850 345Kv"/>
    <s v="000000063782"/>
    <s v="TOWER-LATTICE TANGENT"/>
    <x v="2"/>
    <x v="0"/>
    <s v="Power flows west to WA"/>
    <n v="1987"/>
    <n v="-116.15699984541317"/>
    <n v="48.644969369679018"/>
    <n v="-67.51203047573415"/>
    <n v="-0.17413946587517104"/>
    <n v="-0.17413946587517104"/>
    <n v="-0.17413946587517104"/>
    <n v="-0.17413946587517104"/>
    <n v="-0.17413946587517104"/>
    <n v="-0.17413946587517104"/>
    <n v="-116.15699984541317"/>
    <n v="49.689806164930047"/>
    <n v="-66.46719368048312"/>
  </r>
  <r>
    <x v="7"/>
    <s v="TL0850"/>
    <s v="Line #850 345Kv"/>
    <s v="000000063783"/>
    <s v="TOWER-LATTICE TANGENT"/>
    <x v="2"/>
    <x v="0"/>
    <s v="Power flows west to WA"/>
    <n v="1981"/>
    <n v="395148.9055262701"/>
    <n v="-198702.65985701574"/>
    <n v="196446.24566925436"/>
    <n v="592.39666521242646"/>
    <n v="592.39666521242646"/>
    <n v="592.39666521242646"/>
    <n v="592.39666521242646"/>
    <n v="592.39666521242646"/>
    <n v="592.39666521242646"/>
    <n v="395148.9055262701"/>
    <n v="-202257.0398482903"/>
    <n v="192891.8656779798"/>
  </r>
  <r>
    <x v="7"/>
    <s v="TL0850"/>
    <s v="Line #850 345Kv"/>
    <s v="000000063784"/>
    <s v="TOWER-LATTICE TANGENT"/>
    <x v="2"/>
    <x v="0"/>
    <s v="Power flows west to WA"/>
    <n v="1986"/>
    <n v="-3730.244375726365"/>
    <n v="1616.2850097920987"/>
    <n v="-2113.9593659342663"/>
    <n v="-5.5922825489410295"/>
    <n v="-5.5922825489410295"/>
    <n v="-5.5922825489410295"/>
    <n v="-5.5922825489410295"/>
    <n v="-5.5922825489410295"/>
    <n v="-5.5922825489410295"/>
    <n v="-3730.244375726365"/>
    <n v="1649.8387050857448"/>
    <n v="-2080.40567064062"/>
  </r>
  <r>
    <x v="7"/>
    <s v="TL0850"/>
    <s v="Line #850 345Kv"/>
    <s v="000000063785"/>
    <s v="TOWER-LATTICE TANGENT"/>
    <x v="2"/>
    <x v="0"/>
    <s v="Power flows west to WA"/>
    <n v="1987"/>
    <n v="-77.313751559310802"/>
    <n v="32.377946068363094"/>
    <n v="-44.935805490947708"/>
    <n v="-0.11590670746714966"/>
    <n v="-0.11590670746714966"/>
    <n v="-0.11590670746714966"/>
    <n v="-0.11590670746714966"/>
    <n v="-0.11590670746714966"/>
    <n v="-0.11590670746714966"/>
    <n v="-77.313751559310802"/>
    <n v="33.07338631316599"/>
    <n v="-44.240365246144812"/>
  </r>
  <r>
    <x v="7"/>
    <s v="TL0850"/>
    <s v="Line #850 345Kv"/>
    <s v="000000063786"/>
    <s v="TOWER-LATTICE TANGENT"/>
    <x v="2"/>
    <x v="0"/>
    <s v="Power flows west to WA"/>
    <n v="1981"/>
    <n v="255603.19927147671"/>
    <n v="-128531.38361996226"/>
    <n v="127071.81565151445"/>
    <n v="383.19347655635494"/>
    <n v="383.19347655635494"/>
    <n v="383.19347655635494"/>
    <n v="383.19347655635494"/>
    <n v="383.19347655635494"/>
    <n v="383.19347655635494"/>
    <n v="255603.19927147671"/>
    <n v="-130830.54447930038"/>
    <n v="124772.65479217633"/>
  </r>
  <r>
    <x v="7"/>
    <s v="TL0850"/>
    <s v="Line #850 345Kv"/>
    <s v="000000063787"/>
    <s v="TOWER-LATTICE TANGENT"/>
    <x v="2"/>
    <x v="0"/>
    <s v="Power flows west to WA"/>
    <n v="1986"/>
    <n v="-2412.9179126397385"/>
    <n v="1045.4980047517763"/>
    <n v="-1367.4199078879622"/>
    <n v="-3.617381966363769"/>
    <n v="-3.617381966363769"/>
    <n v="-3.617381966363769"/>
    <n v="-3.617381966363769"/>
    <n v="-3.617381966363769"/>
    <n v="-3.617381966363769"/>
    <n v="-2412.9179126397385"/>
    <n v="1067.2022965499589"/>
    <n v="-1345.7156160897796"/>
  </r>
  <r>
    <x v="7"/>
    <s v="TL0850"/>
    <s v="Line #850 345Kv"/>
    <s v="000000063788"/>
    <s v="TOWER-LATTICE TANGENT"/>
    <x v="2"/>
    <x v="0"/>
    <s v="Power flows west to WA"/>
    <n v="1987"/>
    <n v="-50.009508960132749"/>
    <n v="20.943301176820206"/>
    <n v="-29.066207783312542"/>
    <n v="-7.4972917607952369E-2"/>
    <n v="-7.4972917607952369E-2"/>
    <n v="-7.4972917607952369E-2"/>
    <n v="-7.4972917607952369E-2"/>
    <n v="-7.4972917607952369E-2"/>
    <n v="-7.4972917607952369E-2"/>
    <n v="-50.009508960132749"/>
    <n v="21.393138682467921"/>
    <n v="-28.616370277664828"/>
  </r>
  <r>
    <x v="7"/>
    <s v="TL0850"/>
    <s v="Line #850 345Kv"/>
    <s v="000000063789"/>
    <s v="TOWER-LATTICE TANGENT"/>
    <x v="2"/>
    <x v="0"/>
    <s v="Power flows west to WA"/>
    <n v="1981"/>
    <n v="41693.8197946367"/>
    <n v="-20965.951763828507"/>
    <n v="20727.868030808193"/>
    <n v="62.506258933997202"/>
    <n v="62.506258933997202"/>
    <n v="62.506258933997202"/>
    <n v="62.506258933997202"/>
    <n v="62.506258933997202"/>
    <n v="62.506258933997202"/>
    <n v="41693.8197946367"/>
    <n v="-21340.98931743249"/>
    <n v="20352.83047720421"/>
  </r>
  <r>
    <x v="7"/>
    <s v="TL0850"/>
    <s v="Line #850 345Kv"/>
    <s v="000000063790"/>
    <s v="TOWER-LATTICE TANGENT"/>
    <x v="2"/>
    <x v="0"/>
    <s v="Power flows west to WA"/>
    <n v="1986"/>
    <n v="-393.59459904678448"/>
    <n v="170.54138718474013"/>
    <n v="-223.05321186204435"/>
    <n v="-0.59006649053070981"/>
    <n v="-0.59006649053070981"/>
    <n v="-0.59006649053070981"/>
    <n v="-0.59006649053070981"/>
    <n v="-0.59006649053070981"/>
    <n v="-0.59006649053070981"/>
    <n v="-393.59459904678448"/>
    <n v="174.0817861279244"/>
    <n v="-219.51281291886008"/>
  </r>
  <r>
    <x v="7"/>
    <s v="TL0850"/>
    <s v="Line #850 345Kv"/>
    <s v="000000063791"/>
    <s v="TOWER-LATTICE TANGENT"/>
    <x v="2"/>
    <x v="0"/>
    <s v="Power flows west to WA"/>
    <n v="1987"/>
    <n v="-8.1574843829011652"/>
    <n v="3.4162433470903033"/>
    <n v="-4.7412410358108623"/>
    <n v="-1.222948229735595E-2"/>
    <n v="-1.222948229735595E-2"/>
    <n v="-1.222948229735595E-2"/>
    <n v="-1.222948229735595E-2"/>
    <n v="-1.222948229735595E-2"/>
    <n v="-1.222948229735595E-2"/>
    <n v="-8.1574843829011652"/>
    <n v="3.489620240874439"/>
    <n v="-4.6678641420267262"/>
  </r>
  <r>
    <x v="7"/>
    <s v="TL0850"/>
    <s v="Line #850 345Kv"/>
    <s v="000000063792"/>
    <s v="TOWER-LATTICE ANGLE"/>
    <x v="2"/>
    <x v="0"/>
    <s v="Power flows west to WA"/>
    <n v="1981"/>
    <n v="14979.463608885431"/>
    <n v="-7532.5003326348015"/>
    <n v="7446.9632762506299"/>
    <n v="22.456811000795458"/>
    <n v="22.456811000795458"/>
    <n v="22.456811000795458"/>
    <n v="22.456811000795458"/>
    <n v="22.456811000795458"/>
    <n v="22.456811000795458"/>
    <n v="14979.463608885431"/>
    <n v="-7667.2411986395746"/>
    <n v="7312.2224102458567"/>
  </r>
  <r>
    <x v="7"/>
    <s v="TL0850"/>
    <s v="Line #850 345Kv"/>
    <s v="000000063793"/>
    <s v="TOWER-LATTICE ANGLE"/>
    <x v="2"/>
    <x v="0"/>
    <s v="Power flows west to WA"/>
    <n v="1986"/>
    <n v="-141.40712244547805"/>
    <n v="61.270573524276735"/>
    <n v="-80.136548921201324"/>
    <n v="-0.21199377399874222"/>
    <n v="-0.21199377399874222"/>
    <n v="-0.21199377399874222"/>
    <n v="-0.21199377399874222"/>
    <n v="-0.21199377399874222"/>
    <n v="-0.21199377399874222"/>
    <n v="-141.40712244547805"/>
    <n v="62.542536168269187"/>
    <n v="-78.864586277208872"/>
  </r>
  <r>
    <x v="7"/>
    <s v="TL0850"/>
    <s v="Line #850 345Kv"/>
    <s v="000000063794"/>
    <s v="TOWER-LATTICE ANGLE"/>
    <x v="2"/>
    <x v="0"/>
    <s v="Power flows west to WA"/>
    <n v="1987"/>
    <n v="-2.9310093459930875"/>
    <n v="1.2274667910485539"/>
    <n v="-1.7035425549445335"/>
    <n v="-4.3940907794247372E-3"/>
    <n v="-4.3940907794247372E-3"/>
    <n v="-4.3940907794247372E-3"/>
    <n v="-4.3940907794247372E-3"/>
    <n v="-4.3940907794247372E-3"/>
    <n v="-4.3940907794247372E-3"/>
    <n v="-2.9310093459930875"/>
    <n v="1.2538313357251023"/>
    <n v="-1.6771780102679852"/>
  </r>
  <r>
    <x v="7"/>
    <s v="TL0850"/>
    <s v="Line #850 345Kv"/>
    <s v="000000063795"/>
    <s v="TOWER-LATTICE ANGLE"/>
    <x v="2"/>
    <x v="0"/>
    <s v="Power flows west to WA"/>
    <n v="1981"/>
    <n v="47239.855298821953"/>
    <n v="-23754.804246857315"/>
    <n v="23485.051051964638"/>
    <n v="70.820726953219989"/>
    <n v="70.820726953219989"/>
    <n v="70.820726953219989"/>
    <n v="70.820726953219989"/>
    <n v="70.820726953219989"/>
    <n v="70.820726953219989"/>
    <n v="47239.855298821953"/>
    <n v="-24179.728608576635"/>
    <n v="23060.126690245317"/>
  </r>
  <r>
    <x v="7"/>
    <s v="TL0850"/>
    <s v="Line #850 345Kv"/>
    <s v="000000063796"/>
    <s v="TOWER-LATTICE ANGLE"/>
    <x v="2"/>
    <x v="0"/>
    <s v="Power flows west to WA"/>
    <n v="1986"/>
    <n v="-445.94784283619259"/>
    <n v="193.22562838390675"/>
    <n v="-252.72221445228584"/>
    <n v="-0.66855307267774478"/>
    <n v="-0.66855307267774478"/>
    <n v="-0.66855307267774478"/>
    <n v="-0.66855307267774478"/>
    <n v="-0.66855307267774478"/>
    <n v="-0.66855307267774478"/>
    <n v="-445.94784283619259"/>
    <n v="197.23694681997321"/>
    <n v="-248.71089601621938"/>
  </r>
  <r>
    <x v="7"/>
    <s v="TL0850"/>
    <s v="Line #850 345Kv"/>
    <s v="000000063797"/>
    <s v="TOWER-LATTICE ANGLE"/>
    <x v="2"/>
    <x v="0"/>
    <s v="Power flows west to WA"/>
    <n v="1987"/>
    <n v="-9.2435399960093072"/>
    <n v="3.8710686447798404"/>
    <n v="-5.3724713512294668"/>
    <n v="-1.3857667810317538E-2"/>
    <n v="-1.3857667810317538E-2"/>
    <n v="-1.3857667810317538E-2"/>
    <n v="-1.3857667810317538E-2"/>
    <n v="-1.3857667810317538E-2"/>
    <n v="-1.3857667810317538E-2"/>
    <n v="-9.2435399960093072"/>
    <n v="3.9542146516417458"/>
    <n v="-5.2893253443675619"/>
  </r>
  <r>
    <x v="7"/>
    <s v="TL0850"/>
    <s v="Line #850 345Kv"/>
    <s v="000000063798"/>
    <s v="TOWER-LATTICE ANGLE"/>
    <x v="2"/>
    <x v="0"/>
    <s v="Power flows west to WA"/>
    <n v="1981"/>
    <n v="16003.219854083134"/>
    <n v="-8047.3014269085925"/>
    <n v="7955.9184271745416"/>
    <n v="23.991598968480201"/>
    <n v="23.991598968480201"/>
    <n v="23.991598968480201"/>
    <n v="23.991598968480201"/>
    <n v="23.991598968480201"/>
    <n v="23.991598968480201"/>
    <n v="16003.219854083134"/>
    <n v="-8191.2510207194737"/>
    <n v="7811.9688333636605"/>
  </r>
  <r>
    <x v="7"/>
    <s v="TL0850"/>
    <s v="Line #850 345Kv"/>
    <s v="000000063799"/>
    <s v="TOWER-LATTICE ANGLE"/>
    <x v="2"/>
    <x v="0"/>
    <s v="Power flows west to WA"/>
    <n v="1986"/>
    <n v="-151.07167659274162"/>
    <n v="65.458147425920771"/>
    <n v="-85.613529166820854"/>
    <n v="-0.22648261495852884"/>
    <n v="-0.22648261495852884"/>
    <n v="-0.22648261495852884"/>
    <n v="-0.22648261495852884"/>
    <n v="-0.22648261495852884"/>
    <n v="-0.22648261495852884"/>
    <n v="-151.07167659274162"/>
    <n v="66.81704311567195"/>
    <n v="-84.254633477069675"/>
  </r>
  <r>
    <x v="7"/>
    <s v="TL0850"/>
    <s v="Line #850 345Kv"/>
    <s v="000000063800"/>
    <s v="TOWER-LATTICE ANGLE"/>
    <x v="2"/>
    <x v="0"/>
    <s v="Power flows west to WA"/>
    <n v="1987"/>
    <n v="-3.1321307558279292"/>
    <n v="1.311693698028098"/>
    <n v="-1.8204370577998312"/>
    <n v="-4.6956066151583658E-3"/>
    <n v="-4.6956066151583658E-3"/>
    <n v="-4.6956066151583658E-3"/>
    <n v="-4.6956066151583658E-3"/>
    <n v="-4.6956066151583658E-3"/>
    <n v="-4.6956066151583658E-3"/>
    <n v="-3.1321307558279292"/>
    <n v="1.3398673377190482"/>
    <n v="-1.792263418108881"/>
  </r>
  <r>
    <x v="7"/>
    <s v="TL0850"/>
    <s v="Line #850 345Kv"/>
    <s v="000000063801"/>
    <s v="TOWER-LATTICE ANGLE"/>
    <x v="2"/>
    <x v="0"/>
    <s v="Power flows west to WA"/>
    <n v="1981"/>
    <n v="16823.285698637705"/>
    <n v="-8459.6757554009437"/>
    <n v="8363.609943236761"/>
    <n v="25.221019738156212"/>
    <n v="25.221019738156212"/>
    <n v="25.221019738156212"/>
    <n v="25.221019738156212"/>
    <n v="25.221019738156212"/>
    <n v="25.221019738156212"/>
    <n v="16823.285698637705"/>
    <n v="-8611.0018738298804"/>
    <n v="8212.2838248078242"/>
  </r>
  <r>
    <x v="7"/>
    <s v="TL0850"/>
    <s v="Line #850 345Kv"/>
    <s v="000000063802"/>
    <s v="TOWER-LATTICE ANGLE"/>
    <x v="2"/>
    <x v="0"/>
    <s v="Power flows west to WA"/>
    <n v="1986"/>
    <n v="-158.81082844318632"/>
    <n v="68.811459934284997"/>
    <n v="-89.999368508901327"/>
    <n v="-0.23808494431755886"/>
    <n v="-0.23808494431755886"/>
    <n v="-0.23808494431755886"/>
    <n v="-0.23808494431755886"/>
    <n v="-0.23808494431755886"/>
    <n v="-0.23808494431755886"/>
    <n v="-158.81082844318632"/>
    <n v="70.239969600190349"/>
    <n v="-88.570858842995975"/>
  </r>
  <r>
    <x v="7"/>
    <s v="TL0850"/>
    <s v="Line #850 345Kv"/>
    <s v="000000063803"/>
    <s v="TOWER-LATTICE ANGLE"/>
    <x v="2"/>
    <x v="0"/>
    <s v="Power flows west to WA"/>
    <n v="1987"/>
    <n v="-3.290346264898004"/>
    <n v="1.3779521981853391"/>
    <n v="-1.9123940667126649"/>
    <n v="-4.9327990726021525E-3"/>
    <n v="-4.9327990726021525E-3"/>
    <n v="-4.9327990726021525E-3"/>
    <n v="-4.9327990726021525E-3"/>
    <n v="-4.9327990726021525E-3"/>
    <n v="-4.9327990726021525E-3"/>
    <n v="-3.290346264898004"/>
    <n v="1.4075489926209519"/>
    <n v="-1.8827972722770521"/>
  </r>
  <r>
    <x v="7"/>
    <s v="TL0850"/>
    <s v="Line #850 345Kv"/>
    <s v="000000063804"/>
    <s v="TOWER-LATTICE DEAD END"/>
    <x v="2"/>
    <x v="0"/>
    <s v="Power flows west to WA"/>
    <n v="1981"/>
    <n v="63346.250436150367"/>
    <n v="-31853.987895696991"/>
    <n v="31492.262540453376"/>
    <n v="94.967003545431552"/>
    <n v="94.967003545431552"/>
    <n v="94.967003545431552"/>
    <n v="94.967003545431552"/>
    <n v="94.967003545431552"/>
    <n v="94.967003545431552"/>
    <n v="63346.250436150367"/>
    <n v="-32423.789916969581"/>
    <n v="30922.460519180786"/>
  </r>
  <r>
    <x v="7"/>
    <s v="TL0850"/>
    <s v="Line #850 345Kv"/>
    <s v="000000063805"/>
    <s v="TOWER-LATTICE DEAD END"/>
    <x v="2"/>
    <x v="0"/>
    <s v="Power flows west to WA"/>
    <n v="1986"/>
    <n v="-597.99294705253476"/>
    <n v="259.10555420225171"/>
    <n v="-338.88739285028305"/>
    <n v="-0.8964950242812243"/>
    <n v="-0.8964950242812243"/>
    <n v="-0.8964950242812243"/>
    <n v="-0.8964950242812243"/>
    <n v="-0.8964950242812243"/>
    <n v="-0.8964950242812243"/>
    <n v="-597.99294705253476"/>
    <n v="264.48452434793904"/>
    <n v="-333.50842270459572"/>
  </r>
  <r>
    <x v="7"/>
    <s v="TL0850"/>
    <s v="Line #850 345Kv"/>
    <s v="000000063806"/>
    <s v="TOWER-LATTICE DEAD END"/>
    <x v="2"/>
    <x v="0"/>
    <s v="Power flows west to WA"/>
    <n v="1987"/>
    <n v="-12.394442083421822"/>
    <n v="5.1906235207926956"/>
    <n v="-7.2038185626291265"/>
    <n v="-1.858141590347771E-2"/>
    <n v="-1.858141590347771E-2"/>
    <n v="-1.858141590347771E-2"/>
    <n v="-1.858141590347771E-2"/>
    <n v="-1.858141590347771E-2"/>
    <n v="-1.858141590347771E-2"/>
    <n v="-12.394442083421822"/>
    <n v="5.3021120162135622"/>
    <n v="-7.0923300672082599"/>
  </r>
  <r>
    <x v="7"/>
    <s v="TL0850"/>
    <s v="Line #850 345Kv"/>
    <s v="000000063807"/>
    <s v="TOWER-LATTICE DEAD END"/>
    <x v="2"/>
    <x v="0"/>
    <s v="Power flows west to WA"/>
    <n v="1981"/>
    <n v="69351.269132147907"/>
    <n v="-34873.642437816161"/>
    <n v="34477.626694331746"/>
    <n v="103.96956688369876"/>
    <n v="103.96956688369876"/>
    <n v="103.96956688369876"/>
    <n v="103.96956688369876"/>
    <n v="103.96956688369876"/>
    <n v="103.96956688369876"/>
    <n v="69351.269132147907"/>
    <n v="-35497.459839118354"/>
    <n v="33853.809293029553"/>
  </r>
  <r>
    <x v="7"/>
    <s v="TL0850"/>
    <s v="Line #850 345Kv"/>
    <s v="000000063808"/>
    <s v="TOWER-LATTICE DEAD END"/>
    <x v="2"/>
    <x v="0"/>
    <s v="Power flows west to WA"/>
    <n v="1986"/>
    <n v="-654.68236843798206"/>
    <n v="283.66862642221702"/>
    <n v="-371.01374201576505"/>
    <n v="-0.98148228784667613"/>
    <n v="-0.98148228784667613"/>
    <n v="-0.98148228784667613"/>
    <n v="-0.98148228784667613"/>
    <n v="-0.98148228784667613"/>
    <n v="-0.98148228784667613"/>
    <n v="-654.68236843798206"/>
    <n v="289.55752014929709"/>
    <n v="-365.12484828868497"/>
  </r>
  <r>
    <x v="7"/>
    <s v="TL0850"/>
    <s v="Line #850 345Kv"/>
    <s v="000000063809"/>
    <s v="TOWER-LATTICE DEAD END"/>
    <x v="2"/>
    <x v="0"/>
    <s v="Power flows west to WA"/>
    <n v="1987"/>
    <n v="-13.568991116857296"/>
    <n v="5.6825086575532326"/>
    <n v="-7.8864824593040632"/>
    <n v="-2.0342268384162098E-2"/>
    <n v="-2.0342268384162098E-2"/>
    <n v="-2.0342268384162098E-2"/>
    <n v="-2.0342268384162098E-2"/>
    <n v="-2.0342268384162098E-2"/>
    <n v="-2.0342268384162098E-2"/>
    <n v="-13.568991116857296"/>
    <n v="5.8045622678582056"/>
    <n v="-7.7644288489990902"/>
  </r>
  <r>
    <x v="7"/>
    <s v="TL0850"/>
    <s v="Line #850 345Kv"/>
    <s v="000000063810"/>
    <s v="TOWER-LATTICE DEAD END"/>
    <x v="2"/>
    <x v="0"/>
    <s v="Power flows west to WA"/>
    <n v="1981"/>
    <n v="35358.141411157885"/>
    <n v="-17780.023296889747"/>
    <n v="17578.118114268138"/>
    <n v="53.007979440517026"/>
    <n v="53.007979440517026"/>
    <n v="53.007979440517026"/>
    <n v="53.007979440517026"/>
    <n v="53.007979440517026"/>
    <n v="53.007979440517026"/>
    <n v="35358.141411157885"/>
    <n v="-18098.071173532848"/>
    <n v="17260.070237625037"/>
  </r>
  <r>
    <x v="7"/>
    <s v="TL0850"/>
    <s v="Line #850 345Kv"/>
    <s v="000000063811"/>
    <s v="TOWER-LATTICE DEAD END"/>
    <x v="2"/>
    <x v="0"/>
    <s v="Power flows west to WA"/>
    <n v="1986"/>
    <n v="-333.7837733807005"/>
    <n v="144.62583549154687"/>
    <n v="-189.15793788915363"/>
    <n v="-0.50039970119467203"/>
    <n v="-0.50039970119467203"/>
    <n v="-0.50039970119467203"/>
    <n v="-0.50039970119467203"/>
    <n v="-0.50039970119467203"/>
    <n v="-0.50039970119467203"/>
    <n v="-333.7837733807005"/>
    <n v="147.62823369871489"/>
    <n v="-186.1555396819856"/>
  </r>
  <r>
    <x v="7"/>
    <s v="TL0850"/>
    <s v="Line #850 345Kv"/>
    <s v="000000063812"/>
    <s v="TOWER-LATTICE DEAD END"/>
    <x v="2"/>
    <x v="0"/>
    <s v="Power flows west to WA"/>
    <n v="1987"/>
    <n v="-6.9185764983185418"/>
    <n v="2.8974056000963122"/>
    <n v="-4.0211708982222296"/>
    <n v="-1.0372144749236799E-2"/>
    <n v="-1.0372144749236799E-2"/>
    <n v="-1.0372144749236799E-2"/>
    <n v="-1.0372144749236799E-2"/>
    <n v="-1.0372144749236799E-2"/>
    <n v="-1.0372144749236799E-2"/>
    <n v="-6.9185764983185418"/>
    <n v="2.959638468591733"/>
    <n v="-3.9589380297268089"/>
  </r>
  <r>
    <x v="7"/>
    <s v="TL0850"/>
    <s v="Line #850 345Kv"/>
    <s v="000000063813"/>
    <s v="TOWER-LATTICE DEAD END"/>
    <x v="2"/>
    <x v="0"/>
    <s v="Power flows west to WA"/>
    <n v="1981"/>
    <n v="110598.02284890974"/>
    <n v="-55614.784724601392"/>
    <n v="54983.238124308344"/>
    <n v="165.80559631697156"/>
    <n v="165.80559631697156"/>
    <n v="165.80559631697156"/>
    <n v="165.80559631697156"/>
    <n v="165.80559631697156"/>
    <n v="165.80559631697156"/>
    <n v="110598.02284890974"/>
    <n v="-56609.618302503222"/>
    <n v="53988.404546406513"/>
  </r>
  <r>
    <x v="7"/>
    <s v="TL0850"/>
    <s v="Line #850 345Kv"/>
    <s v="000000063814"/>
    <s v="TOWER-LATTICE DEAD END"/>
    <x v="2"/>
    <x v="0"/>
    <s v="Power flows west to WA"/>
    <n v="1986"/>
    <n v="-1044.0560994970328"/>
    <n v="452.3811453158396"/>
    <n v="-591.67495418119324"/>
    <n v="-1.5652209660381231"/>
    <n v="-1.5652209660381231"/>
    <n v="-1.5652209660381231"/>
    <n v="-1.5652209660381231"/>
    <n v="-1.5652209660381231"/>
    <n v="-1.5652209660381231"/>
    <n v="-1044.0560994970328"/>
    <n v="461.77247111206833"/>
    <n v="-582.28362838496446"/>
  </r>
  <r>
    <x v="7"/>
    <s v="TL0850"/>
    <s v="Line #850 345Kv"/>
    <s v="000000063815"/>
    <s v="TOWER-LATTICE DEAD END"/>
    <x v="2"/>
    <x v="0"/>
    <s v="Power flows west to WA"/>
    <n v="1987"/>
    <n v="-21.640663698228927"/>
    <n v="9.062815190998931"/>
    <n v="-12.577848507229996"/>
    <n v="-3.2443103924938363E-2"/>
    <n v="-3.2443103924938363E-2"/>
    <n v="-3.2443103924938363E-2"/>
    <n v="-3.2443103924938363E-2"/>
    <n v="-3.2443103924938363E-2"/>
    <n v="-3.2443103924938363E-2"/>
    <n v="-21.640663698228927"/>
    <n v="9.2574738145485611"/>
    <n v="-12.383189883680366"/>
  </r>
  <r>
    <x v="7"/>
    <s v="TL0850"/>
    <s v="Line #850 345Kv"/>
    <s v="000000063816"/>
    <s v="TOWER-LATTICE DEAD END"/>
    <x v="2"/>
    <x v="0"/>
    <s v="Power flows west to WA"/>
    <n v="1981"/>
    <n v="71885.543703481977"/>
    <n v="-36148.015442750628"/>
    <n v="35737.528260731349"/>
    <n v="107.76888350534419"/>
    <n v="107.76888350534419"/>
    <n v="107.76888350534419"/>
    <n v="107.76888350534419"/>
    <n v="107.76888350534419"/>
    <n v="107.76888350534419"/>
    <n v="71885.543703481977"/>
    <n v="-36794.62874378269"/>
    <n v="35090.914959699287"/>
  </r>
  <r>
    <x v="7"/>
    <s v="TL0850"/>
    <s v="Line #850 345Kv"/>
    <s v="000000063817"/>
    <s v="TOWER-LATTICE DEAD END"/>
    <x v="2"/>
    <x v="0"/>
    <s v="Power flows west to WA"/>
    <n v="1986"/>
    <n v="-705.40250637953136"/>
    <n v="305.64525593822572"/>
    <n v="-399.75725044130564"/>
    <n v="-1.0575205614075542"/>
    <n v="-1.0575205614075542"/>
    <n v="-1.0575205614075542"/>
    <n v="-1.0575205614075542"/>
    <n v="-1.0575205614075542"/>
    <n v="-1.0575205614075542"/>
    <n v="-705.40250637953136"/>
    <n v="311.99037930667106"/>
    <n v="-393.4121270728603"/>
  </r>
  <r>
    <x v="7"/>
    <s v="TL0850"/>
    <s v="Line #850 345Kv"/>
    <s v="000000063818"/>
    <s v="TOWER-LATTICE DEAD END"/>
    <x v="2"/>
    <x v="0"/>
    <s v="Power flows west to WA"/>
    <n v="1987"/>
    <n v="-14.620185685594066"/>
    <n v="6.1227346246996497"/>
    <n v="-8.4974510608944165"/>
    <n v="-2.1918191152263192E-2"/>
    <n v="-2.1918191152263192E-2"/>
    <n v="-2.1918191152263192E-2"/>
    <n v="-2.1918191152263192E-2"/>
    <n v="-2.1918191152263192E-2"/>
    <n v="-2.1918191152263192E-2"/>
    <n v="-14.620185685594066"/>
    <n v="6.2542437716132291"/>
    <n v="-8.3659419139808371"/>
  </r>
  <r>
    <x v="7"/>
    <s v="TL0850"/>
    <s v="Line #850 345Kv"/>
    <s v="000000063942"/>
    <s v="CROSSARMS 40' AND OVER"/>
    <x v="0"/>
    <x v="0"/>
    <s v="Power flows west to WA"/>
    <n v="1981"/>
    <n v="1797.1029270570391"/>
    <n v="-822.49847579640618"/>
    <n v="974.60445126063291"/>
    <n v="2.6941686188254024"/>
    <n v="2.6941686188254024"/>
    <n v="2.6941686188254024"/>
    <n v="2.6941686188254024"/>
    <n v="2.6941686188254024"/>
    <n v="2.6941686188254024"/>
    <n v="1797.1029270570391"/>
    <n v="-838.66348750935856"/>
    <n v="958.43943954768054"/>
  </r>
  <r>
    <x v="7"/>
    <s v="TL0850"/>
    <s v="Line #850 345Kv"/>
    <s v="000000066603"/>
    <s v="POLES &amp; FIX-W/O FOUNDATIONS"/>
    <x v="0"/>
    <x v="0"/>
    <s v="Power flows west to WA"/>
    <n v="1981"/>
    <n v="-2856.9323083227191"/>
    <n v="1307.561427712461"/>
    <n v="-1549.3708806102582"/>
    <n v="-4.283036466807328"/>
    <n v="-4.283036466807328"/>
    <n v="-4.283036466807328"/>
    <n v="-4.283036466807328"/>
    <n v="-4.283036466807328"/>
    <n v="-4.283036466807328"/>
    <n v="-2856.9323083227191"/>
    <n v="1333.2596465133049"/>
    <n v="-1523.6726618094142"/>
  </r>
  <r>
    <x v="7"/>
    <s v="TL0850"/>
    <s v="Line #850 345Kv"/>
    <m/>
    <s v="POLES-WOOD DIRECT BURY"/>
    <x v="0"/>
    <x v="0"/>
    <s v="Power flows west to WA"/>
    <n v="1981"/>
    <n v="37140.136097908136"/>
    <n v="-16998.305924205393"/>
    <n v="20141.830173702743"/>
    <n v="55.679498189762121"/>
    <n v="55.679498189762121"/>
    <n v="55.679498189762121"/>
    <n v="55.679498189762121"/>
    <n v="55.679498189762121"/>
    <n v="55.679498189762121"/>
    <n v="37140.136097908136"/>
    <n v="-17332.382913343965"/>
    <n v="19807.753184564172"/>
  </r>
  <r>
    <x v="7"/>
    <s v="TL0850"/>
    <s v="Line #850 345Kv"/>
    <s v="000000068426"/>
    <s v="10&quot; BELLS-7.5-15KIP WORK CLASS"/>
    <x v="1"/>
    <x v="0"/>
    <s v="Power flows west to WA"/>
    <n v="1981"/>
    <n v="201464.55782106394"/>
    <n v="-85934.349174474904"/>
    <n v="115530.20864658903"/>
    <n v="302.03027401213433"/>
    <n v="302.03027401213433"/>
    <n v="302.03027401213433"/>
    <n v="302.03027401213433"/>
    <n v="302.03027401213433"/>
    <n v="302.03027401213433"/>
    <n v="201464.55782106394"/>
    <n v="-87746.530818547704"/>
    <n v="113718.02700251623"/>
  </r>
  <r>
    <x v="7"/>
    <s v="TL0850"/>
    <s v="Line #850 345Kv"/>
    <s v="000000068427"/>
    <s v="10&quot; BELLS-7.5-15KIP WORK CLASS"/>
    <x v="1"/>
    <x v="0"/>
    <s v="Power flows west to WA"/>
    <n v="1986"/>
    <n v="-6786.9358315346435"/>
    <n v="2503.9550332164617"/>
    <n v="-4282.9807983181818"/>
    <n v="-10.174792584221283"/>
    <n v="-10.174792584221283"/>
    <n v="-10.174792584221283"/>
    <n v="-10.174792584221283"/>
    <n v="-10.174792584221283"/>
    <n v="-10.174792584221283"/>
    <n v="-6786.9358315346435"/>
    <n v="2565.0037887217895"/>
    <n v="-4221.932042812854"/>
  </r>
  <r>
    <x v="7"/>
    <s v="TL0850"/>
    <s v="Line #850 345Kv"/>
    <s v="000000068428"/>
    <s v="10&quot; BELLS-7.5-15KIP WORK CLASS"/>
    <x v="1"/>
    <x v="0"/>
    <s v="Power flows west to WA"/>
    <n v="1987"/>
    <n v="-140.66699565728581"/>
    <n v="50.227030971406855"/>
    <n v="-90.439964685878948"/>
    <n v="-0.21088419572324246"/>
    <n v="-0.21088419572324246"/>
    <n v="-0.21088419572324246"/>
    <n v="-0.21088419572324246"/>
    <n v="-0.21088419572324246"/>
    <n v="-0.21088419572324246"/>
    <n v="-140.66699565728581"/>
    <n v="51.492336145746307"/>
    <n v="-89.174659511539502"/>
  </r>
  <r>
    <x v="7"/>
    <s v="TL0850"/>
    <s v="Line #850 345Kv"/>
    <s v="000000068429"/>
    <s v="10&quot; BELLS-7.5-15KIP WORK CLASS"/>
    <x v="1"/>
    <x v="0"/>
    <s v="Power flows west to WA"/>
    <n v="1992"/>
    <n v="2746.2565373000048"/>
    <n v="-814.84440385437358"/>
    <n v="1931.4121334456313"/>
    <n v="4.1171143125086838"/>
    <n v="4.1171143125086838"/>
    <n v="4.1171143125086838"/>
    <n v="4.1171143125086838"/>
    <n v="4.1171143125086838"/>
    <n v="4.1171143125086838"/>
    <n v="2746.2565373000048"/>
    <n v="-839.54708972942569"/>
    <n v="1906.709447570579"/>
  </r>
  <r>
    <x v="7"/>
    <s v="TL0850"/>
    <s v="Line #850 345Kv"/>
    <s v="000000068430"/>
    <s v="10&quot; BELLS-7.5-15KIP WORK CLASS"/>
    <x v="1"/>
    <x v="0"/>
    <s v="Power flows west to WA"/>
    <n v="1993"/>
    <n v="1465.3759552942497"/>
    <n v="-416.51387271597622"/>
    <n v="1048.8620825782734"/>
    <n v="2.1968524195774992"/>
    <n v="2.1968524195774992"/>
    <n v="2.1968524195774992"/>
    <n v="2.1968524195774992"/>
    <n v="2.1968524195774992"/>
    <n v="2.1968524195774992"/>
    <n v="1465.3759552942497"/>
    <n v="-429.69498723344122"/>
    <n v="1035.6809680608085"/>
  </r>
  <r>
    <x v="7"/>
    <s v="TL0850"/>
    <s v="Line #850 345Kv"/>
    <s v="000000068431"/>
    <s v="10&quot; BELLS-7.5-15KIP WORK CLASS"/>
    <x v="1"/>
    <x v="0"/>
    <s v="Power flows west to WA"/>
    <n v="1995"/>
    <n v="1580.6265679860071"/>
    <n v="-410.02273387088741"/>
    <n v="1170.6038341151198"/>
    <n v="2.3696330540862975"/>
    <n v="2.3696330540862975"/>
    <n v="2.3696330540862975"/>
    <n v="2.3696330540862975"/>
    <n v="2.3696330540862975"/>
    <n v="2.3696330540862975"/>
    <n v="1580.6265679860071"/>
    <n v="-424.24053219540519"/>
    <n v="1156.3860357906019"/>
  </r>
  <r>
    <x v="7"/>
    <s v="TL0850"/>
    <s v="Line #850 345Kv"/>
    <s v="000000068432"/>
    <s v="10&quot; BELLS-7.5-15KIP WORK CLASS"/>
    <x v="1"/>
    <x v="0"/>
    <s v="Power flows west to WA"/>
    <n v="1997"/>
    <n v="464.02195353335037"/>
    <n v="-108.55654719520118"/>
    <n v="355.46540633814919"/>
    <n v="0.69564929578234025"/>
    <n v="0.69564929578234025"/>
    <n v="0.69564929578234025"/>
    <n v="0.69564929578234025"/>
    <n v="0.69564929578234025"/>
    <n v="0.69564929578234025"/>
    <n v="464.02195353335037"/>
    <n v="-112.73044296989522"/>
    <n v="351.29151056345518"/>
  </r>
  <r>
    <x v="7"/>
    <s v="TL0850"/>
    <s v="Line #850 345Kv"/>
    <s v="000000070825"/>
    <s v="POLYMER SUSPENSION INSULATOR"/>
    <x v="1"/>
    <x v="0"/>
    <s v="Power flows west to WA"/>
    <n v="1981"/>
    <n v="14309.799036224153"/>
    <n v="-6103.8193531174056"/>
    <n v="8205.979683106747"/>
    <n v="21.452867793292199"/>
    <n v="21.452867793292199"/>
    <n v="21.452867793292199"/>
    <n v="21.452867793292199"/>
    <n v="21.452867793292199"/>
    <n v="21.452867793292199"/>
    <n v="14309.799036224153"/>
    <n v="-6232.5365598771587"/>
    <n v="8077.2624763469939"/>
  </r>
  <r>
    <x v="7"/>
    <s v="TL0850"/>
    <s v="Line #850 345Kv"/>
    <s v="000000070826"/>
    <s v="POLYMER SUSPENSION INSULATOR"/>
    <x v="1"/>
    <x v="0"/>
    <s v="Power flows west to WA"/>
    <n v="1986"/>
    <n v="-599.34716454542274"/>
    <n v="221.12163523552621"/>
    <n v="-378.2255293098965"/>
    <n v="-0.89852523090849734"/>
    <n v="-0.89852523090849734"/>
    <n v="-0.89852523090849734"/>
    <n v="-0.89852523090849734"/>
    <n v="-0.89852523090849734"/>
    <n v="-0.89852523090849734"/>
    <n v="-599.34716454542274"/>
    <n v="226.51278662097721"/>
    <n v="-372.83437792444556"/>
  </r>
  <r>
    <x v="7"/>
    <s v="TL0850"/>
    <s v="Line #850 345Kv"/>
    <s v="000000070827"/>
    <s v="POLYMER SUSPENSION INSULATOR"/>
    <x v="1"/>
    <x v="0"/>
    <s v="Power flows west to WA"/>
    <n v="1987"/>
    <n v="-12.4212582713998"/>
    <n v="4.4351762898344624"/>
    <n v="-7.9860819815653379"/>
    <n v="-1.8621618014908858E-2"/>
    <n v="-1.8621618014908858E-2"/>
    <n v="-1.8621618014908858E-2"/>
    <n v="-1.8621618014908858E-2"/>
    <n v="-1.8621618014908858E-2"/>
    <n v="-1.8621618014908858E-2"/>
    <n v="-12.4212582713998"/>
    <n v="4.5469059979239157"/>
    <n v="-7.8743522734758846"/>
  </r>
  <r>
    <x v="7"/>
    <s v="TL0850"/>
    <s v="Line #850 345Kv"/>
    <s v="000000071012"/>
    <s v="OH COND&amp;DEV-OH GROUND WIRE"/>
    <x v="1"/>
    <x v="0"/>
    <s v="Power flows west to WA"/>
    <n v="1981"/>
    <n v="80017.670699031165"/>
    <n v="-34131.395260530298"/>
    <n v="45886.275438500867"/>
    <n v="119.96035068613084"/>
    <n v="119.96035068613084"/>
    <n v="119.96035068613084"/>
    <n v="119.96035068613084"/>
    <n v="119.96035068613084"/>
    <n v="119.96035068613084"/>
    <n v="80017.670699031165"/>
    <n v="-34851.157364647086"/>
    <n v="45166.513334384079"/>
  </r>
  <r>
    <x v="7"/>
    <s v="TL0850"/>
    <s v="Line #850 345Kv"/>
    <s v="000000071013"/>
    <s v="OH COND&amp;DEV-OH GROUND WIRE"/>
    <x v="1"/>
    <x v="0"/>
    <s v="Power flows west to WA"/>
    <n v="1986"/>
    <n v="-2684.9091440627826"/>
    <n v="990.5636257481375"/>
    <n v="-1694.3455183146452"/>
    <n v="-4.0251439421876407"/>
    <n v="-4.0251439421876407"/>
    <n v="-4.0251439421876407"/>
    <n v="-4.0251439421876407"/>
    <n v="-4.0251439421876407"/>
    <n v="-4.0251439421876407"/>
    <n v="-2684.9091440627826"/>
    <n v="1014.7144894012633"/>
    <n v="-1670.1946546615193"/>
  </r>
  <r>
    <x v="7"/>
    <s v="TL0850"/>
    <s v="Line #850 345Kv"/>
    <s v="000000071014"/>
    <s v="OH COND&amp;DEV-OH GROUND WIRE"/>
    <x v="1"/>
    <x v="0"/>
    <s v="Power flows west to WA"/>
    <n v="1987"/>
    <n v="-55.648953291901698"/>
    <n v="19.870202583472533"/>
    <n v="-35.778750708429165"/>
    <n v="-8.3427421641923294E-2"/>
    <n v="-8.3427421641923294E-2"/>
    <n v="-8.3427421641923294E-2"/>
    <n v="-8.3427421641923294E-2"/>
    <n v="-8.3427421641923294E-2"/>
    <n v="-8.3427421641923294E-2"/>
    <n v="-55.648953291901698"/>
    <n v="20.370767113324074"/>
    <n v="-35.278186178577627"/>
  </r>
  <r>
    <x v="7"/>
    <s v="TL0850"/>
    <s v="Line #850 345Kv"/>
    <s v="000000072227"/>
    <s v="OH COND&amp;DEV-PRIMARY&gt;4/0"/>
    <x v="1"/>
    <x v="0"/>
    <s v="Power flows west to WA"/>
    <n v="1981"/>
    <n v="2112842.5568306474"/>
    <n v="-901229.23849780846"/>
    <n v="1211613.3183328388"/>
    <n v="3167.5170227750036"/>
    <n v="3167.5170227750036"/>
    <n v="3167.5170227750036"/>
    <n v="3167.5170227750036"/>
    <n v="3167.5170227750036"/>
    <n v="3167.5170227750036"/>
    <n v="2112842.5568306474"/>
    <n v="-920234.34063445847"/>
    <n v="1192608.2161961889"/>
  </r>
  <r>
    <x v="7"/>
    <s v="TL0850"/>
    <s v="Line #850 345Kv"/>
    <s v="000000072228"/>
    <s v="OH COND&amp;DEV-PRIMARY&gt;4/0"/>
    <x v="1"/>
    <x v="0"/>
    <s v="Power flows west to WA"/>
    <n v="1986"/>
    <n v="-70902.773319989836"/>
    <n v="26158.690833452321"/>
    <n v="-44744.082486537518"/>
    <n v="-106.29554044477085"/>
    <n v="-106.29554044477085"/>
    <n v="-106.29554044477085"/>
    <n v="-106.29554044477085"/>
    <n v="-106.29554044477085"/>
    <n v="-106.29554044477085"/>
    <n v="-70902.773319989836"/>
    <n v="26796.464076120945"/>
    <n v="-44106.309243868891"/>
  </r>
  <r>
    <x v="7"/>
    <s v="TL0850"/>
    <s v="Line #850 345Kv"/>
    <s v="000000072229"/>
    <s v="OH COND&amp;DEV-PRIMARY&gt;4/0"/>
    <x v="1"/>
    <x v="0"/>
    <s v="Power flows west to WA"/>
    <n v="1987"/>
    <n v="-1469.5485541436231"/>
    <n v="524.72195341960366"/>
    <n v="-944.82660072401939"/>
    <n v="-2.2031078681161862"/>
    <n v="-2.2031078681161862"/>
    <n v="-2.2031078681161862"/>
    <n v="-2.2031078681161862"/>
    <n v="-2.2031078681161862"/>
    <n v="-2.2031078681161862"/>
    <n v="-1469.5485541436231"/>
    <n v="537.94060062830079"/>
    <n v="-931.60795351532227"/>
  </r>
  <r>
    <x v="7"/>
    <s v="TL0850"/>
    <s v="Line #850 345Kv"/>
    <s v="000001639018"/>
    <s v="POLYMER SUSPENSION INSULATOR"/>
    <x v="1"/>
    <x v="0"/>
    <s v="Power flows west to WA"/>
    <n v="2011"/>
    <n v="3329.1224727141616"/>
    <n v="-161.1510594081106"/>
    <n v="3167.9714133060511"/>
    <n v="4.9909313257315961"/>
    <n v="4.9909313257315961"/>
    <n v="4.9909313257315961"/>
    <n v="4.9909313257315961"/>
    <n v="4.9909313257315961"/>
    <n v="4.9909313257315961"/>
    <n v="3329.1224727141616"/>
    <n v="-191.09664736250016"/>
    <n v="3138.0258253516613"/>
  </r>
  <r>
    <x v="7"/>
    <s v="TL0850"/>
    <s v="Line #850 345Kv"/>
    <s v="000001760849"/>
    <s v="POLES-WOOD DIRECT BURY"/>
    <x v="0"/>
    <x v="0"/>
    <s v="Power flows west to WA"/>
    <n v="2013"/>
    <n v="13177.1154354599"/>
    <n v="-296.00782512833405"/>
    <n v="12881.107610331566"/>
    <n v="19.754778848974123"/>
    <n v="19.754778848974123"/>
    <n v="19.754778848974123"/>
    <n v="19.754778848974123"/>
    <n v="19.754778848974123"/>
    <n v="19.754778848974123"/>
    <n v="13177.1154354599"/>
    <n v="-414.53649822217881"/>
    <n v="12762.578937237722"/>
  </r>
  <r>
    <x v="7"/>
    <s v="TL0850"/>
    <s v="Line #850 345Kv"/>
    <s v="000001760850"/>
    <s v="10&quot; BELLS-20KIP&amp;UP WORK CLASS"/>
    <x v="1"/>
    <x v="0"/>
    <s v="Power flows west to WA"/>
    <n v="2013"/>
    <n v="693.53366158047788"/>
    <n v="-14.379610284019092"/>
    <n v="679.15405129645876"/>
    <n v="1.0397271068881271"/>
    <n v="1.0397271068881271"/>
    <n v="1.0397271068881271"/>
    <n v="1.0397271068881271"/>
    <n v="1.0397271068881271"/>
    <n v="1.0397271068881271"/>
    <n v="693.53366158047788"/>
    <n v="-20.617972925347853"/>
    <n v="672.915688655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67">
  <r>
    <s v="BridgerPAC"/>
    <x v="0"/>
    <s v="30047875-0"/>
    <x v="0"/>
    <s v="MODEM"/>
    <x v="0"/>
    <s v="Bridger substation"/>
    <n v="1990"/>
    <n v="1197.575"/>
    <n v="-1197.575"/>
    <n v="0"/>
    <n v="2.1791655583739886"/>
    <n v="2.1791655583739886"/>
    <n v="2.1791655583739886"/>
    <n v="2.1791655583739886"/>
    <n v="2.1791655583739886"/>
    <n v="2.1791655583739886"/>
    <n v="1197.575"/>
    <n v="-1210.6499933502439"/>
    <n v="-13.074993350243858"/>
  </r>
  <r>
    <s v="BridgerPAC"/>
    <x v="0"/>
    <s v="40007556-0"/>
    <x v="1"/>
    <s v="FOUNDATION AND SUBSTRUCTURE"/>
    <x v="0"/>
    <s v="Bridger substation"/>
    <n v="1994"/>
    <n v="10014.837"/>
    <n v="-3013.9846685800985"/>
    <n v="7000.852331419901"/>
    <n v="14.123103442806318"/>
    <n v="14.123103442806318"/>
    <n v="14.123103442806318"/>
    <n v="14.123103442806318"/>
    <n v="14.123103442806318"/>
    <n v="14.123103442806318"/>
    <n v="10014.837"/>
    <n v="-3098.7232892369366"/>
    <n v="6916.113710763063"/>
  </r>
  <r>
    <s v="BridgerPAC"/>
    <x v="0"/>
    <s v="40021086-0"/>
    <x v="2"/>
    <s v="FOUNDATION AND SUBSTRUCTURE"/>
    <x v="0"/>
    <s v="Bridger substation"/>
    <n v="1992"/>
    <n v="2931.2084999999997"/>
    <n v="-1018.0040340398234"/>
    <n v="1913.2044659601763"/>
    <n v="4.1336429996746968"/>
    <n v="4.1336429996746968"/>
    <n v="4.1336429996746968"/>
    <n v="4.1336429996746968"/>
    <n v="4.1336429996746968"/>
    <n v="4.1336429996746968"/>
    <n v="2931.2084999999997"/>
    <n v="-1042.8058920378717"/>
    <n v="1888.4026079621281"/>
  </r>
  <r>
    <s v="BridgerPAC"/>
    <x v="0"/>
    <s v="40021090-0"/>
    <x v="2"/>
    <s v="STEEL STRUCTURE"/>
    <x v="0"/>
    <s v="Bridger substation"/>
    <n v="1992"/>
    <n v="4000.21875"/>
    <n v="-1389.2695877968904"/>
    <n v="2610.9491622031096"/>
    <n v="5.6411805005017444"/>
    <n v="5.6411805005017444"/>
    <n v="5.6411805005017444"/>
    <n v="5.6411805005017444"/>
    <n v="5.6411805005017444"/>
    <n v="5.6411805005017444"/>
    <n v="4000.21875"/>
    <n v="-1423.1166707999009"/>
    <n v="2577.1020792000991"/>
  </r>
  <r>
    <s v="BridgerPAC"/>
    <x v="0"/>
    <s v="40021094-0"/>
    <x v="2"/>
    <s v="TIMBER"/>
    <x v="0"/>
    <s v="Bridger substation"/>
    <n v="1992"/>
    <n v="167.92"/>
    <n v="-58.318348011056599"/>
    <n v="109.60165198894339"/>
    <n v="0.23680380720285679"/>
    <n v="0.23680380720285679"/>
    <n v="0.23680380720285679"/>
    <n v="0.23680380720285679"/>
    <n v="0.23680380720285679"/>
    <n v="0.23680380720285679"/>
    <n v="167.92"/>
    <n v="-59.739170854273738"/>
    <n v="108.18082914572625"/>
  </r>
  <r>
    <s v="BridgerPAC"/>
    <x v="0"/>
    <s v="40021122-0"/>
    <x v="2"/>
    <s v="FOUNDATION AND SUBSTRUCTURE"/>
    <x v="0"/>
    <s v="Bridger substation"/>
    <n v="1992"/>
    <n v="2683.0860000000002"/>
    <n v="-931.83148577652355"/>
    <n v="1751.2545142234767"/>
    <n v="3.7837361830197977"/>
    <n v="3.7837361830197977"/>
    <n v="3.7837361830197977"/>
    <n v="3.7837361830197977"/>
    <n v="3.7837361830197977"/>
    <n v="3.7837361830197977"/>
    <n v="2683.0860000000002"/>
    <n v="-954.53390287464231"/>
    <n v="1728.5520971253579"/>
  </r>
  <r>
    <s v="BridgerPAC"/>
    <x v="0"/>
    <s v="40021178-0"/>
    <x v="2"/>
    <s v="FOUNDATION AND SUBSTRUCTURE"/>
    <x v="0"/>
    <s v="Bridger substation"/>
    <n v="1992"/>
    <n v="1722.7484999999999"/>
    <n v="-598.30780466011038"/>
    <n v="1124.4406953398895"/>
    <n v="2.4294509507682873"/>
    <n v="2.4294509507682873"/>
    <n v="2.4294509507682873"/>
    <n v="2.4294509507682873"/>
    <n v="2.4294509507682873"/>
    <n v="2.4294509507682873"/>
    <n v="1722.7484999999999"/>
    <n v="-612.88451036472009"/>
    <n v="1109.8639896352797"/>
  </r>
  <r>
    <s v="BridgerPAC"/>
    <x v="0"/>
    <s v="40021205-0"/>
    <x v="2"/>
    <s v="FOUNDATION AND SUBSTRUCTURE"/>
    <x v="0"/>
    <s v="Bridger substation"/>
    <n v="1994"/>
    <n v="34996.093500000003"/>
    <n v="-11143.393446754653"/>
    <n v="23852.700053245349"/>
    <n v="49.352121117360362"/>
    <n v="49.352121117360362"/>
    <n v="49.352121117360362"/>
    <n v="49.352121117360362"/>
    <n v="49.352121117360362"/>
    <n v="49.352121117360362"/>
    <n v="34996.093500000003"/>
    <n v="-11439.506173458816"/>
    <n v="23556.587326541186"/>
  </r>
  <r>
    <s v="BridgerPAC"/>
    <x v="0"/>
    <s v="40021209-0"/>
    <x v="2"/>
    <s v="TIMBER"/>
    <x v="0"/>
    <s v="Bridger substation"/>
    <n v="1994"/>
    <n v="1505.165"/>
    <n v="-479.2719449467827"/>
    <n v="1025.8930550532173"/>
    <n v="2.122610781732301"/>
    <n v="2.122610781732301"/>
    <n v="2.122610781732301"/>
    <n v="2.122610781732301"/>
    <n v="2.122610781732301"/>
    <n v="2.122610781732301"/>
    <n v="1505.165"/>
    <n v="-492.00760963717653"/>
    <n v="1013.1573903628234"/>
  </r>
  <r>
    <s v="BridgerPAC"/>
    <x v="0"/>
    <s v="40021217-0"/>
    <x v="3"/>
    <s v="BUS"/>
    <x v="0"/>
    <s v="Bridger substation"/>
    <n v="1994"/>
    <n v="2579.1012500000002"/>
    <n v="-821.23280324893221"/>
    <n v="1757.8684467510679"/>
    <n v="3.637095016446207"/>
    <n v="3.637095016446207"/>
    <n v="3.637095016446207"/>
    <n v="3.637095016446207"/>
    <n v="3.637095016446207"/>
    <n v="3.637095016446207"/>
    <n v="2579.1012500000002"/>
    <n v="-843.05537334760947"/>
    <n v="1736.0458766523907"/>
  </r>
  <r>
    <s v="BridgerPAC"/>
    <x v="0"/>
    <s v="40024990-0"/>
    <x v="4"/>
    <s v="FOUNDATION AND SUBSTRUCTURE"/>
    <x v="0"/>
    <s v="Bridger substation"/>
    <n v="1974"/>
    <n v="4848"/>
    <n v="-2809.7553551966712"/>
    <n v="2038.2446448033288"/>
    <n v="6.8367368825598502"/>
    <n v="6.8367368825598502"/>
    <n v="6.8367368825598502"/>
    <n v="6.8367368825598502"/>
    <n v="6.8367368825598502"/>
    <n v="6.8367368825598502"/>
    <n v="4848"/>
    <n v="-2850.7757764920302"/>
    <n v="1997.2242235079698"/>
  </r>
  <r>
    <s v="BridgerPAC"/>
    <x v="0"/>
    <s v="40025002-0"/>
    <x v="4"/>
    <s v="FOUNDATION AND SUBSTRUCTURE"/>
    <x v="0"/>
    <s v="Bridger substation"/>
    <n v="1975"/>
    <n v="4766"/>
    <n v="-2707.7422222539567"/>
    <n v="2058.2577777460433"/>
    <n v="6.7210990062459253"/>
    <n v="6.7210990062459253"/>
    <n v="6.7210990062459253"/>
    <n v="6.7210990062459253"/>
    <n v="6.7210990062459253"/>
    <n v="6.7210990062459253"/>
    <n v="4766"/>
    <n v="-2748.0688162914321"/>
    <n v="2017.9311837085679"/>
  </r>
  <r>
    <s v="BridgerPAC"/>
    <x v="0"/>
    <s v="40025013-0"/>
    <x v="4"/>
    <s v="FOUNDATION AND SUBSTRUCTURE"/>
    <x v="0"/>
    <s v="Bridger substation"/>
    <n v="1976"/>
    <n v="4299"/>
    <n v="-2392.1718354290265"/>
    <n v="1906.8281645709735"/>
    <n v="6.0625271984580849"/>
    <n v="6.0625271984580849"/>
    <n v="6.0625271984580849"/>
    <n v="6.0625271984580849"/>
    <n v="6.0625271984580849"/>
    <n v="6.0625271984580849"/>
    <n v="4299"/>
    <n v="-2428.546998619775"/>
    <n v="1870.453001380225"/>
  </r>
  <r>
    <s v="BridgerPAC"/>
    <x v="0"/>
    <s v="40025017-0"/>
    <x v="4"/>
    <s v="FIRE PROTECTION"/>
    <x v="0"/>
    <s v="Bridger substation"/>
    <n v="1976"/>
    <n v="1661.5"/>
    <n v="-924.53907991749884"/>
    <n v="736.96092008250116"/>
    <n v="2.3430772133608064"/>
    <n v="2.3430772133608064"/>
    <n v="2.3430772133608064"/>
    <n v="2.3430772133608064"/>
    <n v="2.3430772133608064"/>
    <n v="2.3430772133608064"/>
    <n v="1661.5"/>
    <n v="-938.59754319766364"/>
    <n v="722.90245680233636"/>
  </r>
  <r>
    <s v="BridgerPAC"/>
    <x v="0"/>
    <s v="40025025-0"/>
    <x v="4"/>
    <s v="FOUNDATION AND SUBSTRUCTURE"/>
    <x v="0"/>
    <s v="Bridger substation"/>
    <n v="1979"/>
    <n v="34153"/>
    <n v="-17776.786252024802"/>
    <n v="16376.213747975198"/>
    <n v="48.163175484749701"/>
    <n v="48.163175484749701"/>
    <n v="48.163175484749701"/>
    <n v="48.163175484749701"/>
    <n v="48.163175484749701"/>
    <n v="48.163175484749701"/>
    <n v="34153"/>
    <n v="-18065.765304933298"/>
    <n v="16087.234695066702"/>
  </r>
  <r>
    <s v="BridgerPAC"/>
    <x v="0"/>
    <s v="40025029-0"/>
    <x v="4"/>
    <s v="FIRE PROTECTION"/>
    <x v="0"/>
    <s v="Bridger substation"/>
    <n v="1979"/>
    <n v="2136.5"/>
    <n v="-1112.0576179969837"/>
    <n v="1024.4423820030163"/>
    <n v="3.0129307651792736"/>
    <n v="3.0129307651792736"/>
    <n v="3.0129307651792736"/>
    <n v="3.0129307651792736"/>
    <n v="3.0129307651792736"/>
    <n v="3.0129307651792736"/>
    <n v="2136.5"/>
    <n v="-1130.1352025880594"/>
    <n v="1006.3647974119406"/>
  </r>
  <r>
    <s v="BridgerPAC"/>
    <x v="0"/>
    <s v="40049607-0"/>
    <x v="5"/>
    <s v="AIRBREAK SWITCH 230KV 1200A"/>
    <x v="0"/>
    <s v="Bridger substation"/>
    <n v="1978"/>
    <n v="6084.7150000000001"/>
    <n v="-3240.8832183155801"/>
    <n v="2843.8317816844201"/>
    <n v="8.5807746411644299"/>
    <n v="8.5807746411644299"/>
    <n v="8.5807746411644299"/>
    <n v="8.5807746411644299"/>
    <n v="8.5807746411644299"/>
    <n v="8.5807746411644299"/>
    <n v="6084.7150000000001"/>
    <n v="-3292.3678661625668"/>
    <n v="2792.3471338374334"/>
  </r>
  <r>
    <s v="BridgerPAC"/>
    <x v="0"/>
    <s v="40049608-0"/>
    <x v="5"/>
    <s v="AIRBREAK SWITCH 230KV 1600A"/>
    <x v="0"/>
    <s v="Bridger substation"/>
    <n v="1978"/>
    <n v="3744.44"/>
    <n v="-1994.3896728095876"/>
    <n v="1750.0503271904124"/>
    <n v="5.2804767022550338"/>
    <n v="5.2804767022550338"/>
    <n v="5.2804767022550338"/>
    <n v="5.2804767022550338"/>
    <n v="5.2804767022550338"/>
    <n v="5.2804767022550338"/>
    <n v="3744.44"/>
    <n v="-2026.0725330231178"/>
    <n v="1718.3674669768823"/>
  </r>
  <r>
    <s v="BridgerPAC"/>
    <x v="0"/>
    <s v="40049611-0"/>
    <x v="3"/>
    <s v="BUS"/>
    <x v="0"/>
    <s v="Bridger substation"/>
    <n v="1978"/>
    <n v="151.1575"/>
    <n v="-80.510558846640677"/>
    <n v="70.646941153359322"/>
    <n v="0.21316502791368408"/>
    <n v="0.21316502791368408"/>
    <n v="0.21316502791368408"/>
    <n v="0.21316502791368408"/>
    <n v="0.21316502791368408"/>
    <n v="0.21316502791368408"/>
    <n v="151.1575"/>
    <n v="-81.789549014122784"/>
    <n v="69.367950985877215"/>
  </r>
  <r>
    <s v="BridgerPAC"/>
    <x v="0"/>
    <s v="40049614-0"/>
    <x v="6"/>
    <s v="CCVT 230KV"/>
    <x v="0"/>
    <s v="Bridger substation"/>
    <n v="1978"/>
    <n v="2329.1149999999998"/>
    <n v="-1240.5494286958537"/>
    <n v="1088.565571304146"/>
    <n v="3.2845599059866717"/>
    <n v="3.2845599059866717"/>
    <n v="3.2845599059866717"/>
    <n v="3.2845599059866717"/>
    <n v="3.2845599059866717"/>
    <n v="3.2845599059866717"/>
    <n v="2329.1149999999998"/>
    <n v="-1260.2567881317739"/>
    <n v="1068.8582118682259"/>
  </r>
  <r>
    <s v="BridgerPAC"/>
    <x v="0"/>
    <s v="40049614-1"/>
    <x v="6"/>
    <s v="CCVT 230KV INSTALL COSTS"/>
    <x v="0"/>
    <s v="Bridger substation"/>
    <n v="1978"/>
    <n v="1430.89"/>
    <n v="-762.13058265762334"/>
    <n v="668.75941734237676"/>
    <n v="2.0178668394979504"/>
    <n v="2.0178668394979504"/>
    <n v="2.0178668394979504"/>
    <n v="2.0178668394979504"/>
    <n v="2.0178668394979504"/>
    <n v="2.0178668394979504"/>
    <n v="1430.89"/>
    <n v="-774.23778369461104"/>
    <n v="656.65221630538906"/>
  </r>
  <r>
    <s v="BridgerPAC"/>
    <x v="0"/>
    <s v="40049615-0"/>
    <x v="6"/>
    <s v="CCVT 230KV"/>
    <x v="0"/>
    <s v="Bridger substation"/>
    <n v="1978"/>
    <n v="1136.7249999999999"/>
    <n v="-605.45037464199675"/>
    <n v="531.27462535800316"/>
    <n v="1.6030300604017833"/>
    <n v="1.6030300604017833"/>
    <n v="1.6030300604017833"/>
    <n v="1.6030300604017833"/>
    <n v="1.6030300604017833"/>
    <n v="1.6030300604017833"/>
    <n v="1136.7249999999999"/>
    <n v="-615.06855500440747"/>
    <n v="521.65644499559244"/>
  </r>
  <r>
    <s v="BridgerPAC"/>
    <x v="0"/>
    <s v="40049615-1"/>
    <x v="6"/>
    <s v="CCVT 230KV INSTALL COSTS"/>
    <x v="0"/>
    <s v="Bridger substation"/>
    <n v="1978"/>
    <n v="698.34500000000003"/>
    <n v="-371.95737041005106"/>
    <n v="326.38762958994897"/>
    <n v="0.98481869188351034"/>
    <n v="0.98481869188351034"/>
    <n v="0.98481869188351034"/>
    <n v="0.98481869188351034"/>
    <n v="0.98481869188351034"/>
    <n v="0.98481869188351034"/>
    <n v="698.34500000000003"/>
    <n v="-377.86628256135214"/>
    <n v="320.47871743864789"/>
  </r>
  <r>
    <s v="BridgerPAC"/>
    <x v="0"/>
    <s v="40049616-0"/>
    <x v="6"/>
    <s v="CCVT 230KV"/>
    <x v="0"/>
    <s v="Bridger substation"/>
    <n v="1978"/>
    <n v="1136.7249999999999"/>
    <n v="-605.45037464199675"/>
    <n v="531.27462535800316"/>
    <n v="1.6030300604017833"/>
    <n v="1.6030300604017833"/>
    <n v="1.6030300604017833"/>
    <n v="1.6030300604017833"/>
    <n v="1.6030300604017833"/>
    <n v="1.6030300604017833"/>
    <n v="1136.7249999999999"/>
    <n v="-615.06855500440747"/>
    <n v="521.65644499559244"/>
  </r>
  <r>
    <s v="BridgerPAC"/>
    <x v="0"/>
    <s v="40049616-1"/>
    <x v="6"/>
    <s v="CCVT 230KV INSTALL COSTS"/>
    <x v="0"/>
    <s v="Bridger substation"/>
    <n v="1978"/>
    <n v="698.34500000000003"/>
    <n v="-371.95737041005106"/>
    <n v="326.38762958994897"/>
    <n v="0.98481869188351034"/>
    <n v="0.98481869188351034"/>
    <n v="0.98481869188351034"/>
    <n v="0.98481869188351034"/>
    <n v="0.98481869188351034"/>
    <n v="0.98481869188351034"/>
    <n v="698.34500000000003"/>
    <n v="-377.86628256135214"/>
    <n v="320.47871743864789"/>
  </r>
  <r>
    <s v="BridgerPAC"/>
    <x v="0"/>
    <s v="40049617-0"/>
    <x v="6"/>
    <s v="CCVT 230KV"/>
    <x v="0"/>
    <s v="Bridger substation"/>
    <n v="1978"/>
    <n v="1136.7249999999999"/>
    <n v="-605.45037464199675"/>
    <n v="531.27462535800316"/>
    <n v="1.6030300604017833"/>
    <n v="1.6030300604017833"/>
    <n v="1.6030300604017833"/>
    <n v="1.6030300604017833"/>
    <n v="1.6030300604017833"/>
    <n v="1.6030300604017833"/>
    <n v="1136.7249999999999"/>
    <n v="-615.06855500440747"/>
    <n v="521.65644499559244"/>
  </r>
  <r>
    <s v="BridgerPAC"/>
    <x v="0"/>
    <s v="40049617-1"/>
    <x v="6"/>
    <s v="CCVT 230KV INSTALL COSTS"/>
    <x v="0"/>
    <s v="Bridger substation"/>
    <n v="1978"/>
    <n v="698.34500000000003"/>
    <n v="-371.95737041005106"/>
    <n v="326.38762958994897"/>
    <n v="0.98481869188351034"/>
    <n v="0.98481869188351034"/>
    <n v="0.98481869188351034"/>
    <n v="0.98481869188351034"/>
    <n v="0.98481869188351034"/>
    <n v="0.98481869188351034"/>
    <n v="698.34500000000003"/>
    <n v="-377.86628256135214"/>
    <n v="320.47871743864789"/>
  </r>
  <r>
    <s v="BridgerPAC"/>
    <x v="0"/>
    <s v="40049621-0"/>
    <x v="6"/>
    <s v="CURRENT TRANSFORMER"/>
    <x v="0"/>
    <s v="Bridger substation"/>
    <n v="1978"/>
    <n v="482.04"/>
    <n v="-256.74749705727254"/>
    <n v="225.29250294272748"/>
    <n v="0.6797814865654187"/>
    <n v="0.6797814865654187"/>
    <n v="0.6797814865654187"/>
    <n v="0.6797814865654187"/>
    <n v="0.6797814865654187"/>
    <n v="0.6797814865654187"/>
    <n v="482.04"/>
    <n v="-260.82618597666504"/>
    <n v="221.21381402333498"/>
  </r>
  <r>
    <s v="BridgerPAC"/>
    <x v="0"/>
    <s v="40049622-0"/>
    <x v="6"/>
    <s v="CURRENT TRANSFORMER 230KV"/>
    <x v="0"/>
    <s v="Bridger substation"/>
    <n v="1978"/>
    <n v="13573.81"/>
    <n v="-7229.7770787299323"/>
    <n v="6344.0329212700672"/>
    <n v="19.142031242545318"/>
    <n v="19.142031242545318"/>
    <n v="19.142031242545318"/>
    <n v="19.142031242545318"/>
    <n v="19.142031242545318"/>
    <n v="19.142031242545318"/>
    <n v="13573.81"/>
    <n v="-7344.629266185204"/>
    <n v="6229.1807338147955"/>
  </r>
  <r>
    <s v="BridgerPAC"/>
    <x v="0"/>
    <s v="40049624-0"/>
    <x v="2"/>
    <s v="FOUNDATION AND SUBSTRUCTURE"/>
    <x v="0"/>
    <s v="Bridger substation"/>
    <n v="1978"/>
    <n v="1811.2874999999999"/>
    <n v="-964.74054451108736"/>
    <n v="846.54695548891254"/>
    <n v="2.5543102426092457"/>
    <n v="2.5543102426092457"/>
    <n v="2.5543102426092457"/>
    <n v="2.5543102426092457"/>
    <n v="2.5543102426092457"/>
    <n v="2.5543102426092457"/>
    <n v="1811.2874999999999"/>
    <n v="-980.06640596674288"/>
    <n v="831.22109403325703"/>
  </r>
  <r>
    <s v="BridgerPAC"/>
    <x v="0"/>
    <s v="40049625-0"/>
    <x v="3"/>
    <s v="INSULATOR, POST 230KV"/>
    <x v="0"/>
    <s v="Bridger substation"/>
    <n v="1978"/>
    <n v="5513.08"/>
    <n v="-2936.4150092865907"/>
    <n v="2576.6649907134092"/>
    <n v="7.7746446725460103"/>
    <n v="7.7746446725460103"/>
    <n v="7.7746446725460103"/>
    <n v="7.7746446725460103"/>
    <n v="7.7746446725460103"/>
    <n v="7.7746446725460103"/>
    <n v="5513.08"/>
    <n v="-2983.0628773218668"/>
    <n v="2530.0171226781331"/>
  </r>
  <r>
    <s v="BridgerPAC"/>
    <x v="0"/>
    <s v="40049631-0"/>
    <x v="2"/>
    <s v="STEEL STRUCTURE"/>
    <x v="0"/>
    <s v="Bridger substation"/>
    <n v="1978"/>
    <n v="21566.182499999999"/>
    <n v="-11486.730101143788"/>
    <n v="10079.45239885621"/>
    <n v="30.41301883534793"/>
    <n v="30.41301883534793"/>
    <n v="30.41301883534793"/>
    <n v="30.41301883534793"/>
    <n v="30.41301883534793"/>
    <n v="30.41301883534793"/>
    <n v="21566.182499999999"/>
    <n v="-11669.208214155877"/>
    <n v="9896.9742858441223"/>
  </r>
  <r>
    <s v="BridgerPAC"/>
    <x v="0"/>
    <s v="40056098-0"/>
    <x v="6"/>
    <s v="CCVT 138KV S/N 110256001 EQ# 372415"/>
    <x v="0"/>
    <s v="Bridger substation"/>
    <n v="2005"/>
    <n v="3386.98"/>
    <n v="-516.50679430104947"/>
    <n v="2870.4732056989506"/>
    <n v="4.7763801746065511"/>
    <n v="4.7763801746065511"/>
    <n v="4.7763801746065511"/>
    <n v="4.7763801746065511"/>
    <n v="4.7763801746065511"/>
    <n v="4.7763801746065511"/>
    <n v="3386.98"/>
    <n v="-545.16507534868879"/>
    <n v="2841.8149246513112"/>
  </r>
  <r>
    <s v="BridgerPAC"/>
    <x v="0"/>
    <s v="40063274-0"/>
    <x v="7"/>
    <s v="BREAKER B-2684 S/N A04412 EQ# 322500"/>
    <x v="0"/>
    <s v="Bridger substation"/>
    <n v="1990"/>
    <n v="58000"/>
    <n v="-21777.840994681283"/>
    <n v="36222.159005318717"/>
    <n v="81.792644222044402"/>
    <n v="81.792644222044402"/>
    <n v="81.792644222044402"/>
    <n v="81.792644222044402"/>
    <n v="81.792644222044402"/>
    <n v="81.792644222044402"/>
    <n v="58000"/>
    <n v="-22268.596860013549"/>
    <n v="35731.403139986447"/>
  </r>
  <r>
    <s v="BridgerPAC"/>
    <x v="0"/>
    <s v="40063274-1"/>
    <x v="7"/>
    <s v="BREAKER B-2684 INSTALL COSTS"/>
    <x v="0"/>
    <s v="Bridger substation"/>
    <n v="1990"/>
    <n v="53753.05"/>
    <n v="-20183.196135847465"/>
    <n v="33569.853864152537"/>
    <n v="75.803518870685593"/>
    <n v="75.803518870685593"/>
    <n v="75.803518870685593"/>
    <n v="75.803518870685593"/>
    <n v="75.803518870685593"/>
    <n v="75.803518870685593"/>
    <n v="53753.05"/>
    <n v="-20638.017249071578"/>
    <n v="33115.032750928425"/>
  </r>
  <r>
    <s v="BridgerPAC"/>
    <x v="0"/>
    <s v="40063275-0"/>
    <x v="3"/>
    <s v="BUS"/>
    <x v="0"/>
    <s v="Bridger substation"/>
    <n v="1990"/>
    <n v="2463.4587499999998"/>
    <n v="-924.97953369752258"/>
    <n v="1538.4792163024772"/>
    <n v="3.4740138809384864"/>
    <n v="3.4740138809384864"/>
    <n v="3.4740138809384864"/>
    <n v="3.4740138809384864"/>
    <n v="3.4740138809384864"/>
    <n v="3.4740138809384864"/>
    <n v="2463.4587499999998"/>
    <n v="-945.82361698315356"/>
    <n v="1517.6351330168463"/>
  </r>
  <r>
    <s v="BridgerPAC"/>
    <x v="0"/>
    <s v="40063276-0"/>
    <x v="2"/>
    <s v="CONDUIT"/>
    <x v="0"/>
    <s v="Bridger substation"/>
    <n v="1990"/>
    <n v="3673.17"/>
    <n v="-1379.2019345936801"/>
    <n v="2293.96806540632"/>
    <n v="5.179970465122187"/>
    <n v="5.179970465122187"/>
    <n v="5.179970465122187"/>
    <n v="5.179970465122187"/>
    <n v="5.179970465122187"/>
    <n v="5.179970465122187"/>
    <n v="3673.17"/>
    <n v="-1410.2817573844131"/>
    <n v="2262.8882426155869"/>
  </r>
  <r>
    <s v="BridgerPAC"/>
    <x v="0"/>
    <s v="40063277-0"/>
    <x v="6"/>
    <s v="CCVT 230KV"/>
    <x v="0"/>
    <s v="Bridger substation"/>
    <n v="1990"/>
    <n v="3250"/>
    <n v="-1220.3100557364512"/>
    <n v="2029.6899442635488"/>
    <n v="4.5832085124421438"/>
    <n v="4.5832085124421438"/>
    <n v="4.5832085124421438"/>
    <n v="4.5832085124421438"/>
    <n v="4.5832085124421438"/>
    <n v="4.5832085124421438"/>
    <n v="3250"/>
    <n v="-1247.8093068111041"/>
    <n v="2002.1906931888959"/>
  </r>
  <r>
    <s v="BridgerPAC"/>
    <x v="0"/>
    <s v="40063277-1"/>
    <x v="6"/>
    <s v="CCVT 230KV INSTALL COSTS"/>
    <x v="0"/>
    <s v="Bridger substation"/>
    <n v="1990"/>
    <n v="2312.1750000000002"/>
    <n v="-868.1755086530552"/>
    <n v="1443.999491346945"/>
    <n v="3.2606708130018198"/>
    <n v="3.2606708130018198"/>
    <n v="3.2606708130018198"/>
    <n v="3.2606708130018198"/>
    <n v="3.2606708130018198"/>
    <n v="3.2606708130018198"/>
    <n v="2312.1750000000002"/>
    <n v="-887.73953353106617"/>
    <n v="1424.435466468934"/>
  </r>
  <r>
    <s v="BridgerPAC"/>
    <x v="0"/>
    <s v="40063278-0"/>
    <x v="6"/>
    <s v="CCVT 230KV"/>
    <x v="0"/>
    <s v="Bridger substation"/>
    <n v="1990"/>
    <n v="3250"/>
    <n v="-1220.3100557364512"/>
    <n v="2029.6899442635488"/>
    <n v="4.5832085124421438"/>
    <n v="4.5832085124421438"/>
    <n v="4.5832085124421438"/>
    <n v="4.5832085124421438"/>
    <n v="4.5832085124421438"/>
    <n v="4.5832085124421438"/>
    <n v="3250"/>
    <n v="-1247.8093068111041"/>
    <n v="2002.1906931888959"/>
  </r>
  <r>
    <s v="BridgerPAC"/>
    <x v="0"/>
    <s v="40063278-1"/>
    <x v="6"/>
    <s v="CCVT 230KV INSTALL COSTS"/>
    <x v="0"/>
    <s v="Bridger substation"/>
    <n v="1990"/>
    <n v="2312.1750000000002"/>
    <n v="-868.1755086530552"/>
    <n v="1443.999491346945"/>
    <n v="3.2606708130018198"/>
    <n v="3.2606708130018198"/>
    <n v="3.2606708130018198"/>
    <n v="3.2606708130018198"/>
    <n v="3.2606708130018198"/>
    <n v="3.2606708130018198"/>
    <n v="2312.1750000000002"/>
    <n v="-887.73953353106617"/>
    <n v="1424.435466468934"/>
  </r>
  <r>
    <s v="BridgerPAC"/>
    <x v="0"/>
    <s v="40063279-0"/>
    <x v="6"/>
    <s v="CCVT 230KV"/>
    <x v="0"/>
    <s v="Bridger substation"/>
    <n v="1990"/>
    <n v="3250"/>
    <n v="-1220.3100557364512"/>
    <n v="2029.6899442635488"/>
    <n v="4.5832085124421438"/>
    <n v="4.5832085124421438"/>
    <n v="4.5832085124421438"/>
    <n v="4.5832085124421438"/>
    <n v="4.5832085124421438"/>
    <n v="4.5832085124421438"/>
    <n v="3250"/>
    <n v="-1247.8093068111041"/>
    <n v="2002.1906931888959"/>
  </r>
  <r>
    <s v="BridgerPAC"/>
    <x v="0"/>
    <s v="40063279-1"/>
    <x v="6"/>
    <s v="CCVT 230KV INSTALL COSTS"/>
    <x v="0"/>
    <s v="Bridger substation"/>
    <n v="1990"/>
    <n v="2312.1750000000002"/>
    <n v="-868.1755086530552"/>
    <n v="1443.999491346945"/>
    <n v="3.2606708130018198"/>
    <n v="3.2606708130018198"/>
    <n v="3.2606708130018198"/>
    <n v="3.2606708130018198"/>
    <n v="3.2606708130018198"/>
    <n v="3.2606708130018198"/>
    <n v="2312.1750000000002"/>
    <n v="-887.73953353106617"/>
    <n v="1424.435466468934"/>
  </r>
  <r>
    <s v="BridgerPAC"/>
    <x v="0"/>
    <s v="40063280-0"/>
    <x v="6"/>
    <s v="CCVT 230KV"/>
    <x v="0"/>
    <s v="Bridger substation"/>
    <n v="1990"/>
    <n v="3250"/>
    <n v="-1220.3100557364512"/>
    <n v="2029.6899442635488"/>
    <n v="4.5832085124421438"/>
    <n v="4.5832085124421438"/>
    <n v="4.5832085124421438"/>
    <n v="4.5832085124421438"/>
    <n v="4.5832085124421438"/>
    <n v="4.5832085124421438"/>
    <n v="3250"/>
    <n v="-1247.8093068111041"/>
    <n v="2002.1906931888959"/>
  </r>
  <r>
    <s v="BridgerPAC"/>
    <x v="0"/>
    <s v="40063280-1"/>
    <x v="6"/>
    <s v="CCVT 230KV INSTALL COSTS"/>
    <x v="0"/>
    <s v="Bridger substation"/>
    <n v="1990"/>
    <n v="2312.1750000000002"/>
    <n v="-868.1755086530552"/>
    <n v="1443.999491346945"/>
    <n v="3.2606708130018198"/>
    <n v="3.2606708130018198"/>
    <n v="3.2606708130018198"/>
    <n v="3.2606708130018198"/>
    <n v="3.2606708130018198"/>
    <n v="3.2606708130018198"/>
    <n v="2312.1750000000002"/>
    <n v="-887.73953353106617"/>
    <n v="1424.435466468934"/>
  </r>
  <r>
    <s v="BridgerPAC"/>
    <x v="0"/>
    <s v="40063281-0"/>
    <x v="2"/>
    <s v="FOUNDATION AND SUBSTRUCTURE"/>
    <x v="0"/>
    <s v="Bridger substation"/>
    <n v="1990"/>
    <n v="42943.19"/>
    <n v="-16124.30971766185"/>
    <n v="26818.880282338152"/>
    <n v="60.559259679821643"/>
    <n v="60.559259679821643"/>
    <n v="60.559259679821643"/>
    <n v="60.559259679821643"/>
    <n v="60.559259679821643"/>
    <n v="60.559259679821643"/>
    <n v="42943.19"/>
    <n v="-16487.665275740779"/>
    <n v="26455.524724259223"/>
  </r>
  <r>
    <s v="BridgerPAC"/>
    <x v="0"/>
    <s v="40063282-0"/>
    <x v="8"/>
    <s v="GROUND GRID SYSTEM"/>
    <x v="0"/>
    <s v="Bridger substation"/>
    <n v="1990"/>
    <n v="2369.58"/>
    <n v="-889.7299390375324"/>
    <n v="1479.8500609624675"/>
    <n v="3.3416243775115859"/>
    <n v="3.3416243775115859"/>
    <n v="3.3416243775115859"/>
    <n v="3.3416243775115859"/>
    <n v="3.3416243775115859"/>
    <n v="3.3416243775115859"/>
    <n v="2369.58"/>
    <n v="-909.77968530260193"/>
    <n v="1459.8003146973979"/>
  </r>
  <r>
    <s v="BridgerPAC"/>
    <x v="0"/>
    <s v="40063283-0"/>
    <x v="5"/>
    <s v="GROUP OPERATED SWITCH 230KV 1200A"/>
    <x v="0"/>
    <s v="Bridger substation"/>
    <n v="1990"/>
    <n v="16036.94"/>
    <n v="-6021.5505062283464"/>
    <n v="10015.389493771654"/>
    <n v="22.61558151431505"/>
    <n v="22.61558151431505"/>
    <n v="22.61558151431505"/>
    <n v="22.61558151431505"/>
    <n v="22.61558151431505"/>
    <n v="22.61558151431505"/>
    <n v="16036.94"/>
    <n v="-6157.2439953142366"/>
    <n v="9879.6960046857639"/>
  </r>
  <r>
    <s v="BridgerPAC"/>
    <x v="0"/>
    <s v="40063284-0"/>
    <x v="5"/>
    <s v="GROUP OPERATED SWITCH 230KV 1600A"/>
    <x v="0"/>
    <s v="Bridger substation"/>
    <n v="1990"/>
    <n v="28747.49"/>
    <n v="-10794.108038210175"/>
    <n v="17953.381961789826"/>
    <n v="40.540227962875512"/>
    <n v="40.540227962875512"/>
    <n v="40.540227962875512"/>
    <n v="40.540227962875512"/>
    <n v="40.540227962875512"/>
    <n v="40.540227962875512"/>
    <n v="28747.49"/>
    <n v="-11037.349405987428"/>
    <n v="17710.140594012573"/>
  </r>
  <r>
    <s v="BridgerPAC"/>
    <x v="0"/>
    <s v="40063285-0"/>
    <x v="3"/>
    <s v="INSULATOR, POST 230KV"/>
    <x v="0"/>
    <s v="Bridger substation"/>
    <n v="1990"/>
    <n v="15125.33"/>
    <n v="-5679.2591677945293"/>
    <n v="9446.0708322054707"/>
    <n v="21.330012679845083"/>
    <n v="21.330012679845083"/>
    <n v="21.330012679845083"/>
    <n v="21.330012679845083"/>
    <n v="21.330012679845083"/>
    <n v="21.330012679845083"/>
    <n v="15125.33"/>
    <n v="-5807.2392438735997"/>
    <n v="9318.0907561263994"/>
  </r>
  <r>
    <s v="BridgerPAC"/>
    <x v="0"/>
    <s v="40063286-0"/>
    <x v="2"/>
    <s v="POLE 50'"/>
    <x v="0"/>
    <s v="Bridger substation"/>
    <n v="1990"/>
    <n v="13154.535"/>
    <n v="-4939.2650273960298"/>
    <n v="8215.26997260397"/>
    <n v="18.550762088990187"/>
    <n v="18.550762088990187"/>
    <n v="18.550762088990187"/>
    <n v="18.550762088990187"/>
    <n v="18.550762088990187"/>
    <n v="18.550762088990187"/>
    <n v="13154.535"/>
    <n v="-5050.5695999299705"/>
    <n v="8103.9654000700293"/>
  </r>
  <r>
    <s v="BridgerPAC"/>
    <x v="0"/>
    <s v="40063287-0"/>
    <x v="2"/>
    <s v="POLE 65'"/>
    <x v="0"/>
    <s v="Bridger substation"/>
    <n v="1990"/>
    <n v="35178.644999999997"/>
    <n v="-13208.878227902409"/>
    <n v="21969.766772097588"/>
    <n v="49.609558529286225"/>
    <n v="49.609558529286225"/>
    <n v="49.609558529286225"/>
    <n v="49.609558529286225"/>
    <n v="49.609558529286225"/>
    <n v="49.609558529286225"/>
    <n v="35178.644999999997"/>
    <n v="-13506.535579078127"/>
    <n v="21672.109420921872"/>
  </r>
  <r>
    <s v="BridgerPAC"/>
    <x v="0"/>
    <s v="40063288-0"/>
    <x v="9"/>
    <s v="RELAY AND CONTROL"/>
    <x v="0"/>
    <s v="Bridger substation"/>
    <n v="1990"/>
    <n v="52980.445"/>
    <n v="-19893.098397197529"/>
    <n v="33087.34660280247"/>
    <n v="74.71397738983778"/>
    <n v="74.71397738983778"/>
    <n v="74.71397738983778"/>
    <n v="74.71397738983778"/>
    <n v="74.71397738983778"/>
    <n v="74.71397738983778"/>
    <n v="52980.445"/>
    <n v="-20341.382261536557"/>
    <n v="32639.062738463443"/>
  </r>
  <r>
    <s v="BridgerPAC"/>
    <x v="0"/>
    <s v="40063289-0"/>
    <x v="2"/>
    <s v="STEEL STRUCTURE"/>
    <x v="0"/>
    <s v="Bridger substation"/>
    <n v="1990"/>
    <n v="22561.15"/>
    <n v="-8471.2609889164414"/>
    <n v="14089.88901108356"/>
    <n v="31.816139917072022"/>
    <n v="31.816139917072022"/>
    <n v="31.816139917072022"/>
    <n v="31.816139917072022"/>
    <n v="31.816139917072022"/>
    <n v="31.816139917072022"/>
    <n v="22561.15"/>
    <n v="-8662.1578284188727"/>
    <n v="13898.992171581129"/>
  </r>
  <r>
    <s v="BridgerPAC"/>
    <x v="0"/>
    <s v="40063293-0"/>
    <x v="10"/>
    <s v="MINOR STRUCTURE"/>
    <x v="0"/>
    <s v="Bridger substation"/>
    <n v="1983"/>
    <n v="967.5"/>
    <n v="-434.41799567816361"/>
    <n v="533.08200432183639"/>
    <n v="1.3643859187039304"/>
    <n v="1.3643859187039304"/>
    <n v="1.3643859187039304"/>
    <n v="1.3643859187039304"/>
    <n v="1.3643859187039304"/>
    <n v="1.3643859187039304"/>
    <n v="967.5"/>
    <n v="-442.60431119038719"/>
    <n v="524.89568880961281"/>
  </r>
  <r>
    <s v="BridgerPAC"/>
    <x v="0"/>
    <s v="40063376-0"/>
    <x v="3"/>
    <s v="BUS"/>
    <x v="0"/>
    <s v="Bridger substation"/>
    <n v="1982"/>
    <n v="127.765"/>
    <n v="-61.712135303165113"/>
    <n v="66.052864696834888"/>
    <n v="0.18017650325912937"/>
    <n v="0.18017650325912937"/>
    <n v="0.18017650325912937"/>
    <n v="0.18017650325912937"/>
    <n v="0.18017650325912937"/>
    <n v="0.18017650325912937"/>
    <n v="127.765"/>
    <n v="-62.793194322719891"/>
    <n v="64.971805677280116"/>
  </r>
  <r>
    <s v="BridgerPAC"/>
    <x v="0"/>
    <s v="40063380-0"/>
    <x v="3"/>
    <s v="BUS"/>
    <x v="0"/>
    <s v="Bridger substation"/>
    <n v="1983"/>
    <n v="88.864999999999995"/>
    <n v="-41.76175219872853"/>
    <n v="47.103247801271465"/>
    <n v="0.12531902291020647"/>
    <n v="0.12531902291020647"/>
    <n v="0.12531902291020647"/>
    <n v="0.12531902291020647"/>
    <n v="0.12531902291020647"/>
    <n v="0.12531902291020647"/>
    <n v="88.864999999999995"/>
    <n v="-42.513666336189772"/>
    <n v="46.351333663810223"/>
  </r>
  <r>
    <s v="BridgerPAC"/>
    <x v="0"/>
    <s v="40070169-0"/>
    <x v="3"/>
    <s v="BUS"/>
    <x v="0"/>
    <s v="Bridger substation"/>
    <n v="2008"/>
    <n v="450.21375"/>
    <n v="-47.35184538660576"/>
    <n v="402.86190461339424"/>
    <n v="0.63489953582107661"/>
    <n v="0.63489953582107661"/>
    <n v="0.63489953582107661"/>
    <n v="0.63489953582107661"/>
    <n v="0.63489953582107661"/>
    <n v="0.63489953582107661"/>
    <n v="450.21375"/>
    <n v="-51.161242601532223"/>
    <n v="399.05250739846781"/>
  </r>
  <r>
    <s v="BridgerPAC"/>
    <x v="0"/>
    <s v="40070170-0"/>
    <x v="5"/>
    <s v="POWER FUSE 46KV"/>
    <x v="0"/>
    <s v="Bridger substation"/>
    <n v="2008"/>
    <n v="2616.3150000000001"/>
    <n v="-275.17449958526913"/>
    <n v="2341.1405004147309"/>
    <n v="3.6895745166861746"/>
    <n v="3.6895745166861746"/>
    <n v="3.6895745166861746"/>
    <n v="3.6895745166861746"/>
    <n v="3.6895745166861746"/>
    <n v="3.6895745166861746"/>
    <n v="2616.3150000000001"/>
    <n v="-297.3119466853862"/>
    <n v="2319.0030533146137"/>
  </r>
  <r>
    <s v="BridgerPAC"/>
    <x v="0"/>
    <s v="40070171-0"/>
    <x v="5"/>
    <s v="POWER FUSE 46KV"/>
    <x v="0"/>
    <s v="Bridger substation"/>
    <n v="2008"/>
    <n v="2019.03"/>
    <n v="-212.35423482938631"/>
    <n v="1806.6757651706137"/>
    <n v="2.8472724562695571"/>
    <n v="2.8472724562695571"/>
    <n v="2.8472724562695571"/>
    <n v="2.8472724562695571"/>
    <n v="2.8472724562695571"/>
    <n v="2.8472724562695571"/>
    <n v="2019.03"/>
    <n v="-229.43786956700364"/>
    <n v="1789.5921304329963"/>
  </r>
  <r>
    <s v="BridgerPAC"/>
    <x v="0"/>
    <s v="40074341-0"/>
    <x v="3"/>
    <s v="BUS"/>
    <x v="0"/>
    <s v="Bridger substation"/>
    <n v="2008"/>
    <n v="749.67250000000001"/>
    <n v="-78.84782797191383"/>
    <n v="670.82467202808618"/>
    <n v="1.0572016564750102"/>
    <n v="1.0572016564750102"/>
    <n v="1.0572016564750102"/>
    <n v="1.0572016564750102"/>
    <n v="1.0572016564750102"/>
    <n v="1.0572016564750102"/>
    <n v="749.67250000000001"/>
    <n v="-85.191037910763896"/>
    <n v="664.48146208923617"/>
  </r>
  <r>
    <s v="BridgerPAC"/>
    <x v="0"/>
    <s v="40077925-0"/>
    <x v="5"/>
    <s v="AIRBREAK SWITCH 230KV 1600A"/>
    <x v="0"/>
    <s v="Bridger substation"/>
    <n v="1976"/>
    <n v="7059.125"/>
    <n v="-3928.0390806636256"/>
    <n v="3131.0859193363744"/>
    <n v="9.9549051662748145"/>
    <n v="9.9549051662748145"/>
    <n v="9.9549051662748145"/>
    <n v="9.9549051662748145"/>
    <n v="9.9549051662748145"/>
    <n v="9.9549051662748145"/>
    <n v="7059.125"/>
    <n v="-3987.7685116612743"/>
    <n v="3071.3564883387257"/>
  </r>
  <r>
    <s v="BridgerPAC"/>
    <x v="0"/>
    <s v="40077926-0"/>
    <x v="5"/>
    <s v="AIRBREAK SWITCH 34.5KV 1200A"/>
    <x v="0"/>
    <s v="Bridger substation"/>
    <n v="1976"/>
    <n v="730.52"/>
    <n v="-406.49671300712083"/>
    <n v="324.02328699287915"/>
    <n v="1.0301924561566875"/>
    <n v="1.0301924561566875"/>
    <n v="1.0301924561566875"/>
    <n v="1.0301924561566875"/>
    <n v="1.0301924561566875"/>
    <n v="1.0301924561566875"/>
    <n v="730.52"/>
    <n v="-412.67786774406096"/>
    <n v="317.84213225593902"/>
  </r>
  <r>
    <s v="BridgerPAC"/>
    <x v="0"/>
    <s v="40077927-0"/>
    <x v="5"/>
    <s v="AIRBREAK SWITCH 34.5KV 600A"/>
    <x v="0"/>
    <s v="Bridger substation"/>
    <n v="1976"/>
    <n v="633.08500000000004"/>
    <n v="-352.27915944000591"/>
    <n v="280.80584055999412"/>
    <n v="0.89278786495367213"/>
    <n v="0.89278786495367213"/>
    <n v="0.89278786495367213"/>
    <n v="0.89278786495367213"/>
    <n v="0.89278786495367213"/>
    <n v="0.89278786495367213"/>
    <n v="633.08500000000004"/>
    <n v="-357.63588662972796"/>
    <n v="275.44911337027207"/>
  </r>
  <r>
    <s v="BridgerPAC"/>
    <x v="0"/>
    <s v="40077928-0"/>
    <x v="5"/>
    <s v="AIRBREAK SWITCH 34.5KV 1200A"/>
    <x v="0"/>
    <s v="Bridger substation"/>
    <n v="1976"/>
    <n v="6014.5550000000003"/>
    <n v="-3346.789735668488"/>
    <n v="2667.7652643315123"/>
    <n v="8.4818337460158322"/>
    <n v="8.4818337460158322"/>
    <n v="8.4818337460158322"/>
    <n v="8.4818337460158322"/>
    <n v="8.4818337460158322"/>
    <n v="8.4818337460158322"/>
    <n v="6014.5550000000003"/>
    <n v="-3397.6807381445828"/>
    <n v="2616.8742618554174"/>
  </r>
  <r>
    <s v="BridgerPAC"/>
    <x v="0"/>
    <s v="40077931-0"/>
    <x v="3"/>
    <s v="BUS"/>
    <x v="0"/>
    <s v="Bridger substation"/>
    <n v="1976"/>
    <n v="31610.703750000001"/>
    <n v="-17589.726729202306"/>
    <n v="14020.977020797694"/>
    <n v="44.577983541934394"/>
    <n v="44.577983541934394"/>
    <n v="44.577983541934394"/>
    <n v="44.577983541934394"/>
    <n v="44.577983541934394"/>
    <n v="44.577983541934394"/>
    <n v="31610.703750000001"/>
    <n v="-17857.194630453912"/>
    <n v="13753.509119546088"/>
  </r>
  <r>
    <s v="BridgerPAC"/>
    <x v="0"/>
    <s v="40077935-0"/>
    <x v="5"/>
    <s v="GROUP OPERATED SWITCH"/>
    <x v="0"/>
    <s v="Bridger substation"/>
    <n v="1976"/>
    <n v="7228.16"/>
    <n v="-4022.0983423993189"/>
    <n v="3206.061657600681"/>
    <n v="10.19328136655194"/>
    <n v="10.19328136655194"/>
    <n v="10.19328136655194"/>
    <n v="10.19328136655194"/>
    <n v="10.19328136655194"/>
    <n v="10.19328136655194"/>
    <n v="7228.16"/>
    <n v="-4083.2580305986307"/>
    <n v="3144.9019694013691"/>
  </r>
  <r>
    <s v="BridgerPAC"/>
    <x v="0"/>
    <s v="40077936-0"/>
    <x v="5"/>
    <s v="GROUP OPERATED SWITCH 34.5KV 1200A"/>
    <x v="0"/>
    <s v="Bridger substation"/>
    <n v="1976"/>
    <n v="6043.1049999999996"/>
    <n v="-3362.6763385764889"/>
    <n v="2680.4286614235107"/>
    <n v="8.5220954700251319"/>
    <n v="8.5220954700251319"/>
    <n v="8.5220954700251319"/>
    <n v="8.5220954700251319"/>
    <n v="8.5220954700251319"/>
    <n v="8.5220954700251319"/>
    <n v="6043.1049999999996"/>
    <n v="-3413.8089113966398"/>
    <n v="2629.2960886033597"/>
  </r>
  <r>
    <s v="BridgerPAC"/>
    <x v="0"/>
    <s v="40077945-0"/>
    <x v="2"/>
    <s v="STEEL STRUCTURE"/>
    <x v="0"/>
    <s v="Bridger substation"/>
    <n v="1976"/>
    <n v="114700.19625000001"/>
    <n v="-63824.745054066538"/>
    <n v="50875.45119593347"/>
    <n v="161.7522817943952"/>
    <n v="161.7522817943952"/>
    <n v="161.7522817943952"/>
    <n v="161.7522817943952"/>
    <n v="161.7522817943952"/>
    <n v="161.7522817943952"/>
    <n v="114700.19625000001"/>
    <n v="-64795.258744832907"/>
    <n v="49904.937505167101"/>
  </r>
  <r>
    <s v="BridgerPAC"/>
    <x v="0"/>
    <s v="40077946-0"/>
    <x v="6"/>
    <s v="POWER TRANSFORMER T-3381 S/N C0446051 EQ# 32"/>
    <x v="0"/>
    <s v="Bridger substation"/>
    <n v="1979"/>
    <n v="292450.315"/>
    <n v="-152221.67127609061"/>
    <n v="140228.64372390939"/>
    <n v="412.41869943827265"/>
    <n v="412.41869943827265"/>
    <n v="412.41869943827265"/>
    <n v="412.41869943827265"/>
    <n v="412.41869943827265"/>
    <n v="412.41869943827265"/>
    <n v="292450.315"/>
    <n v="-154696.18347272024"/>
    <n v="137754.13152727977"/>
  </r>
  <r>
    <s v="BridgerPAC"/>
    <x v="0"/>
    <s v="40077946-1"/>
    <x v="6"/>
    <s v="POWER TRANSFORMER T-3381 REBUILD"/>
    <x v="0"/>
    <s v="Bridger substation"/>
    <n v="1992"/>
    <n v="403527.86"/>
    <n v="-140144.58177487447"/>
    <n v="263383.27822512551"/>
    <n v="569.06225321832665"/>
    <n v="569.06225321832665"/>
    <n v="569.06225321832665"/>
    <n v="569.06225321832665"/>
    <n v="569.06225321832665"/>
    <n v="569.06225321832665"/>
    <n v="403527.86"/>
    <n v="-143558.95529418444"/>
    <n v="259968.90470581554"/>
  </r>
  <r>
    <s v="BridgerPAC"/>
    <x v="0"/>
    <s v="40077946-2"/>
    <x v="6"/>
    <s v="POWER TRANSFORMER T-3381 BUSHING 196KV"/>
    <x v="0"/>
    <s v="Bridger substation"/>
    <n v="2003"/>
    <n v="14504.975"/>
    <n v="-2661.8053631030507"/>
    <n v="11843.16963689695"/>
    <n v="20.45517689008015"/>
    <n v="20.45517689008015"/>
    <n v="20.45517689008015"/>
    <n v="20.45517689008015"/>
    <n v="20.45517689008015"/>
    <n v="20.45517689008015"/>
    <n v="14504.975"/>
    <n v="-2784.5364244435318"/>
    <n v="11720.438575556469"/>
  </r>
  <r>
    <s v="BridgerPAC"/>
    <x v="0"/>
    <s v="40077946-3"/>
    <x v="6"/>
    <s v="POWER TRANSFORMER T-3381 BUSHING 345KV"/>
    <x v="0"/>
    <s v="Bridger substation"/>
    <n v="2003"/>
    <n v="29412.71"/>
    <n v="-5397.5211416355232"/>
    <n v="24015.188858364476"/>
    <n v="41.478333183382198"/>
    <n v="41.478333183382198"/>
    <n v="41.478333183382198"/>
    <n v="41.478333183382198"/>
    <n v="41.478333183382198"/>
    <n v="41.478333183382198"/>
    <n v="29412.71"/>
    <n v="-5646.3911407358164"/>
    <n v="23766.318859264182"/>
  </r>
  <r>
    <s v="BridgerPAC"/>
    <x v="0"/>
    <s v="40077946-4"/>
    <x v="6"/>
    <s v="POWER TRANSFORMER T-3381 BUSHING 34.5KV"/>
    <x v="0"/>
    <s v="Bridger substation"/>
    <n v="2003"/>
    <n v="9220.5849999999991"/>
    <n v="-1692.0679011130696"/>
    <n v="7528.5170988869295"/>
    <n v="13.00303497282964"/>
    <n v="13.00303497282964"/>
    <n v="13.00303497282964"/>
    <n v="13.00303497282964"/>
    <n v="13.00303497282964"/>
    <n v="13.00303497282964"/>
    <n v="9220.5849999999991"/>
    <n v="-1770.0861109500474"/>
    <n v="7450.4988890499517"/>
  </r>
  <r>
    <s v="BridgerPAC"/>
    <x v="0"/>
    <s v="40077946-5"/>
    <x v="6"/>
    <s v="POWER TRANSFORMER COOLING SYSTEM T-3381"/>
    <x v="0"/>
    <s v="Bridger substation"/>
    <n v="2010"/>
    <n v="449.64499999999998"/>
    <n v="-32.924202645696141"/>
    <n v="416.72079735430384"/>
    <n v="0.63409747433139929"/>
    <n v="0.63409747433139929"/>
    <n v="0.63409747433139929"/>
    <n v="0.63409747433139929"/>
    <n v="0.63409747433139929"/>
    <n v="0.63409747433139929"/>
    <n v="449.64499999999998"/>
    <n v="-36.728787491684535"/>
    <n v="412.91621250831543"/>
  </r>
  <r>
    <s v="BridgerPAC"/>
    <x v="0"/>
    <s v="40077947-0"/>
    <x v="6"/>
    <s v="POWER TRANSFORMER T-3615 S/N C056451 EQ# 322"/>
    <x v="0"/>
    <s v="Bridger substation"/>
    <n v="1978"/>
    <n v="214203.685"/>
    <n v="-114090.65634427524"/>
    <n v="100113.02865572476"/>
    <n v="302.07389307337706"/>
    <n v="302.07389307337706"/>
    <n v="302.07389307337706"/>
    <n v="302.07389307337706"/>
    <n v="302.07389307337706"/>
    <n v="302.07389307337706"/>
    <n v="214203.685"/>
    <n v="-115903.0997027155"/>
    <n v="98300.585297284502"/>
  </r>
  <r>
    <s v="BridgerPAC"/>
    <x v="0"/>
    <s v="40077947-1"/>
    <x v="6"/>
    <s v="POWER TRANSFORMER T-3615 INSTALL COSTS"/>
    <x v="0"/>
    <s v="Bridger substation"/>
    <n v="1978"/>
    <n v="121793.32"/>
    <n v="-64870.405087327723"/>
    <n v="56922.914912672284"/>
    <n v="171.75513261002769"/>
    <n v="171.75513261002769"/>
    <n v="171.75513261002769"/>
    <n v="171.75513261002769"/>
    <n v="171.75513261002769"/>
    <n v="171.75513261002769"/>
    <n v="121793.32"/>
    <n v="-65900.935882987891"/>
    <n v="55892.384117012116"/>
  </r>
  <r>
    <s v="BridgerPAC"/>
    <x v="0"/>
    <s v="40077947-2"/>
    <x v="6"/>
    <s v="POWER TRANSFORMER T-3615 BUSHING 345KV"/>
    <x v="0"/>
    <s v="Bridger substation"/>
    <n v="2003"/>
    <n v="39005.5"/>
    <n v="-7157.8923156031669"/>
    <n v="31847.607684396833"/>
    <n v="55.006258348326782"/>
    <n v="55.006258348326782"/>
    <n v="55.006258348326782"/>
    <n v="55.006258348326782"/>
    <n v="55.006258348326782"/>
    <n v="55.006258348326782"/>
    <n v="39005.5"/>
    <n v="-7487.9298656931278"/>
    <n v="31517.570134306872"/>
  </r>
  <r>
    <s v="BridgerPAC"/>
    <x v="0"/>
    <s v="40077947-3"/>
    <x v="6"/>
    <s v="POWER TRANSFORMER T-3615 BUSHING 196KV"/>
    <x v="0"/>
    <s v="Bridger substation"/>
    <n v="2003"/>
    <n v="15920.465"/>
    <n v="-2921.5616793613517"/>
    <n v="12998.903320638648"/>
    <n v="22.451326372319141"/>
    <n v="22.451326372319141"/>
    <n v="22.451326372319141"/>
    <n v="22.451326372319141"/>
    <n v="22.451326372319141"/>
    <n v="22.451326372319141"/>
    <n v="15920.465"/>
    <n v="-3056.2696375952664"/>
    <n v="12864.195362404735"/>
  </r>
  <r>
    <s v="BridgerPAC"/>
    <x v="0"/>
    <s v="40077947-4"/>
    <x v="6"/>
    <s v="POWER TRANSFORMER T-3615 BUSHING 34.5KV"/>
    <x v="0"/>
    <s v="Bridger substation"/>
    <n v="2003"/>
    <n v="9276.5849999999991"/>
    <n v="-1702.3444510784275"/>
    <n v="7574.2405489215716"/>
    <n v="13.082007181044029"/>
    <n v="13.082007181044029"/>
    <n v="13.082007181044029"/>
    <n v="13.082007181044029"/>
    <n v="13.082007181044029"/>
    <n v="13.082007181044029"/>
    <n v="9276.5849999999991"/>
    <n v="-1780.8364941646917"/>
    <n v="7495.7485058353077"/>
  </r>
  <r>
    <s v="BridgerPAC"/>
    <x v="0"/>
    <s v="40077948-0"/>
    <x v="6"/>
    <s v="POWER TRANSFORMER T-3380 BUSHING 345KV"/>
    <x v="0"/>
    <s v="Bridger substation"/>
    <n v="2003"/>
    <n v="39005.5"/>
    <n v="-7157.8923156031669"/>
    <n v="31847.607684396833"/>
    <n v="55.006258348326782"/>
    <n v="55.006258348326782"/>
    <n v="55.006258348326782"/>
    <n v="55.006258348326782"/>
    <n v="55.006258348326782"/>
    <n v="55.006258348326782"/>
    <n v="39005.5"/>
    <n v="-7487.9298656931278"/>
    <n v="31517.570134306872"/>
  </r>
  <r>
    <s v="BridgerPAC"/>
    <x v="0"/>
    <s v="40077949-0"/>
    <x v="6"/>
    <s v="POWER TRANSFORMER T-3380 BUSHING 196KV"/>
    <x v="0"/>
    <s v="Bridger substation"/>
    <n v="2003"/>
    <n v="15920.465"/>
    <n v="-2921.5616793613517"/>
    <n v="12998.903320638648"/>
    <n v="22.451326372319141"/>
    <n v="22.451326372319141"/>
    <n v="22.451326372319141"/>
    <n v="22.451326372319141"/>
    <n v="22.451326372319141"/>
    <n v="22.451326372319141"/>
    <n v="15920.465"/>
    <n v="-3056.2696375952664"/>
    <n v="12864.195362404735"/>
  </r>
  <r>
    <s v="BridgerPAC"/>
    <x v="0"/>
    <s v="40077950-0"/>
    <x v="6"/>
    <s v="POWER TRANSFORMER T-3380 BUSHING 34.5KV"/>
    <x v="0"/>
    <s v="Bridger substation"/>
    <n v="2003"/>
    <n v="9220.5849999999991"/>
    <n v="-1692.0679011130696"/>
    <n v="7528.5170988869295"/>
    <n v="13.00303497282964"/>
    <n v="13.00303497282964"/>
    <n v="13.00303497282964"/>
    <n v="13.00303497282964"/>
    <n v="13.00303497282964"/>
    <n v="13.00303497282964"/>
    <n v="9220.5849999999991"/>
    <n v="-1770.0861109500474"/>
    <n v="7450.4988890499517"/>
  </r>
  <r>
    <s v="BridgerPAC"/>
    <x v="0"/>
    <s v="40077951-0"/>
    <x v="7"/>
    <s v="BREAKER B-2432 S/N 138Y5010 EQ# 322863"/>
    <x v="0"/>
    <s v="Bridger substation"/>
    <n v="1978"/>
    <n v="28240.1"/>
    <n v="-15041.438452508261"/>
    <n v="13198.661547491738"/>
    <n v="39.824697449913039"/>
    <n v="39.824697449913039"/>
    <n v="39.824697449913039"/>
    <n v="39.824697449913039"/>
    <n v="39.824697449913039"/>
    <n v="39.824697449913039"/>
    <n v="28240.1"/>
    <n v="-15280.386637207739"/>
    <n v="12959.713362792259"/>
  </r>
  <r>
    <s v="BridgerPAC"/>
    <x v="0"/>
    <s v="40077951-1"/>
    <x v="7"/>
    <s v="BREAKER B-2432 INSTALL COSTS"/>
    <x v="0"/>
    <s v="Bridger substation"/>
    <n v="1978"/>
    <n v="38258.050000000003"/>
    <n v="-20377.268649473044"/>
    <n v="17880.781350526959"/>
    <n v="53.952190901365277"/>
    <n v="53.952190901365277"/>
    <n v="53.952190901365277"/>
    <n v="53.952190901365277"/>
    <n v="53.952190901365277"/>
    <n v="53.952190901365277"/>
    <n v="38258.050000000003"/>
    <n v="-20700.981794881234"/>
    <n v="17557.068205118769"/>
  </r>
  <r>
    <s v="BridgerPAC"/>
    <x v="0"/>
    <s v="40077952-0"/>
    <x v="7"/>
    <s v="BREAKER B-2433 S/N 238Y5010 EQ# 322872"/>
    <x v="0"/>
    <s v="Bridger substation"/>
    <n v="1978"/>
    <n v="28240.1"/>
    <n v="-15041.438452508261"/>
    <n v="13198.661547491738"/>
    <n v="39.824697449913039"/>
    <n v="39.824697449913039"/>
    <n v="39.824697449913039"/>
    <n v="39.824697449913039"/>
    <n v="39.824697449913039"/>
    <n v="39.824697449913039"/>
    <n v="28240.1"/>
    <n v="-15280.386637207739"/>
    <n v="12959.713362792259"/>
  </r>
  <r>
    <s v="BridgerPAC"/>
    <x v="0"/>
    <s v="40077952-1"/>
    <x v="7"/>
    <s v="BREAKER B-2433 INSTALL COSTS"/>
    <x v="0"/>
    <s v="Bridger substation"/>
    <n v="1978"/>
    <n v="38258.050000000003"/>
    <n v="-20377.268649473044"/>
    <n v="17880.781350526959"/>
    <n v="53.952190901365277"/>
    <n v="53.952190901365277"/>
    <n v="53.952190901365277"/>
    <n v="53.952190901365277"/>
    <n v="53.952190901365277"/>
    <n v="53.952190901365277"/>
    <n v="38258.050000000003"/>
    <n v="-20700.981794881234"/>
    <n v="17557.068205118769"/>
  </r>
  <r>
    <s v="BridgerPAC"/>
    <x v="0"/>
    <s v="40077980-0"/>
    <x v="4"/>
    <s v="BUS"/>
    <x v="0"/>
    <s v="Bridger substation"/>
    <n v="2009"/>
    <n v="11756.615"/>
    <n v="-1049.435338051595"/>
    <n v="10707.179661948405"/>
    <n v="16.579390137078459"/>
    <n v="16.579390137078459"/>
    <n v="16.579390137078459"/>
    <n v="16.579390137078459"/>
    <n v="16.579390137078459"/>
    <n v="16.579390137078459"/>
    <n v="11756.615"/>
    <n v="-1148.9116788740657"/>
    <n v="10607.703321125933"/>
  </r>
  <r>
    <s v="BridgerPAC"/>
    <x v="0"/>
    <s v="40077981-0"/>
    <x v="4"/>
    <s v="CURRENT TRANSFORMER"/>
    <x v="0"/>
    <s v="Bridger substation"/>
    <n v="2009"/>
    <n v="12023.805"/>
    <n v="-1073.2856238671975"/>
    <n v="10950.519376132803"/>
    <n v="16.956186285521358"/>
    <n v="16.956186285521358"/>
    <n v="16.956186285521358"/>
    <n v="16.956186285521358"/>
    <n v="16.956186285521358"/>
    <n v="16.956186285521358"/>
    <n v="12023.805"/>
    <n v="-1175.0227415803256"/>
    <n v="10848.782258419675"/>
  </r>
  <r>
    <s v="ST3MSC"/>
    <x v="1"/>
    <s v="000001470709"/>
    <x v="11"/>
    <s v="SITE PREPARATION &amp; IMPROVEMENT"/>
    <x v="1"/>
    <s v="Located in ID"/>
    <n v="2008"/>
    <n v="129051.82375000001"/>
    <n v="-12625.830166436925"/>
    <n v="116425.99358356309"/>
    <n v="184.65116302452464"/>
    <n v="184.65116302452464"/>
    <n v="184.65116302452464"/>
    <n v="184.65116302452464"/>
    <n v="184.65116302452464"/>
    <n v="184.65116302452464"/>
    <n v="129051.82375000001"/>
    <n v="-13733.737144584073"/>
    <n v="115318.08660541594"/>
  </r>
  <r>
    <s v="ST3MSC"/>
    <x v="1"/>
    <s v="000001470710"/>
    <x v="11"/>
    <s v="PERIMETER FENCE &amp; GATES"/>
    <x v="1"/>
    <s v="Located in ID"/>
    <n v="2008"/>
    <n v="36871.951666666668"/>
    <n v="-3607.3802455535169"/>
    <n v="33264.571421113149"/>
    <n v="52.757478045590652"/>
    <n v="52.757478045590652"/>
    <n v="52.757478045590652"/>
    <n v="52.757478045590652"/>
    <n v="52.757478045590652"/>
    <n v="52.757478045590652"/>
    <n v="36871.951666666668"/>
    <n v="-3923.9251138270611"/>
    <n v="32948.026552839605"/>
  </r>
  <r>
    <s v="ST3MSC"/>
    <x v="1"/>
    <s v="000001470711"/>
    <x v="11"/>
    <s v="YARD LIGHT SYSTEM"/>
    <x v="1"/>
    <s v="Located in ID"/>
    <n v="2008"/>
    <n v="13826.978333333333"/>
    <n v="-1352.7672455823758"/>
    <n v="12474.211087750957"/>
    <n v="19.784049199575165"/>
    <n v="19.784049199575165"/>
    <n v="19.784049199575165"/>
    <n v="19.784049199575165"/>
    <n v="19.784049199575165"/>
    <n v="19.784049199575165"/>
    <n v="13826.978333333333"/>
    <n v="-1471.4715407798269"/>
    <n v="12355.506792553506"/>
  </r>
  <r>
    <s v="ST3MSC"/>
    <x v="1"/>
    <s v="000001470712"/>
    <x v="11"/>
    <s v="COMPLETE STATION BUILDING"/>
    <x v="1"/>
    <s v="Located in ID"/>
    <n v="2008"/>
    <n v="138269.81166666668"/>
    <n v="-13527.675227825304"/>
    <n v="124742.13643884138"/>
    <n v="197.84053253592231"/>
    <n v="197.84053253592231"/>
    <n v="197.84053253592231"/>
    <n v="197.84053253592231"/>
    <n v="197.84053253592231"/>
    <n v="197.84053253592231"/>
    <n v="138269.81166666668"/>
    <n v="-14714.718423040838"/>
    <n v="123555.09324362583"/>
  </r>
  <r>
    <s v="ST3MSC"/>
    <x v="1"/>
    <s v="000001470713"/>
    <x v="11"/>
    <s v="FOUNDATION - STRUCTURE"/>
    <x v="1"/>
    <s v="Located in ID"/>
    <n v="2008"/>
    <n v="33184.757916666669"/>
    <n v="-3246.6423595982428"/>
    <n v="29938.115557068428"/>
    <n v="47.481732268040112"/>
    <n v="47.481732268040112"/>
    <n v="47.481732268040112"/>
    <n v="47.481732268040112"/>
    <n v="47.481732268040112"/>
    <n v="47.481732268040112"/>
    <n v="33184.757916666669"/>
    <n v="-3531.5327532064834"/>
    <n v="29653.225163460185"/>
  </r>
  <r>
    <s v="ST3MSC"/>
    <x v="1"/>
    <s v="000001470714"/>
    <x v="11"/>
    <s v="FOUNDATION - OTHER EQUIPMENT"/>
    <x v="1"/>
    <s v="Located in ID"/>
    <n v="2008"/>
    <n v="23044.966250000001"/>
    <n v="-2254.6123069707551"/>
    <n v="20790.353943029248"/>
    <n v="32.97341871097283"/>
    <n v="32.97341871097283"/>
    <n v="32.97341871097283"/>
    <n v="32.97341871097283"/>
    <n v="32.97341871097283"/>
    <n v="32.97341871097283"/>
    <n v="23044.966250000001"/>
    <n v="-2452.4528192365919"/>
    <n v="20592.513430763411"/>
  </r>
  <r>
    <s v="ST3MSC"/>
    <x v="1"/>
    <s v="000001470715"/>
    <x v="11"/>
    <s v="CONCRETE SURFACE TRENCH W/LIDS"/>
    <x v="1"/>
    <s v="Located in ID"/>
    <n v="2008"/>
    <n v="73743.903333333335"/>
    <n v="-7214.7604911070339"/>
    <n v="66529.142842226298"/>
    <n v="105.5149560911813"/>
    <n v="105.5149560911813"/>
    <n v="105.5149560911813"/>
    <n v="105.5149560911813"/>
    <n v="105.5149560911813"/>
    <n v="105.5149560911813"/>
    <n v="73743.903333333335"/>
    <n v="-7847.8502276541221"/>
    <n v="65896.05310567921"/>
  </r>
  <r>
    <s v="ST3MSC"/>
    <x v="1"/>
    <s v="000001470716"/>
    <x v="11"/>
    <s v="METAL STRUCT - OTHER SUPPORT"/>
    <x v="1"/>
    <s v="Located in ID"/>
    <n v="2008"/>
    <n v="13826.978333333333"/>
    <n v="-1352.7672455823758"/>
    <n v="12474.211087750957"/>
    <n v="19.784049199575165"/>
    <n v="19.784049199575165"/>
    <n v="19.784049199575165"/>
    <n v="19.784049199575165"/>
    <n v="19.784049199575165"/>
    <n v="19.784049199575165"/>
    <n v="13826.978333333333"/>
    <n v="-1471.4715407798269"/>
    <n v="12355.506792553506"/>
  </r>
  <r>
    <s v="ST3MSC"/>
    <x v="1"/>
    <s v="000001470717"/>
    <x v="11"/>
    <s v="METAL STRUCT - EQUIPMENT"/>
    <x v="1"/>
    <s v="Located in ID"/>
    <n v="2008"/>
    <n v="202795.72708333333"/>
    <n v="-19840.590657543959"/>
    <n v="182955.13642578939"/>
    <n v="290.1661191157059"/>
    <n v="290.1661191157059"/>
    <n v="290.1661191157059"/>
    <n v="290.1661191157059"/>
    <n v="290.1661191157059"/>
    <n v="290.1661191157059"/>
    <n v="202795.72708333333"/>
    <n v="-21581.587372238195"/>
    <n v="181214.13971109514"/>
  </r>
  <r>
    <s v="ST3MSC"/>
    <x v="1"/>
    <s v="000001470718"/>
    <x v="12"/>
    <s v="BUS - CONDUCTOR WITH FITTINGS"/>
    <x v="1"/>
    <s v="Located in ID"/>
    <n v="2008"/>
    <n v="18435.975833333334"/>
    <n v="-1939.0289106256753"/>
    <n v="16496.946922707659"/>
    <n v="26.378739022795326"/>
    <n v="26.378739022795326"/>
    <n v="26.378739022795326"/>
    <n v="26.378739022795326"/>
    <n v="26.378739022795326"/>
    <n v="26.378739022795326"/>
    <n v="18435.975833333334"/>
    <n v="-2097.3013447624471"/>
    <n v="16338.674488570887"/>
  </r>
  <r>
    <s v="ST3MSC"/>
    <x v="1"/>
    <s v="000001470719"/>
    <x v="12"/>
    <s v="BUS - RIGID WITH FITTINGS"/>
    <x v="1"/>
    <s v="Located in ID"/>
    <n v="2008"/>
    <n v="165923.77541666667"/>
    <n v="-17451.259450631831"/>
    <n v="148472.51596603484"/>
    <n v="237.40864107011529"/>
    <n v="237.40864107011529"/>
    <n v="237.40864107011529"/>
    <n v="237.40864107011529"/>
    <n v="237.40864107011529"/>
    <n v="237.40864107011529"/>
    <n v="165923.77541666667"/>
    <n v="-18875.711297052523"/>
    <n v="147048.06411961414"/>
  </r>
  <r>
    <s v="ST3MSC"/>
    <x v="1"/>
    <s v="000001470720"/>
    <x v="12"/>
    <s v="CONTROL WIRE - LOW VOLTAGE"/>
    <x v="1"/>
    <s v="Located in ID"/>
    <n v="2008"/>
    <n v="12905.181666666669"/>
    <n v="-1357.3200884381233"/>
    <n v="11547.861578228545"/>
    <n v="18.465115288948201"/>
    <n v="18.465115288948201"/>
    <n v="18.465115288948201"/>
    <n v="18.465115288948201"/>
    <n v="18.465115288948201"/>
    <n v="18.465115288948201"/>
    <n v="12905.181666666669"/>
    <n v="-1468.1107801718126"/>
    <n v="11437.070886494857"/>
  </r>
  <r>
    <s v="ST3MSC"/>
    <x v="1"/>
    <s v="000001470721"/>
    <x v="12"/>
    <s v="GROUNDING AND FITTINGS"/>
    <x v="1"/>
    <s v="Located in ID"/>
    <n v="2008"/>
    <n v="9217.9879166666669"/>
    <n v="-969.51445531283764"/>
    <n v="8248.4734613538294"/>
    <n v="13.189369511397663"/>
    <n v="13.189369511397663"/>
    <n v="13.189369511397663"/>
    <n v="13.189369511397663"/>
    <n v="13.189369511397663"/>
    <n v="13.189369511397663"/>
    <n v="9217.9879166666669"/>
    <n v="-1048.6506723812236"/>
    <n v="8169.3372442854434"/>
  </r>
  <r>
    <s v="ST3MSC"/>
    <x v="1"/>
    <s v="000001470722"/>
    <x v="12"/>
    <s v="345KV CIR SWR, INTERUPTER"/>
    <x v="1"/>
    <s v="Located in ID"/>
    <n v="2008"/>
    <n v="64525.91541666667"/>
    <n v="-6786.6011871898636"/>
    <n v="57739.314229476804"/>
    <n v="92.325586579783646"/>
    <n v="92.325586579783646"/>
    <n v="92.325586579783646"/>
    <n v="92.325586579783646"/>
    <n v="92.325586579783646"/>
    <n v="92.325586579783646"/>
    <n v="64525.91541666667"/>
    <n v="-7340.5547066685658"/>
    <n v="57185.360709998102"/>
  </r>
  <r>
    <s v="ST3MSC"/>
    <x v="1"/>
    <s v="000001470723"/>
    <x v="12"/>
    <s v="SWITCH - AIR BREAK OR BYPASS"/>
    <x v="1"/>
    <s v="Located in ID"/>
    <n v="2008"/>
    <n v="92179.872083333335"/>
    <n v="-9695.143808129129"/>
    <n v="82484.728275204208"/>
    <n v="131.89368497893398"/>
    <n v="131.89368497893398"/>
    <n v="131.89368497893398"/>
    <n v="131.89368497893398"/>
    <n v="131.89368497893398"/>
    <n v="131.89368497893398"/>
    <n v="92179.872083333335"/>
    <n v="-10486.505918002733"/>
    <n v="81693.366165330604"/>
  </r>
  <r>
    <s v="ST3MSC"/>
    <x v="1"/>
    <s v="000001470724"/>
    <x v="12"/>
    <s v="KEY INTERLOCK SYSTEM"/>
    <x v="1"/>
    <s v="Located in ID"/>
    <n v="2008"/>
    <n v="4608.9904166666674"/>
    <n v="-484.75685515679527"/>
    <n v="4124.2335615098718"/>
    <n v="6.5946796881775063"/>
    <n v="6.5946796881775063"/>
    <n v="6.5946796881775063"/>
    <n v="6.5946796881775063"/>
    <n v="6.5946796881775063"/>
    <n v="6.5946796881775063"/>
    <n v="4608.9904166666674"/>
    <n v="-524.32493328586031"/>
    <n v="4084.665483380807"/>
  </r>
  <r>
    <s v="ST3MSC"/>
    <x v="1"/>
    <s v="000001470725"/>
    <x v="12"/>
    <s v="CAPACITOR BANK"/>
    <x v="1"/>
    <s v="Located in ID"/>
    <n v="2008"/>
    <n v="4885533.3762499997"/>
    <n v="-513842.63822082727"/>
    <n v="4371690.7380291726"/>
    <n v="6990.365526854438"/>
    <n v="6990.365526854438"/>
    <n v="6990.365526854438"/>
    <n v="6990.365526854438"/>
    <n v="6990.365526854438"/>
    <n v="6990.365526854438"/>
    <n v="4885533.3762499997"/>
    <n v="-555784.8313819539"/>
    <n v="4329748.5448680455"/>
  </r>
  <r>
    <s v="ST3MSC"/>
    <x v="1"/>
    <s v="000001470726"/>
    <x v="12"/>
    <s v="SCADA RACK/PANEL FRAME"/>
    <x v="1"/>
    <s v="Located in ID"/>
    <n v="2008"/>
    <n v="460.89833333333331"/>
    <n v="-48.475611015754801"/>
    <n v="412.42272231757852"/>
    <n v="0.6594669553134852"/>
    <n v="0.6594669553134852"/>
    <n v="0.6594669553134852"/>
    <n v="0.6594669553134852"/>
    <n v="0.6594669553134852"/>
    <n v="0.6594669553134852"/>
    <n v="460.89833333333331"/>
    <n v="-52.432412747635709"/>
    <n v="408.46592058569763"/>
  </r>
  <r>
    <s v="ST3MSC"/>
    <x v="1"/>
    <s v="000001470727"/>
    <x v="12"/>
    <s v="SCADA EQUIPMENT"/>
    <x v="1"/>
    <s v="Located in ID"/>
    <n v="2008"/>
    <n v="18435.975833333334"/>
    <n v="-1939.0289106256753"/>
    <n v="16496.946922707659"/>
    <n v="26.378739022795326"/>
    <n v="26.378739022795326"/>
    <n v="26.378739022795326"/>
    <n v="26.378739022795326"/>
    <n v="26.378739022795326"/>
    <n v="26.378739022795326"/>
    <n v="18435.975833333334"/>
    <n v="-2097.3013447624471"/>
    <n v="16338.674488570887"/>
  </r>
  <r>
    <s v="ST3MSC"/>
    <x v="1"/>
    <s v="000001470728"/>
    <x v="12"/>
    <s v="MDF BOARD FOR COMMUNICATIONS"/>
    <x v="1"/>
    <s v="Located in ID"/>
    <n v="2008"/>
    <n v="460.90541666666672"/>
    <n v="-48.47635601500199"/>
    <n v="412.42906065166471"/>
    <n v="0.65947709035613788"/>
    <n v="0.65947709035613788"/>
    <n v="0.65947709035613788"/>
    <n v="0.65947709035613788"/>
    <n v="0.65947709035613788"/>
    <n v="0.65947709035613788"/>
    <n v="460.90541666666672"/>
    <n v="-52.433218557138815"/>
    <n v="408.47219810952788"/>
  </r>
  <r>
    <s v="STADEL"/>
    <x v="2"/>
    <s v="000000038759"/>
    <x v="11"/>
    <s v="FOUNDATION - STRUCTURE"/>
    <x v="2"/>
    <s v="On Borah-Adelaide-Midpoint lines"/>
    <n v="1977"/>
    <n v="5064.0218784660519"/>
    <n v="-2653.8931034344387"/>
    <n v="2410.1287750316133"/>
    <n v="7.5918460899460039"/>
    <n v="7.5918460899460039"/>
    <n v="7.5918460899460039"/>
    <n v="7.5918460899460039"/>
    <n v="7.5918460899460039"/>
    <n v="7.5918460899460039"/>
    <n v="5064.0218784660519"/>
    <n v="-2699.4441799741148"/>
    <n v="2364.5776984919371"/>
  </r>
  <r>
    <s v="STADEL"/>
    <x v="2"/>
    <s v="000000038932"/>
    <x v="11"/>
    <s v="345KV CIR SW, AB, BYPASS FND"/>
    <x v="2"/>
    <s v="On Borah-Adelaide-Midpoint lines"/>
    <n v="1977"/>
    <n v="1877.8149349449648"/>
    <n v="-984.10319405772282"/>
    <n v="893.71174088724194"/>
    <n v="2.8151699012450684"/>
    <n v="2.8151699012450684"/>
    <n v="2.8151699012450684"/>
    <n v="2.8151699012450684"/>
    <n v="2.8151699012450684"/>
    <n v="2.8151699012450684"/>
    <n v="1877.8149349449648"/>
    <n v="-1000.9942134651932"/>
    <n v="876.82072147977158"/>
  </r>
  <r>
    <s v="STADEL"/>
    <x v="2"/>
    <s v="000000039022"/>
    <x v="11"/>
    <s v="345KV DEAD END FND"/>
    <x v="2"/>
    <s v="On Borah-Adelaide-Midpoint lines"/>
    <n v="1977"/>
    <n v="1190.7274270507376"/>
    <n v="-624.02244353600702"/>
    <n v="566.70498351473054"/>
    <n v="1.785106695468083"/>
    <n v="1.785106695468083"/>
    <n v="1.785106695468083"/>
    <n v="1.785106695468083"/>
    <n v="1.785106695468083"/>
    <n v="1.785106695468083"/>
    <n v="1190.7274270507376"/>
    <n v="-634.73308370881557"/>
    <n v="555.99434334192199"/>
  </r>
  <r>
    <s v="STADEL"/>
    <x v="2"/>
    <s v="000000039432"/>
    <x v="11"/>
    <s v="345KV BUS SUP, CT, PT, MISC"/>
    <x v="2"/>
    <s v="On Borah-Adelaide-Midpoint lines"/>
    <n v="1977"/>
    <n v="2414.337753860561"/>
    <n v="-1265.2777709311174"/>
    <n v="1149.0599829294435"/>
    <n v="3.6195105543279085"/>
    <n v="3.6195105543279085"/>
    <n v="3.6195105543279085"/>
    <n v="3.6195105543279085"/>
    <n v="3.6195105543279085"/>
    <n v="3.6195105543279085"/>
    <n v="2414.337753860561"/>
    <n v="-1286.9948342570849"/>
    <n v="1127.342919603476"/>
  </r>
  <r>
    <s v="STADEL"/>
    <x v="2"/>
    <s v="000000039811"/>
    <x v="11"/>
    <s v="345KV OCB, PCB, RCLR FND"/>
    <x v="2"/>
    <s v="On Borah-Adelaide-Midpoint lines"/>
    <n v="1977"/>
    <n v="858.42797811659875"/>
    <n v="-449.87485156934099"/>
    <n v="408.55312654725776"/>
    <n v="1.286932253764046"/>
    <n v="1.286932253764046"/>
    <n v="1.286932253764046"/>
    <n v="1.286932253764046"/>
    <n v="1.286932253764046"/>
    <n v="1.286932253764046"/>
    <n v="858.42797811659875"/>
    <n v="-457.59644509192526"/>
    <n v="400.83153302467349"/>
  </r>
  <r>
    <s v="STADEL"/>
    <x v="2"/>
    <s v="000000040246"/>
    <x v="11"/>
    <s v="345KV STEEL TRANS TOWER FND"/>
    <x v="2"/>
    <s v="On Borah-Adelaide-Midpoint lines"/>
    <n v="1977"/>
    <n v="249.21765433006587"/>
    <n v="-130.6070609396763"/>
    <n v="118.61059339038957"/>
    <n v="0.37362043845362286"/>
    <n v="0.37362043845362286"/>
    <n v="0.37362043845362286"/>
    <n v="0.37362043845362286"/>
    <n v="0.37362043845362286"/>
    <n v="0.37362043845362286"/>
    <n v="249.21765433006587"/>
    <n v="-132.84878357039804"/>
    <n v="116.36887075966783"/>
  </r>
  <r>
    <s v="STADEL"/>
    <x v="2"/>
    <s v="000000040787"/>
    <x v="11"/>
    <s v="LALLY COLUMN"/>
    <x v="2"/>
    <s v="On Borah-Adelaide-Midpoint lines"/>
    <n v="1977"/>
    <n v="1113.7576799398028"/>
    <n v="-583.68504256634958"/>
    <n v="530.07263737345318"/>
    <n v="1.6697157102645814"/>
    <n v="1.6697157102645814"/>
    <n v="1.6697157102645814"/>
    <n v="1.6697157102645814"/>
    <n v="1.6697157102645814"/>
    <n v="1.6697157102645814"/>
    <n v="1113.7576799398028"/>
    <n v="-593.70333682793705"/>
    <n v="520.05434311186571"/>
  </r>
  <r>
    <s v="STADEL"/>
    <x v="2"/>
    <s v="000000040900"/>
    <x v="11"/>
    <s v="LALLY COLUMN"/>
    <x v="2"/>
    <s v="On Borah-Adelaide-Midpoint lines"/>
    <n v="1977"/>
    <n v="7634.0681133575736"/>
    <n v="-4000.7727461330396"/>
    <n v="3633.2953672245339"/>
    <n v="11.444790632368056"/>
    <n v="11.444790632368056"/>
    <n v="11.444790632368056"/>
    <n v="11.444790632368056"/>
    <n v="11.444790632368056"/>
    <n v="11.444790632368056"/>
    <n v="7634.0681133575736"/>
    <n v="-4069.4414899272479"/>
    <n v="3564.6266234303257"/>
  </r>
  <r>
    <s v="STADEL"/>
    <x v="2"/>
    <s v="000000041045"/>
    <x v="11"/>
    <s v="345KV CIR SW, AB, OR BYPASS ST"/>
    <x v="2"/>
    <s v="On Borah-Adelaide-Midpoint lines"/>
    <n v="1977"/>
    <n v="9175.4104825888717"/>
    <n v="-4808.5413502002311"/>
    <n v="4366.8691323886405"/>
    <n v="13.755529866903373"/>
    <n v="13.755529866903373"/>
    <n v="13.755529866903373"/>
    <n v="13.755529866903373"/>
    <n v="13.755529866903373"/>
    <n v="13.755529866903373"/>
    <n v="9175.4104825888717"/>
    <n v="-4891.0745294016515"/>
    <n v="4284.3359531872202"/>
  </r>
  <r>
    <s v="STADEL"/>
    <x v="2"/>
    <s v="000000041603"/>
    <x v="11"/>
    <s v="345KV BUS SUP, CT, PT, MISC ST"/>
    <x v="2"/>
    <s v="On Borah-Adelaide-Midpoint lines"/>
    <n v="1977"/>
    <n v="4855.6413625962095"/>
    <n v="-2544.6874903408789"/>
    <n v="2310.9538722553307"/>
    <n v="7.2794475966941157"/>
    <n v="7.2794475966941157"/>
    <n v="7.2794475966941157"/>
    <n v="7.2794475966941157"/>
    <n v="7.2794475966941157"/>
    <n v="7.2794475966941157"/>
    <n v="4855.6413625962095"/>
    <n v="-2588.3641759210436"/>
    <n v="2267.2771866751659"/>
  </r>
  <r>
    <s v="STADEL"/>
    <x v="2"/>
    <s v="000000041768"/>
    <x v="11"/>
    <s v="345KV TRANS TYPE STEEL TOWER"/>
    <x v="2"/>
    <s v="On Borah-Adelaide-Midpoint lines"/>
    <n v="1977"/>
    <n v="7550.4820257665015"/>
    <n v="-3956.967931160912"/>
    <n v="3593.5140946055894"/>
    <n v="11.319480606566117"/>
    <n v="11.319480606566117"/>
    <n v="11.319480606566117"/>
    <n v="11.319480606566117"/>
    <n v="11.319480606566117"/>
    <n v="11.319480606566117"/>
    <n v="7550.4820257665015"/>
    <n v="-4024.884814800309"/>
    <n v="3525.5972109661925"/>
  </r>
  <r>
    <s v="STADEL"/>
    <x v="2"/>
    <s v="000000042476"/>
    <x v="12"/>
    <s v="345KV PIN/POST INSULATORS"/>
    <x v="2"/>
    <s v="On Borah-Adelaide-Midpoint lines"/>
    <n v="1977"/>
    <n v="11864.502610805172"/>
    <n v="-6464.0416429546021"/>
    <n v="5400.4609678505694"/>
    <n v="17.786944826999768"/>
    <n v="17.786944826999768"/>
    <n v="17.786944826999768"/>
    <n v="17.786944826999768"/>
    <n v="17.786944826999768"/>
    <n v="17.786944826999768"/>
    <n v="11864.502610805172"/>
    <n v="-6570.7633119166012"/>
    <n v="5293.7392988885704"/>
  </r>
  <r>
    <s v="STADEL"/>
    <x v="2"/>
    <s v="000000042655"/>
    <x v="12"/>
    <s v="10&quot; DISC INSULATORS"/>
    <x v="2"/>
    <s v="On Borah-Adelaide-Midpoint lines"/>
    <n v="1977"/>
    <n v="1263.1483022855894"/>
    <n v="-688.19094192498528"/>
    <n v="574.95736036060407"/>
    <n v="1.8936781336800994"/>
    <n v="1.8936781336800994"/>
    <n v="1.8936781336800994"/>
    <n v="1.8936781336800994"/>
    <n v="1.8936781336800994"/>
    <n v="1.8936781336800994"/>
    <n v="1263.1483022855894"/>
    <n v="-699.55301072706584"/>
    <n v="563.59529155852351"/>
  </r>
  <r>
    <s v="STADEL"/>
    <x v="2"/>
    <s v="000000043804"/>
    <x v="12"/>
    <s v="795 MCM CONDUCTOR ALUMINUM"/>
    <x v="2"/>
    <s v="On Borah-Adelaide-Midpoint lines"/>
    <n v="1977"/>
    <n v="294.84196026968567"/>
    <n v="-160.63637657577917"/>
    <n v="134.2055836939065"/>
    <n v="0.44201917703867871"/>
    <n v="0.44201917703867871"/>
    <n v="0.44201917703867871"/>
    <n v="0.44201917703867871"/>
    <n v="0.44201917703867871"/>
    <n v="0.44201917703867871"/>
    <n v="294.84196026968567"/>
    <n v="-163.28849163801124"/>
    <n v="131.55346863167443"/>
  </r>
  <r>
    <s v="STADEL"/>
    <x v="2"/>
    <s v="000000043830"/>
    <x v="12"/>
    <s v="795 MCM CONDUCTOR ALUMINUM"/>
    <x v="2"/>
    <s v="On Borah-Adelaide-Midpoint lines"/>
    <n v="1995"/>
    <n v="342.89812240286284"/>
    <n v="-104.19160608852924"/>
    <n v="238.70651631433361"/>
    <n v="0.51406368935407276"/>
    <n v="0.51406368935407276"/>
    <n v="0.51406368935407276"/>
    <n v="0.51406368935407276"/>
    <n v="0.51406368935407276"/>
    <n v="0.51406368935407276"/>
    <n v="342.89812240286284"/>
    <n v="-107.27598822465367"/>
    <n v="235.62213417820917"/>
  </r>
  <r>
    <s v="STADEL"/>
    <x v="2"/>
    <s v="000000044909"/>
    <x v="12"/>
    <s v="2&quot; - 2-3/4&quot; ALUM TUBE"/>
    <x v="2"/>
    <s v="On Borah-Adelaide-Midpoint lines"/>
    <n v="1977"/>
    <n v="1669.4484959249291"/>
    <n v="-909.55221237835974"/>
    <n v="759.89628354656941"/>
    <n v="2.5027925116297216"/>
    <n v="2.5027925116297216"/>
    <n v="2.5027925116297216"/>
    <n v="2.5027925116297216"/>
    <n v="2.5027925116297216"/>
    <n v="2.5027925116297216"/>
    <n v="1669.4484959249291"/>
    <n v="-924.5689674481381"/>
    <n v="744.87952847679105"/>
  </r>
  <r>
    <s v="STADEL"/>
    <x v="2"/>
    <s v="000000044910"/>
    <x v="12"/>
    <s v="2&quot; - 2-3/4&quot; ALUM TUBE"/>
    <x v="2"/>
    <s v="On Borah-Adelaide-Midpoint lines"/>
    <n v="1995"/>
    <n v="772.17222432457049"/>
    <n v="-234.62906027466011"/>
    <n v="537.54316404991039"/>
    <n v="1.1576199358323325"/>
    <n v="1.1576199358323325"/>
    <n v="1.1576199358323325"/>
    <n v="1.1576199358323325"/>
    <n v="1.1576199358323325"/>
    <n v="1.1576199358323325"/>
    <n v="772.17222432457049"/>
    <n v="-241.57477988965411"/>
    <n v="530.59744443491638"/>
  </r>
  <r>
    <s v="STADEL"/>
    <x v="2"/>
    <s v="000000045118"/>
    <x v="12"/>
    <s v="3&quot; - 3-3/4&quot; ALUM TUBE"/>
    <x v="2"/>
    <s v="On Borah-Adelaide-Midpoint lines"/>
    <n v="1977"/>
    <n v="1190.5589171207318"/>
    <n v="-648.64265035861285"/>
    <n v="541.91626676211899"/>
    <n v="1.7848540698902451"/>
    <n v="1.7848540698902451"/>
    <n v="1.7848540698902451"/>
    <n v="1.7848540698902451"/>
    <n v="1.7848540698902451"/>
    <n v="1.7848540698902451"/>
    <n v="1190.5589171207318"/>
    <n v="-659.35177477795435"/>
    <n v="531.2071423427775"/>
  </r>
  <r>
    <s v="STADEL"/>
    <x v="2"/>
    <s v="000000045119"/>
    <x v="12"/>
    <s v="3&quot; - 3-3/4&quot; ALUM TUBE"/>
    <x v="2"/>
    <s v="On Borah-Adelaide-Midpoint lines"/>
    <n v="1995"/>
    <n v="622.63855354573548"/>
    <n v="-189.19237717595411"/>
    <n v="433.44617636978137"/>
    <n v="0.9334430580338805"/>
    <n v="0.9334430580338805"/>
    <n v="0.9334430580338805"/>
    <n v="0.9334430580338805"/>
    <n v="0.9334430580338805"/>
    <n v="0.9334430580338805"/>
    <n v="622.63855354573548"/>
    <n v="-194.7930355241574"/>
    <n v="427.84551802157807"/>
  </r>
  <r>
    <s v="STADEL"/>
    <x v="2"/>
    <s v="000000045164"/>
    <x v="12"/>
    <s v="5&quot; ALUM TUBE"/>
    <x v="2"/>
    <s v="On Borah-Adelaide-Midpoint lines"/>
    <n v="1977"/>
    <n v="15483.967925102144"/>
    <n v="-8436.0058528607133"/>
    <n v="7047.9620722414311"/>
    <n v="23.213150371428455"/>
    <n v="23.213150371428455"/>
    <n v="23.213150371428455"/>
    <n v="23.213150371428455"/>
    <n v="23.213150371428455"/>
    <n v="23.213150371428455"/>
    <n v="15483.967925102144"/>
    <n v="-8575.2847550892839"/>
    <n v="6908.6831700128605"/>
  </r>
  <r>
    <s v="STADEL"/>
    <x v="2"/>
    <s v="000000045165"/>
    <x v="12"/>
    <s v="5&quot; ALUM TUBE"/>
    <x v="2"/>
    <s v="On Borah-Adelaide-Midpoint lines"/>
    <n v="1986"/>
    <n v="289.56405086244172"/>
    <n v="-124.609378449845"/>
    <n v="164.95467241259672"/>
    <n v="0.43410667648909351"/>
    <n v="0.43410667648909351"/>
    <n v="0.43410667648909351"/>
    <n v="0.43410667648909351"/>
    <n v="0.43410667648909351"/>
    <n v="0.43410667648909351"/>
    <n v="289.56405086244172"/>
    <n v="-127.21401850877956"/>
    <n v="162.35003235366216"/>
  </r>
  <r>
    <s v="STADEL"/>
    <x v="2"/>
    <s v="000000055107"/>
    <x v="12"/>
    <s v="345KV POTENTIAL XFMR"/>
    <x v="2"/>
    <s v="On Borah-Adelaide-Midpoint lines"/>
    <n v="1977"/>
    <n v="3372.8371669925655"/>
    <n v="-1837.5957777184381"/>
    <n v="1535.2413892741274"/>
    <n v="5.0564672256142433"/>
    <n v="5.0564672256142433"/>
    <n v="5.0564672256142433"/>
    <n v="5.0564672256142433"/>
    <n v="5.0564672256142433"/>
    <n v="5.0564672256142433"/>
    <n v="3372.8371669925655"/>
    <n v="-1867.9345810721236"/>
    <n v="1504.9025859204419"/>
  </r>
  <r>
    <s v="STADEL"/>
    <x v="2"/>
    <s v="000000055850"/>
    <x v="12"/>
    <s v="345KV CIRCUIT BREAKER"/>
    <x v="2"/>
    <s v="On Borah-Adelaide-Midpoint lines"/>
    <n v="1977"/>
    <n v="81270.009965245117"/>
    <n v="-44277.68663983031"/>
    <n v="36992.323325414807"/>
    <n v="121.8378242021758"/>
    <n v="121.8378242021758"/>
    <n v="121.8378242021758"/>
    <n v="121.8378242021758"/>
    <n v="121.8378242021758"/>
    <n v="121.8378242021758"/>
    <n v="81270.009965245117"/>
    <n v="-45008.713585043362"/>
    <n v="36261.296380201755"/>
  </r>
  <r>
    <s v="STADEL"/>
    <x v="2"/>
    <s v="000000056240"/>
    <x v="12"/>
    <s v="345KV AIR BREAK, BYPASS SW"/>
    <x v="2"/>
    <s v="On Borah-Adelaide-Midpoint lines"/>
    <n v="1977"/>
    <n v="15383.21818429254"/>
    <n v="-8381.1151809570238"/>
    <n v="7002.1030033355164"/>
    <n v="23.06210905601057"/>
    <n v="23.06210905601057"/>
    <n v="23.06210905601057"/>
    <n v="23.06210905601057"/>
    <n v="23.06210905601057"/>
    <n v="23.06210905601057"/>
    <n v="15383.21818429254"/>
    <n v="-8519.4878352930864"/>
    <n v="6863.7303489994538"/>
  </r>
  <r>
    <s v="STADEL"/>
    <x v="2"/>
    <s v="000000056312"/>
    <x v="12"/>
    <s v="MOTOR MECHANISM"/>
    <x v="2"/>
    <s v="On Borah-Adelaide-Midpoint lines"/>
    <n v="1977"/>
    <n v="2272.4566588699445"/>
    <n v="-1238.0843054783509"/>
    <n v="1034.3723533915936"/>
    <n v="3.4068062133727217"/>
    <n v="3.4068062133727217"/>
    <n v="3.4068062133727217"/>
    <n v="3.4068062133727217"/>
    <n v="3.4068062133727217"/>
    <n v="3.4068062133727217"/>
    <n v="2272.4566588699445"/>
    <n v="-1258.5251427585872"/>
    <n v="1013.9315161113573"/>
  </r>
  <r>
    <s v="STADEL"/>
    <x v="2"/>
    <s v="000000261352"/>
    <x v="12"/>
    <s v="345KV POTENTIAL XFMR"/>
    <x v="2"/>
    <s v="On Borah-Adelaide-Midpoint lines"/>
    <n v="1999"/>
    <n v="7725.7899449738161"/>
    <n v="-1888.9431985266315"/>
    <n v="5836.8467464471851"/>
    <n v="11.582297547904801"/>
    <n v="11.582297547904801"/>
    <n v="11.582297547904801"/>
    <n v="11.582297547904801"/>
    <n v="11.582297547904801"/>
    <n v="11.582297547904801"/>
    <n v="7725.7899449738161"/>
    <n v="-1958.4369838140603"/>
    <n v="5767.352961159756"/>
  </r>
  <r>
    <s v="STADEL"/>
    <x v="2"/>
    <s v="000001344941"/>
    <x v="11"/>
    <s v="FOUNDATION - STRUCTURE"/>
    <x v="2"/>
    <s v="On Borah-Adelaide-Midpoint lines"/>
    <n v="2006"/>
    <n v="10784.9584514248"/>
    <n v="-1375.3600399642328"/>
    <n v="9409.5984114605671"/>
    <n v="16.168521111224177"/>
    <n v="16.168521111224177"/>
    <n v="16.168521111224177"/>
    <n v="16.168521111224177"/>
    <n v="16.168521111224177"/>
    <n v="16.168521111224177"/>
    <n v="10784.9584514248"/>
    <n v="-1472.3711666315778"/>
    <n v="9312.5872847932224"/>
  </r>
  <r>
    <s v="STADEL"/>
    <x v="2"/>
    <s v="000001344942"/>
    <x v="11"/>
    <s v="FOUNDATION - OTHER EQUIPMENT"/>
    <x v="2"/>
    <s v="On Borah-Adelaide-Midpoint lines"/>
    <n v="2006"/>
    <n v="11517.781698114468"/>
    <n v="-1468.8138825908281"/>
    <n v="10048.96781552364"/>
    <n v="17.267150112741788"/>
    <n v="17.267150112741788"/>
    <n v="17.267150112741788"/>
    <n v="17.267150112741788"/>
    <n v="17.267150112741788"/>
    <n v="17.267150112741788"/>
    <n v="11517.781698114468"/>
    <n v="-1572.4167832672788"/>
    <n v="9945.3649148471886"/>
  </r>
  <r>
    <s v="STADEL"/>
    <x v="2"/>
    <s v="000001344944"/>
    <x v="11"/>
    <s v="METAL STRUCT - OTHER SUPPORT"/>
    <x v="2"/>
    <s v="On Borah-Adelaide-Midpoint lines"/>
    <n v="2006"/>
    <n v="10859.622439216915"/>
    <n v="-1384.8816218688983"/>
    <n v="9474.7408173480162"/>
    <n v="16.280455363757671"/>
    <n v="16.280455363757671"/>
    <n v="16.280455363757671"/>
    <n v="16.280455363757671"/>
    <n v="16.280455363757671"/>
    <n v="16.280455363757671"/>
    <n v="10859.622439216915"/>
    <n v="-1482.5643540514443"/>
    <n v="9377.0580851654704"/>
  </r>
  <r>
    <s v="STADEL"/>
    <x v="2"/>
    <s v="000001344945"/>
    <x v="11"/>
    <s v="METAL STRUCT - EQUIPMENT"/>
    <x v="2"/>
    <s v="On Borah-Adelaide-Midpoint lines"/>
    <n v="2006"/>
    <n v="10530.543876286682"/>
    <n v="-1342.9156275165226"/>
    <n v="9187.6282487701592"/>
    <n v="15.78710958816167"/>
    <n v="15.78710958816167"/>
    <n v="15.78710958816167"/>
    <n v="15.78710958816167"/>
    <n v="15.78710958816167"/>
    <n v="15.78710958816167"/>
    <n v="10530.543876286682"/>
    <n v="-1437.6382850454927"/>
    <n v="9092.9055912411895"/>
  </r>
  <r>
    <s v="STADEL"/>
    <x v="2"/>
    <s v="000001344946"/>
    <x v="12"/>
    <s v="INSULATORS - PIN OR POST"/>
    <x v="2"/>
    <s v="On Borah-Adelaide-Midpoint lines"/>
    <n v="2006"/>
    <n v="2961.7155985204472"/>
    <n v="-405.13917371774045"/>
    <n v="2556.5764248027067"/>
    <n v="4.440124771532477"/>
    <n v="4.440124771532477"/>
    <n v="4.440124771532477"/>
    <n v="4.440124771532477"/>
    <n v="4.440124771532477"/>
    <n v="4.440124771532477"/>
    <n v="2961.7155985204472"/>
    <n v="-431.77992234693534"/>
    <n v="2529.9356761735116"/>
  </r>
  <r>
    <s v="STADEL"/>
    <x v="2"/>
    <s v="000001344947"/>
    <x v="12"/>
    <s v="BUS - CONDUCTOR WITH FITTINGS"/>
    <x v="2"/>
    <s v="On Borah-Adelaide-Midpoint lines"/>
    <n v="2006"/>
    <n v="13163.178778839809"/>
    <n v="-1800.6183229146532"/>
    <n v="11362.560455925155"/>
    <n v="19.733885386306028"/>
    <n v="19.733885386306028"/>
    <n v="19.733885386306028"/>
    <n v="19.733885386306028"/>
    <n v="19.733885386306028"/>
    <n v="19.733885386306028"/>
    <n v="13163.178778839809"/>
    <n v="-1919.0216352324894"/>
    <n v="11244.157143607319"/>
  </r>
  <r>
    <s v="STADEL"/>
    <x v="2"/>
    <s v="000001344948"/>
    <x v="12"/>
    <s v="BUS - RIGID WITH FITTINGS"/>
    <x v="2"/>
    <s v="On Borah-Adelaide-Midpoint lines"/>
    <n v="2006"/>
    <n v="19744.769234778258"/>
    <n v="-2700.927630263247"/>
    <n v="17043.841604515012"/>
    <n v="29.600829678355101"/>
    <n v="29.600829678355101"/>
    <n v="29.600829678355101"/>
    <n v="29.600829678355101"/>
    <n v="29.600829678355101"/>
    <n v="29.600829678355101"/>
    <n v="19744.769234778258"/>
    <n v="-2878.5326083333775"/>
    <n v="16866.236626444879"/>
  </r>
  <r>
    <s v="STADEL"/>
    <x v="2"/>
    <s v="000001344954"/>
    <x v="12"/>
    <s v="PRIMARY POTENTIAL XFMR"/>
    <x v="2"/>
    <s v="On Borah-Adelaide-Midpoint lines"/>
    <n v="2006"/>
    <n v="16453.975073327576"/>
    <n v="-2250.7731224802174"/>
    <n v="14203.201950847359"/>
    <n v="24.667359131226622"/>
    <n v="24.667359131226622"/>
    <n v="24.667359131226622"/>
    <n v="24.667359131226622"/>
    <n v="24.667359131226622"/>
    <n v="24.667359131226622"/>
    <n v="16453.975073327576"/>
    <n v="-2398.7772772675771"/>
    <n v="14055.197796059998"/>
  </r>
  <r>
    <s v="STADEL"/>
    <x v="2"/>
    <s v="000001344955"/>
    <x v="12"/>
    <s v="345KV CIRCUIT BREAKER"/>
    <x v="2"/>
    <s v="On Borah-Adelaide-Midpoint lines"/>
    <n v="2006"/>
    <n v="82269.871100563716"/>
    <n v="-11253.865028836019"/>
    <n v="71016.006071727694"/>
    <n v="123.33678926054888"/>
    <n v="123.33678926054888"/>
    <n v="123.33678926054888"/>
    <n v="123.33678926054888"/>
    <n v="123.33678926054888"/>
    <n v="123.33678926054888"/>
    <n v="82269.871100563716"/>
    <n v="-11993.885764399312"/>
    <n v="70275.985336164405"/>
  </r>
  <r>
    <s v="STADEL"/>
    <x v="2"/>
    <s v="000001344956"/>
    <x v="12"/>
    <s v="345KV CIRCUIT BREAKER"/>
    <x v="2"/>
    <s v="On Borah-Adelaide-Midpoint lines"/>
    <n v="2006"/>
    <n v="82269.871100563716"/>
    <n v="-11253.865028836019"/>
    <n v="71016.006071727694"/>
    <n v="123.33678926054888"/>
    <n v="123.33678926054888"/>
    <n v="123.33678926054888"/>
    <n v="123.33678926054888"/>
    <n v="123.33678926054888"/>
    <n v="123.33678926054888"/>
    <n v="82269.871100563716"/>
    <n v="-11993.885764399312"/>
    <n v="70275.985336164405"/>
  </r>
  <r>
    <s v="STADEL"/>
    <x v="2"/>
    <s v="000001344959"/>
    <x v="12"/>
    <s v="SWITCH - AIR BREAK OR BYPASS"/>
    <x v="2"/>
    <s v="On Borah-Adelaide-Midpoint lines"/>
    <n v="2006"/>
    <n v="29617.153852167387"/>
    <n v="-4051.3914453948705"/>
    <n v="25565.762406772516"/>
    <n v="44.401244517532653"/>
    <n v="44.401244517532653"/>
    <n v="44.401244517532653"/>
    <n v="44.401244517532653"/>
    <n v="44.401244517532653"/>
    <n v="44.401244517532653"/>
    <n v="29617.153852167387"/>
    <n v="-4317.7989125000668"/>
    <n v="25299.354939667319"/>
  </r>
  <r>
    <s v="STADEL"/>
    <x v="2"/>
    <s v="000001489165"/>
    <x v="12"/>
    <s v="PRIMARY POTENTIAL XFMR"/>
    <x v="2"/>
    <s v="On Borah-Adelaide-Midpoint lines"/>
    <n v="2009"/>
    <n v="16892.446443350746"/>
    <n v="-1507.8770754844184"/>
    <n v="15384.569367866327"/>
    <n v="25.324703675929104"/>
    <n v="25.324703675929104"/>
    <n v="25.324703675929104"/>
    <n v="25.324703675929104"/>
    <n v="25.324703675929104"/>
    <n v="25.324703675929104"/>
    <n v="16892.446443350746"/>
    <n v="-1659.825297539993"/>
    <n v="15232.621145810752"/>
  </r>
  <r>
    <s v="STADEL"/>
    <x v="2"/>
    <s v="000001494851"/>
    <x v="12"/>
    <s v="345KV CIRCUIT BREAKER"/>
    <x v="2"/>
    <s v="On Borah-Adelaide-Midpoint lines"/>
    <n v="2008"/>
    <n v="50633.345440098215"/>
    <n v="-5325.4311861557544"/>
    <n v="45307.914253942465"/>
    <n v="75.908156565218903"/>
    <n v="75.908156565218903"/>
    <n v="75.908156565218903"/>
    <n v="75.908156565218903"/>
    <n v="75.908156565218903"/>
    <n v="75.908156565218903"/>
    <n v="50633.345440098215"/>
    <n v="-5780.880125547068"/>
    <n v="44852.465314551147"/>
  </r>
  <r>
    <s v="STBORA"/>
    <x v="3"/>
    <s v="000000038764"/>
    <x v="11"/>
    <s v="FOUNDATION - STRUCTURE"/>
    <x v="2"/>
    <s v="On Borah-Adelaide-Midpoint lines"/>
    <n v="1975"/>
    <n v="11394.779520829601"/>
    <n v="-6246.8584809693793"/>
    <n v="5147.9210398602218"/>
    <n v="17.082748540022315"/>
    <n v="17.082748540022315"/>
    <n v="17.082748540022315"/>
    <n v="17.082748540022315"/>
    <n v="17.082748540022315"/>
    <n v="17.082748540022315"/>
    <n v="11394.779520829601"/>
    <n v="-6349.3549722095131"/>
    <n v="5045.424548620088"/>
  </r>
  <r>
    <s v="STBORA"/>
    <x v="3"/>
    <s v="000000038765"/>
    <x v="11"/>
    <s v="FOUNDATION - STRUCTURE"/>
    <x v="2"/>
    <s v="On Borah-Adelaide-Midpoint lines"/>
    <n v="1982"/>
    <n v="5655.5689507098286"/>
    <n v="-2612.9295541987931"/>
    <n v="3042.6393965110356"/>
    <n v="8.4786776312017604"/>
    <n v="8.4786776312017604"/>
    <n v="8.4786776312017604"/>
    <n v="8.4786776312017604"/>
    <n v="8.4786776312017604"/>
    <n v="8.4786776312017604"/>
    <n v="5655.5689507098286"/>
    <n v="-2663.8016199860035"/>
    <n v="2991.7673307238251"/>
  </r>
  <r>
    <s v="STBORA"/>
    <x v="3"/>
    <s v="000000038766"/>
    <x v="11"/>
    <s v="FOUNDATION - STRUCTURE"/>
    <x v="2"/>
    <s v="On Borah-Adelaide-Midpoint lines"/>
    <n v="1983"/>
    <n v="-4294.7837704102412"/>
    <n v="1928.4045037857607"/>
    <n v="-2366.3792666244808"/>
    <n v="-6.4386249027085682"/>
    <n v="-6.4386249027085682"/>
    <n v="-6.4386249027085682"/>
    <n v="-6.4386249027085682"/>
    <n v="-6.4386249027085682"/>
    <n v="-6.4386249027085682"/>
    <n v="-4294.7837704102412"/>
    <n v="1967.0362532020122"/>
    <n v="-2327.7475172082291"/>
  </r>
  <r>
    <s v="STBORA"/>
    <x v="3"/>
    <s v="000000038836"/>
    <x v="11"/>
    <s v="345KV CIR SW, AB, BYPASS FND"/>
    <x v="2"/>
    <s v="On Borah-Adelaide-Midpoint lines"/>
    <n v="1979"/>
    <n v="1714.4838437051255"/>
    <n v="-856.7184647648869"/>
    <n v="857.76537894023863"/>
    <n v="2.5703082999023441"/>
    <n v="2.5703082999023441"/>
    <n v="2.5703082999023441"/>
    <n v="2.5703082999023441"/>
    <n v="2.5703082999023441"/>
    <n v="2.5703082999023441"/>
    <n v="1714.4838437051255"/>
    <n v="-872.14031456430098"/>
    <n v="842.34352914082456"/>
  </r>
  <r>
    <s v="STBORA"/>
    <x v="3"/>
    <s v="000000038837"/>
    <x v="11"/>
    <s v="345KV CIR SW, AB, BYPASS FND"/>
    <x v="2"/>
    <s v="On Borah-Adelaide-Midpoint lines"/>
    <n v="1982"/>
    <n v="6454.7368984701698"/>
    <n v="-2982.1531579901157"/>
    <n v="3472.5837404800541"/>
    <n v="9.6767688332193025"/>
    <n v="9.6767688332193025"/>
    <n v="9.6767688332193025"/>
    <n v="9.6767688332193025"/>
    <n v="9.6767688332193025"/>
    <n v="9.6767688332193025"/>
    <n v="6454.7368984701698"/>
    <n v="-3040.2137709894314"/>
    <n v="3414.5231274807384"/>
  </r>
  <r>
    <s v="STBORA"/>
    <x v="3"/>
    <s v="000000038838"/>
    <x v="11"/>
    <s v="345KV CIR SW, AB, BYPASS FND"/>
    <x v="2"/>
    <s v="On Borah-Adelaide-Midpoint lines"/>
    <n v="1983"/>
    <n v="-2712.4929755469343"/>
    <n v="1217.9387718120902"/>
    <n v="-1494.5542037348441"/>
    <n v="-4.0664968842215563"/>
    <n v="-4.0664968842215563"/>
    <n v="-4.0664968842215563"/>
    <n v="-4.0664968842215563"/>
    <n v="-4.0664968842215563"/>
    <n v="-4.0664968842215563"/>
    <n v="-2712.4929755469343"/>
    <n v="1242.3377531174194"/>
    <n v="-1470.1552224295149"/>
  </r>
  <r>
    <s v="STBORA"/>
    <x v="3"/>
    <s v="000000038933"/>
    <x v="11"/>
    <s v="345KV CIR SW, AB, BYPASS FND"/>
    <x v="2"/>
    <s v="On Borah-Adelaide-Midpoint lines"/>
    <n v="1975"/>
    <n v="9376.2710195538639"/>
    <n v="-5140.2695446013413"/>
    <n v="4236.0014749525226"/>
    <n v="14.056654609011327"/>
    <n v="14.056654609011327"/>
    <n v="14.056654609011327"/>
    <n v="14.056654609011327"/>
    <n v="14.056654609011327"/>
    <n v="14.056654609011327"/>
    <n v="9376.2710195538639"/>
    <n v="-5224.6094722554089"/>
    <n v="4151.6615472984549"/>
  </r>
  <r>
    <s v="STBORA"/>
    <x v="3"/>
    <s v="000000039023"/>
    <x v="11"/>
    <s v="345KV DEAD END FND"/>
    <x v="2"/>
    <s v="On Borah-Adelaide-Midpoint lines"/>
    <n v="1975"/>
    <n v="16495.311859293921"/>
    <n v="-9043.077893354699"/>
    <n v="7452.2339659392219"/>
    <n v="24.729330134599262"/>
    <n v="24.729330134599262"/>
    <n v="24.729330134599262"/>
    <n v="24.729330134599262"/>
    <n v="24.729330134599262"/>
    <n v="24.729330134599262"/>
    <n v="16495.311859293921"/>
    <n v="-9191.4538741622946"/>
    <n v="7303.8579851316263"/>
  </r>
  <r>
    <s v="STBORA"/>
    <x v="3"/>
    <s v="000000039428"/>
    <x v="11"/>
    <s v="345KV BUS SUP, CT, PT, MISC"/>
    <x v="2"/>
    <s v="On Borah-Adelaide-Midpoint lines"/>
    <n v="1975"/>
    <n v="1116.2183625594382"/>
    <n v="-611.9344505105895"/>
    <n v="504.28391204884872"/>
    <n v="1.6734046998015177"/>
    <n v="1.6734046998015177"/>
    <n v="1.6734046998015177"/>
    <n v="1.6734046998015177"/>
    <n v="1.6734046998015177"/>
    <n v="1.6734046998015177"/>
    <n v="1116.2183625594382"/>
    <n v="-621.97487870939858"/>
    <n v="494.24348385003964"/>
  </r>
  <r>
    <s v="STBORA"/>
    <x v="3"/>
    <s v="000000039805"/>
    <x v="11"/>
    <s v="345KV OCB, PCB, RCLR FND"/>
    <x v="2"/>
    <s v="On Borah-Adelaide-Midpoint lines"/>
    <n v="1975"/>
    <n v="4688.1451871597164"/>
    <n v="-2570.1400776460359"/>
    <n v="2118.0051095136801"/>
    <n v="7.0283418125789732"/>
    <n v="7.0283418125789732"/>
    <n v="7.0283418125789732"/>
    <n v="7.0283418125789732"/>
    <n v="7.0283418125789732"/>
    <n v="7.0283418125789732"/>
    <n v="4688.1451871597164"/>
    <n v="-2612.3101285215098"/>
    <n v="2075.8350586382066"/>
  </r>
  <r>
    <s v="STBORA"/>
    <x v="3"/>
    <s v="000000039831"/>
    <x v="11"/>
    <s v="345KV XFMR, REG, REACTOR FND"/>
    <x v="2"/>
    <s v="On Borah-Adelaide-Midpoint lines"/>
    <n v="1975"/>
    <n v="2178.7200000000003"/>
    <n v="-1194.4202592756017"/>
    <n v="984.29974072439859"/>
    <n v="3.2662787227328214"/>
    <n v="3.2662787227328214"/>
    <n v="3.2662787227328214"/>
    <n v="3.2662787227328214"/>
    <n v="3.2662787227328214"/>
    <n v="3.2662787227328214"/>
    <n v="2178.7200000000003"/>
    <n v="-1214.0179316119986"/>
    <n v="964.70206838800163"/>
  </r>
  <r>
    <s v="STBORA"/>
    <x v="3"/>
    <s v="000000039851"/>
    <x v="11"/>
    <s v="CAPACITOR BANK FND"/>
    <x v="2"/>
    <s v="On Borah-Adelaide-Midpoint lines"/>
    <n v="1975"/>
    <n v="15200.14625"/>
    <n v="-8333.0407876882127"/>
    <n v="6867.1054623117871"/>
    <n v="22.787652511016599"/>
    <n v="22.787652511016599"/>
    <n v="22.787652511016599"/>
    <n v="22.787652511016599"/>
    <n v="22.787652511016599"/>
    <n v="22.787652511016599"/>
    <n v="15200.14625"/>
    <n v="-8469.7667027543121"/>
    <n v="6730.3795472456877"/>
  </r>
  <r>
    <s v="STBORA"/>
    <x v="3"/>
    <s v="000000040879"/>
    <x v="11"/>
    <s v="LALLY COLUMN"/>
    <x v="2"/>
    <s v="On Borah-Adelaide-Midpoint lines"/>
    <n v="1982"/>
    <n v="5599.2320668274979"/>
    <n v="-2586.9013490490474"/>
    <n v="3012.3307177784504"/>
    <n v="8.3942188824272836"/>
    <n v="8.3942188824272836"/>
    <n v="8.3942188824272836"/>
    <n v="8.3942188824272836"/>
    <n v="8.3942188824272836"/>
    <n v="8.3942188824272836"/>
    <n v="5599.2320668274979"/>
    <n v="-2637.2666623436112"/>
    <n v="2961.9654044838867"/>
  </r>
  <r>
    <s v="STBORA"/>
    <x v="3"/>
    <s v="000000040880"/>
    <x v="11"/>
    <s v="LALLY COLUMN"/>
    <x v="2"/>
    <s v="On Borah-Adelaide-Midpoint lines"/>
    <n v="1983"/>
    <n v="-4143.3811167403828"/>
    <n v="1860.4230698347374"/>
    <n v="-2282.9580469056455"/>
    <n v="-6.2116460957727782"/>
    <n v="-6.2116460957727782"/>
    <n v="-6.2116460957727782"/>
    <n v="-6.2116460957727782"/>
    <n v="-6.2116460957727782"/>
    <n v="-6.2116460957727782"/>
    <n v="-4143.3811167403828"/>
    <n v="1897.6929464093741"/>
    <n v="-2245.6881703310087"/>
  </r>
  <r>
    <s v="STBORA"/>
    <x v="3"/>
    <s v="000000040901"/>
    <x v="11"/>
    <s v="LALLY COLUMN"/>
    <x v="2"/>
    <s v="On Borah-Adelaide-Midpoint lines"/>
    <n v="1975"/>
    <n v="4546.5644721801145"/>
    <n v="-2492.5225433624378"/>
    <n v="2054.0419288176768"/>
    <n v="6.8160877932983075"/>
    <n v="6.8160877932983075"/>
    <n v="6.8160877932983075"/>
    <n v="6.8160877932983075"/>
    <n v="6.8160877932983075"/>
    <n v="6.8160877932983075"/>
    <n v="4546.5644721801145"/>
    <n v="-2533.4190701222278"/>
    <n v="2013.1454020578867"/>
  </r>
  <r>
    <s v="STBORA"/>
    <x v="3"/>
    <s v="000000040911"/>
    <x v="11"/>
    <s v="LALLY COLUMN"/>
    <x v="2"/>
    <s v="On Borah-Adelaide-Midpoint lines"/>
    <n v="1975"/>
    <n v="7658.9408156371264"/>
    <n v="-4198.7929035350035"/>
    <n v="3460.147912102123"/>
    <n v="11.482079122046663"/>
    <n v="11.482079122046663"/>
    <n v="11.482079122046663"/>
    <n v="11.482079122046663"/>
    <n v="11.482079122046663"/>
    <n v="11.482079122046663"/>
    <n v="7658.9408156371264"/>
    <n v="-4267.6853782672833"/>
    <n v="3391.2554373698431"/>
  </r>
  <r>
    <s v="STBORA"/>
    <x v="3"/>
    <s v="000000040913"/>
    <x v="11"/>
    <s v="LALLY COLUMN"/>
    <x v="2"/>
    <s v="On Borah-Adelaide-Midpoint lines"/>
    <n v="1975"/>
    <n v="4326.9997777011931"/>
    <n v="-2372.15254661789"/>
    <n v="1954.8472310833031"/>
    <n v="6.4869222787577359"/>
    <n v="6.4869222787577359"/>
    <n v="6.4869222787577359"/>
    <n v="6.4869222787577359"/>
    <n v="6.4869222787577359"/>
    <n v="6.4869222787577359"/>
    <n v="4326.9997777011931"/>
    <n v="-2411.0740802904365"/>
    <n v="1915.9256974107566"/>
  </r>
  <r>
    <s v="STBORA"/>
    <x v="3"/>
    <s v="000000041046"/>
    <x v="11"/>
    <s v="345KV CIR SW, AB, OR BYPASS ST"/>
    <x v="2"/>
    <s v="On Borah-Adelaide-Midpoint lines"/>
    <n v="1975"/>
    <n v="35216.044341187662"/>
    <n v="-19306.178312340478"/>
    <n v="15909.866028847184"/>
    <n v="52.79495131565178"/>
    <n v="52.79495131565178"/>
    <n v="52.79495131565178"/>
    <n v="52.79495131565178"/>
    <n v="52.79495131565178"/>
    <n v="52.79495131565178"/>
    <n v="35216.044341187662"/>
    <n v="-19622.948020234388"/>
    <n v="15593.096320953275"/>
  </r>
  <r>
    <s v="STBORA"/>
    <x v="3"/>
    <s v="000000041143"/>
    <x v="11"/>
    <s v="345KV DEAD END STRUCTURE"/>
    <x v="2"/>
    <s v="On Borah-Adelaide-Midpoint lines"/>
    <n v="1975"/>
    <n v="82006.96913552341"/>
    <n v="-44957.950235577824"/>
    <n v="37049.018899945586"/>
    <n v="122.94265366966259"/>
    <n v="122.94265366966259"/>
    <n v="122.94265366966259"/>
    <n v="122.94265366966259"/>
    <n v="122.94265366966259"/>
    <n v="122.94265366966259"/>
    <n v="82006.96913552341"/>
    <n v="-45695.606157595801"/>
    <n v="36311.362977927609"/>
  </r>
  <r>
    <s v="STBORA"/>
    <x v="3"/>
    <s v="000000041604"/>
    <x v="11"/>
    <s v="345KV BUS SUP, CT, PT, MISC ST"/>
    <x v="2"/>
    <s v="On Borah-Adelaide-Midpoint lines"/>
    <n v="1975"/>
    <n v="534.98991380657822"/>
    <n v="-293.29275517674807"/>
    <n v="241.69715862983014"/>
    <n v="0.80204256276304087"/>
    <n v="0.80204256276304087"/>
    <n v="0.80204256276304087"/>
    <n v="0.80204256276304087"/>
    <n v="0.80204256276304087"/>
    <n v="0.80204256276304087"/>
    <n v="534.98991380657822"/>
    <n v="-298.10501055332634"/>
    <n v="236.88490325325188"/>
  </r>
  <r>
    <s v="STBORA"/>
    <x v="3"/>
    <s v="000000041605"/>
    <x v="11"/>
    <s v="345KV BUS SUP, CT, PT, MISC ST"/>
    <x v="2"/>
    <s v="On Borah-Adelaide-Midpoint lines"/>
    <n v="1981"/>
    <n v="821.07754238536825"/>
    <n v="-389.61670181024368"/>
    <n v="431.46084057512456"/>
    <n v="1.2309374799915016"/>
    <n v="1.2309374799915016"/>
    <n v="1.2309374799915016"/>
    <n v="1.2309374799915016"/>
    <n v="1.2309374799915016"/>
    <n v="1.2309374799915016"/>
    <n v="821.07754238536825"/>
    <n v="-397.00232669019272"/>
    <n v="424.07521569517553"/>
  </r>
  <r>
    <s v="STBORA"/>
    <x v="3"/>
    <s v="000000042273"/>
    <x v="12"/>
    <s v="INSULATORS - PIN OR POST"/>
    <x v="2"/>
    <s v="On Borah-Adelaide-Midpoint lines"/>
    <n v="1975"/>
    <n v="1037.6910816763645"/>
    <n v="-589.55097681734605"/>
    <n v="448.14010485901849"/>
    <n v="1.5556787016455145"/>
    <n v="1.5556787016455145"/>
    <n v="1.5556787016455145"/>
    <n v="1.5556787016455145"/>
    <n v="1.5556787016455145"/>
    <n v="1.5556787016455145"/>
    <n v="1037.6910816763645"/>
    <n v="-598.88504902721911"/>
    <n v="438.80603264914544"/>
  </r>
  <r>
    <s v="STBORA"/>
    <x v="3"/>
    <s v="000000042477"/>
    <x v="12"/>
    <s v="345KV PIN/POST INSULATORS"/>
    <x v="2"/>
    <s v="On Borah-Adelaide-Midpoint lines"/>
    <n v="1975"/>
    <n v="30779.970782117787"/>
    <n v="-17487.248528427084"/>
    <n v="13292.722253690703"/>
    <n v="46.144508542616421"/>
    <n v="46.144508542616421"/>
    <n v="46.144508542616421"/>
    <n v="46.144508542616421"/>
    <n v="46.144508542616421"/>
    <n v="46.144508542616421"/>
    <n v="30779.970782117787"/>
    <n v="-17764.115579682784"/>
    <n v="13015.855202435003"/>
  </r>
  <r>
    <s v="STBORA"/>
    <x v="3"/>
    <s v="000000042478"/>
    <x v="12"/>
    <s v="345KV PIN/POST INSULATORS"/>
    <x v="2"/>
    <s v="On Borah-Adelaide-Midpoint lines"/>
    <n v="1982"/>
    <n v="21369.364408443074"/>
    <n v="-10321.677358560481"/>
    <n v="11047.687049882594"/>
    <n v="32.036379289501014"/>
    <n v="32.036379289501014"/>
    <n v="32.036379289501014"/>
    <n v="32.036379289501014"/>
    <n v="32.036379289501014"/>
    <n v="32.036379289501014"/>
    <n v="21369.364408443074"/>
    <n v="-10513.895634297487"/>
    <n v="10855.468774145587"/>
  </r>
  <r>
    <s v="STBORA"/>
    <x v="3"/>
    <s v="000000042479"/>
    <x v="12"/>
    <s v="345KV PIN/POST INSULATORS"/>
    <x v="2"/>
    <s v="On Borah-Adelaide-Midpoint lines"/>
    <n v="1983"/>
    <n v="-20960.799823338515"/>
    <n v="9850.4442481226106"/>
    <n v="-11110.355575215905"/>
    <n v="-31.423870196460523"/>
    <n v="-31.423870196460523"/>
    <n v="-31.423870196460523"/>
    <n v="-31.423870196460523"/>
    <n v="-31.423870196460523"/>
    <n v="-31.423870196460523"/>
    <n v="-20960.799823338515"/>
    <n v="10038.987469301373"/>
    <n v="-10921.812354037142"/>
  </r>
  <r>
    <s v="STBORA"/>
    <x v="3"/>
    <s v="000000042672"/>
    <x v="12"/>
    <s v="10&quot; DISC INSULATORS"/>
    <x v="2"/>
    <s v="On Borah-Adelaide-Midpoint lines"/>
    <n v="1975"/>
    <n v="4503.6589759650888"/>
    <n v="-2558.6965094111811"/>
    <n v="1944.9624665539077"/>
    <n v="6.7517650214986125"/>
    <n v="6.7517650214986125"/>
    <n v="6.7517650214986125"/>
    <n v="6.7517650214986125"/>
    <n v="6.7517650214986125"/>
    <n v="6.7517650214986125"/>
    <n v="4503.6589759650888"/>
    <n v="-2599.2070995401727"/>
    <n v="1904.451876424916"/>
  </r>
  <r>
    <s v="STBORA"/>
    <x v="3"/>
    <s v="000000043808"/>
    <x v="12"/>
    <s v="795 MCM CONDUCTOR ALUMINUM"/>
    <x v="2"/>
    <s v="On Borah-Adelaide-Midpoint lines"/>
    <n v="1981"/>
    <n v="213.84596608946518"/>
    <n v="-105.96912883819006"/>
    <n v="107.87683725127512"/>
    <n v="0.32059214996891044"/>
    <n v="0.32059214996891044"/>
    <n v="0.32059214996891044"/>
    <n v="0.32059214996891044"/>
    <n v="0.32059214996891044"/>
    <n v="0.32059214996891044"/>
    <n v="213.84596608946518"/>
    <n v="-107.89268173800352"/>
    <n v="105.95328435146166"/>
  </r>
  <r>
    <s v="STBORA"/>
    <x v="3"/>
    <s v="000000043870"/>
    <x v="12"/>
    <s v="1590 MCM CONDUCTOR ALUMINUM"/>
    <x v="2"/>
    <s v="On Borah-Adelaide-Midpoint lines"/>
    <n v="1975"/>
    <n v="22127.897025889597"/>
    <n v="-12571.682976644779"/>
    <n v="9556.2140492448179"/>
    <n v="33.173551091689646"/>
    <n v="33.173551091689646"/>
    <n v="33.173551091689646"/>
    <n v="33.173551091689646"/>
    <n v="33.173551091689646"/>
    <n v="33.173551091689646"/>
    <n v="22127.897025889597"/>
    <n v="-12770.724283194917"/>
    <n v="9357.17274269468"/>
  </r>
  <r>
    <s v="STBORA"/>
    <x v="3"/>
    <s v="000000043871"/>
    <x v="12"/>
    <s v="1590 MCM CONDUCTOR ALUMINUM"/>
    <x v="2"/>
    <s v="On Borah-Adelaide-Midpoint lines"/>
    <n v="1982"/>
    <n v="4074.2168619766585"/>
    <n v="-1967.8990509195814"/>
    <n v="2106.3178110570771"/>
    <n v="6.1079568958258257"/>
    <n v="6.1079568958258257"/>
    <n v="6.1079568958258257"/>
    <n v="6.1079568958258257"/>
    <n v="6.1079568958258257"/>
    <n v="6.1079568958258257"/>
    <n v="4074.2168619766585"/>
    <n v="-2004.5467922945363"/>
    <n v="2069.6700696821222"/>
  </r>
  <r>
    <s v="STBORA"/>
    <x v="3"/>
    <s v="000000043872"/>
    <x v="12"/>
    <s v="1590 MCM CONDUCTOR ALUMINUM"/>
    <x v="2"/>
    <s v="On Borah-Adelaide-Midpoint lines"/>
    <n v="1983"/>
    <n v="-600.77192328697811"/>
    <n v="282.33036840448239"/>
    <n v="-318.44155488249572"/>
    <n v="-0.90066119108813025"/>
    <n v="-0.90066119108813025"/>
    <n v="-0.90066119108813025"/>
    <n v="-0.90066119108813025"/>
    <n v="-0.90066119108813025"/>
    <n v="-0.90066119108813025"/>
    <n v="-600.77192328697811"/>
    <n v="287.73433555101116"/>
    <n v="-313.03758773596695"/>
  </r>
  <r>
    <s v="STBORA"/>
    <x v="3"/>
    <s v="000000044542"/>
    <x v="12"/>
    <s v="BUS - RIGID WITH FITTINGS"/>
    <x v="2"/>
    <s v="On Borah-Adelaide-Midpoint lines"/>
    <n v="1975"/>
    <n v="107.23614519064691"/>
    <n v="-60.924850626200211"/>
    <n v="46.311294564446698"/>
    <n v="0.16076555929357492"/>
    <n v="0.16076555929357492"/>
    <n v="0.16076555929357492"/>
    <n v="0.16076555929357492"/>
    <n v="0.16076555929357492"/>
    <n v="0.16076555929357492"/>
    <n v="107.23614519064691"/>
    <n v="-61.889443981961662"/>
    <n v="45.346701208685246"/>
  </r>
  <r>
    <s v="STBORA"/>
    <x v="3"/>
    <s v="000000045166"/>
    <x v="12"/>
    <s v="5&quot; ALUM TUBE"/>
    <x v="2"/>
    <s v="On Borah-Adelaide-Midpoint lines"/>
    <n v="1975"/>
    <n v="3491.251323013907"/>
    <n v="-1983.5099907311674"/>
    <n v="1507.7413322827397"/>
    <n v="5.233990559628193"/>
    <n v="5.233990559628193"/>
    <n v="5.233990559628193"/>
    <n v="5.233990559628193"/>
    <n v="5.233990559628193"/>
    <n v="5.233990559628193"/>
    <n v="3491.251323013907"/>
    <n v="-2014.9139340889365"/>
    <n v="1476.3373889249706"/>
  </r>
  <r>
    <s v="STBORA"/>
    <x v="3"/>
    <m/>
    <x v="12"/>
    <s v="BUS - RIGID WITH FITTINGS"/>
    <x v="2"/>
    <s v="On Borah-Adelaide-Midpoint lines"/>
    <n v="1975"/>
    <n v="-2327.49765621501"/>
    <n v="1322.3381611268373"/>
    <n v="-1005.1594950881727"/>
    <n v="-3.4893222037276921"/>
    <n v="-3.4893222037276921"/>
    <n v="-3.4893222037276921"/>
    <n v="-3.4893222037276921"/>
    <n v="-3.4893222037276921"/>
    <n v="-3.4893222037276921"/>
    <n v="-2327.49765621501"/>
    <n v="1343.2740943492036"/>
    <n v="-984.22356186580646"/>
  </r>
  <r>
    <s v="STBORA"/>
    <x v="3"/>
    <s v="000000045169"/>
    <x v="12"/>
    <s v="6&quot; ALUM TUBE"/>
    <x v="2"/>
    <s v="On Borah-Adelaide-Midpoint lines"/>
    <n v="1975"/>
    <n v="52727.048082985049"/>
    <n v="-29956.201080384635"/>
    <n v="22770.847002600414"/>
    <n v="79.046979541182182"/>
    <n v="79.046979541182182"/>
    <n v="79.046979541182182"/>
    <n v="79.046979541182182"/>
    <n v="79.046979541182182"/>
    <n v="79.046979541182182"/>
    <n v="52727.048082985049"/>
    <n v="-30430.482957631728"/>
    <n v="22296.565125353321"/>
  </r>
  <r>
    <s v="STBORA"/>
    <x v="3"/>
    <s v="000000045170"/>
    <x v="12"/>
    <s v="6&quot; ALUM TUBE"/>
    <x v="2"/>
    <s v="On Borah-Adelaide-Midpoint lines"/>
    <n v="1977"/>
    <n v="2688.1156718386178"/>
    <n v="-1464.5444662820555"/>
    <n v="1223.5712055565623"/>
    <n v="4.0299510828243736"/>
    <n v="4.0299510828243736"/>
    <n v="4.0299510828243736"/>
    <n v="4.0299510828243736"/>
    <n v="4.0299510828243736"/>
    <n v="4.0299510828243736"/>
    <n v="2688.1156718386178"/>
    <n v="-1488.7241727790017"/>
    <n v="1199.3914990596161"/>
  </r>
  <r>
    <s v="STBORA"/>
    <x v="3"/>
    <s v="000000055180"/>
    <x v="12"/>
    <s v="345KV CURRENT XFMR"/>
    <x v="2"/>
    <s v="On Borah-Adelaide-Midpoint lines"/>
    <n v="1975"/>
    <n v="64.548143175324483"/>
    <n v="-36.672205758271019"/>
    <n v="27.875937417053464"/>
    <n v="9.676884897805782E-2"/>
    <n v="9.676884897805782E-2"/>
    <n v="9.676884897805782E-2"/>
    <n v="9.676884897805782E-2"/>
    <n v="9.676884897805782E-2"/>
    <n v="9.676884897805782E-2"/>
    <n v="64.548143175324483"/>
    <n v="-37.252818852139363"/>
    <n v="27.29532432318512"/>
  </r>
  <r>
    <s v="STBORA"/>
    <x v="3"/>
    <s v="000000055374"/>
    <x v="12"/>
    <s v="WAVE TRAP"/>
    <x v="2"/>
    <s v="On Borah-Adelaide-Midpoint lines"/>
    <n v="1975"/>
    <n v="2334.4605331287498"/>
    <n v="-1326.2940309983628"/>
    <n v="1008.166502130387"/>
    <n v="3.4997607624742755"/>
    <n v="3.4997607624742755"/>
    <n v="3.4997607624742755"/>
    <n v="3.4997607624742755"/>
    <n v="3.4997607624742755"/>
    <n v="3.4997607624742755"/>
    <n v="2334.4605331287498"/>
    <n v="-1347.2925955732085"/>
    <n v="987.16793755554136"/>
  </r>
  <r>
    <s v="STBORA"/>
    <x v="3"/>
    <s v="000000055405"/>
    <x v="12"/>
    <s v="LINE TUNER"/>
    <x v="2"/>
    <s v="On Borah-Adelaide-Midpoint lines"/>
    <n v="1975"/>
    <n v="350.32125681360515"/>
    <n v="-199.03056198641843"/>
    <n v="151.29069482718671"/>
    <n v="0.52519225382394197"/>
    <n v="0.52519225382394197"/>
    <n v="0.52519225382394197"/>
    <n v="0.52519225382394197"/>
    <n v="0.52519225382394197"/>
    <n v="0.52519225382394197"/>
    <n v="350.32125681360515"/>
    <n v="-202.18171550936208"/>
    <n v="148.13954130424307"/>
  </r>
  <r>
    <s v="STBORA"/>
    <x v="3"/>
    <s v="000000055745"/>
    <x v="12"/>
    <s v="345KV CIR SWR, INTERUPTER"/>
    <x v="2"/>
    <s v="On Borah-Adelaide-Midpoint lines"/>
    <n v="1979"/>
    <n v="78494.213333333333"/>
    <n v="-40856.582216716008"/>
    <n v="37637.631116617325"/>
    <n v="117.67642417030072"/>
    <n v="117.67642417030072"/>
    <n v="117.67642417030072"/>
    <n v="117.67642417030072"/>
    <n v="117.67642417030072"/>
    <n v="117.67642417030072"/>
    <n v="78494.213333333333"/>
    <n v="-41562.640761737814"/>
    <n v="36931.57257159552"/>
  </r>
  <r>
    <s v="STBORA"/>
    <x v="3"/>
    <s v="000000055746"/>
    <x v="12"/>
    <s v="345KV CIR SWR, INTERUPTER"/>
    <x v="2"/>
    <s v="On Borah-Adelaide-Midpoint lines"/>
    <n v="1982"/>
    <n v="198505.72"/>
    <n v="-95880.811263587122"/>
    <n v="102624.90873641288"/>
    <n v="297.59446352755702"/>
    <n v="297.59446352755702"/>
    <n v="297.59446352755702"/>
    <n v="297.59446352755702"/>
    <n v="297.59446352755702"/>
    <n v="297.59446352755702"/>
    <n v="198505.72"/>
    <n v="-97666.378044752462"/>
    <n v="100839.34195524754"/>
  </r>
  <r>
    <s v="STBORA"/>
    <x v="3"/>
    <s v="000000055747"/>
    <x v="12"/>
    <s v="345KV CIR SWR, INTERUPTER"/>
    <x v="2"/>
    <s v="On Borah-Adelaide-Midpoint lines"/>
    <n v="1983"/>
    <n v="-147359.42000000001"/>
    <n v="69250.971498209212"/>
    <n v="-78108.448501790801"/>
    <n v="-220.91729921249603"/>
    <n v="-220.91729921249603"/>
    <n v="-220.91729921249603"/>
    <n v="-220.91729921249603"/>
    <n v="-220.91729921249603"/>
    <n v="-220.91729921249603"/>
    <n v="-147359.42000000001"/>
    <n v="70576.475293484182"/>
    <n v="-76782.944706515831"/>
  </r>
  <r>
    <s v="STBORA"/>
    <x v="3"/>
    <s v="000000055853"/>
    <x v="12"/>
    <s v="345KV CIRCUIT BREAKER"/>
    <x v="2"/>
    <s v="On Borah-Adelaide-Midpoint lines"/>
    <n v="1982"/>
    <n v="-163078.99664281428"/>
    <n v="78769.249058237896"/>
    <n v="-84309.747584576384"/>
    <n v="-244.48366786876764"/>
    <n v="-244.48366786876764"/>
    <n v="-244.48366786876764"/>
    <n v="-244.48366786876764"/>
    <n v="-244.48366786876764"/>
    <n v="-244.48366786876764"/>
    <n v="-163078.99664281428"/>
    <n v="80236.151065450496"/>
    <n v="-82842.845577363783"/>
  </r>
  <r>
    <s v="STBORA"/>
    <x v="3"/>
    <s v="000000055855"/>
    <x v="12"/>
    <s v="345KV CIRCUIT BREAKER"/>
    <x v="2"/>
    <s v="On Borah-Adelaide-Midpoint lines"/>
    <n v="1985"/>
    <n v="-173.77676266856099"/>
    <n v="77.114447335909674"/>
    <n v="-96.662315332651318"/>
    <n v="-0.26052147242863333"/>
    <n v="-0.26052147242863333"/>
    <n v="-0.26052147242863333"/>
    <n v="-0.26052147242863333"/>
    <n v="-0.26052147242863333"/>
    <n v="-0.26052147242863333"/>
    <n v="-173.77676266856099"/>
    <n v="78.677576170481473"/>
    <n v="-95.099186498079519"/>
  </r>
  <r>
    <s v="STBORA"/>
    <x v="3"/>
    <s v="000000056241"/>
    <x v="12"/>
    <s v="345KV AIR BREAK, BYPASS SW"/>
    <x v="2"/>
    <s v="On Borah-Adelaide-Midpoint lines"/>
    <n v="1975"/>
    <n v="46646.199534787476"/>
    <n v="-26501.444395305691"/>
    <n v="20144.755139481778"/>
    <n v="69.930734117658972"/>
    <n v="69.930734117658972"/>
    <n v="69.930734117658972"/>
    <n v="69.930734117658972"/>
    <n v="69.930734117658972"/>
    <n v="69.930734117658972"/>
    <n v="46646.199534787476"/>
    <n v="-26921.028800011645"/>
    <n v="19725.170734775831"/>
  </r>
  <r>
    <s v="STBORA"/>
    <x v="3"/>
    <s v="000000056314"/>
    <x v="12"/>
    <s v="MOTOR MECHANISM"/>
    <x v="2"/>
    <s v="On Borah-Adelaide-Midpoint lines"/>
    <n v="1975"/>
    <n v="2006.6149978330898"/>
    <n v="-1140.0327640454657"/>
    <n v="866.58223378762409"/>
    <n v="3.0082635089129339"/>
    <n v="3.0082635089129339"/>
    <n v="3.0082635089129339"/>
    <n v="3.0082635089129339"/>
    <n v="3.0082635089129339"/>
    <n v="3.0082635089129339"/>
    <n v="2006.6149978330898"/>
    <n v="-1158.0823450989433"/>
    <n v="848.5326527341465"/>
  </r>
  <r>
    <s v="STBORA"/>
    <x v="3"/>
    <s v="000000056617"/>
    <x v="12"/>
    <s v="362KV 3PH  REACTOR"/>
    <x v="2"/>
    <s v="On Borah-Adelaide-Midpoint lines"/>
    <n v="1985"/>
    <n v="166.38750000000002"/>
    <n v="-73.835419126638982"/>
    <n v="92.552080873361035"/>
    <n v="0.24944368756825444"/>
    <n v="0.24944368756825444"/>
    <n v="0.24944368756825444"/>
    <n v="0.24944368756825444"/>
    <n v="0.24944368756825444"/>
    <n v="0.24944368756825444"/>
    <n v="166.38750000000002"/>
    <n v="-75.332081252048511"/>
    <n v="91.055418747951506"/>
  </r>
  <r>
    <s v="STBORA"/>
    <x v="3"/>
    <s v="000000056619"/>
    <x v="12"/>
    <s v="362KV 3PH  REACTOR"/>
    <x v="2"/>
    <s v="On Borah-Adelaide-Midpoint lines"/>
    <n v="1975"/>
    <n v="206861.13541666669"/>
    <n v="-117525.52045973598"/>
    <n v="89335.614956930702"/>
    <n v="310.12067873421603"/>
    <n v="310.12067873421603"/>
    <n v="310.12067873421603"/>
    <n v="310.12067873421603"/>
    <n v="310.12067873421603"/>
    <n v="310.12067873421603"/>
    <n v="206861.13541666669"/>
    <n v="-119386.24453214128"/>
    <n v="87474.890884525405"/>
  </r>
  <r>
    <s v="STBORA"/>
    <x v="3"/>
    <s v="000000056620"/>
    <x v="12"/>
    <s v="362KV 3PH  REACTOR"/>
    <x v="2"/>
    <s v="On Borah-Adelaide-Midpoint lines"/>
    <n v="1985"/>
    <n v="166.39458333333334"/>
    <n v="-73.838562396929603"/>
    <n v="92.556020936403741"/>
    <n v="0.24945430671204194"/>
    <n v="0.24945430671204194"/>
    <n v="0.24945430671204194"/>
    <n v="0.24945430671204194"/>
    <n v="0.24945430671204194"/>
    <n v="0.24945430671204194"/>
    <n v="166.39458333333334"/>
    <n v="-75.335288237201851"/>
    <n v="91.059295096131493"/>
  </r>
  <r>
    <s v="STBORA"/>
    <x v="3"/>
    <s v="000000060749"/>
    <x v="12"/>
    <s v="CAPACITOR BANK"/>
    <x v="2"/>
    <s v="On Borah-Adelaide-Midpoint lines"/>
    <n v="1975"/>
    <n v="621752.77250000008"/>
    <n v="-353240.92192650214"/>
    <n v="268511.85057349794"/>
    <n v="932.11511879309444"/>
    <n v="932.11511879309444"/>
    <n v="932.11511879309444"/>
    <n v="932.11511879309444"/>
    <n v="932.11511879309444"/>
    <n v="932.11511879309444"/>
    <n v="621752.77250000008"/>
    <n v="-358833.61263926071"/>
    <n v="262919.15986073937"/>
  </r>
  <r>
    <s v="STBORA"/>
    <x v="3"/>
    <s v="000000060750"/>
    <x v="12"/>
    <s v="CAPACITOR BANK"/>
    <x v="2"/>
    <s v="On Borah-Adelaide-Midpoint lines"/>
    <n v="1980"/>
    <n v="526632.48125000007"/>
    <n v="-267603.98724799149"/>
    <n v="259028.49400200855"/>
    <n v="789.51332351420399"/>
    <n v="789.51332351420399"/>
    <n v="789.51332351420399"/>
    <n v="789.51332351420399"/>
    <n v="789.51332351420399"/>
    <n v="789.51332351420399"/>
    <n v="526632.48125000007"/>
    <n v="-272341.06718907674"/>
    <n v="254291.41406092333"/>
  </r>
  <r>
    <s v="STBORA"/>
    <x v="3"/>
    <s v="000000060751"/>
    <x v="12"/>
    <s v="CAPACITOR BANK"/>
    <x v="2"/>
    <s v="On Borah-Adelaide-Midpoint lines"/>
    <n v="1982"/>
    <n v="1998.2154166666671"/>
    <n v="-965.16370021683406"/>
    <n v="1033.0517164498331"/>
    <n v="2.9956710815960901"/>
    <n v="2.9956710815960901"/>
    <n v="2.9956710815960901"/>
    <n v="2.9956710815960901"/>
    <n v="2.9956710815960901"/>
    <n v="2.9956710815960901"/>
    <n v="1998.2154166666671"/>
    <n v="-983.1377267064106"/>
    <n v="1015.0776899602565"/>
  </r>
  <r>
    <s v="STBORA"/>
    <x v="3"/>
    <s v="000000060753"/>
    <x v="12"/>
    <s v="CAPACITOR BANK"/>
    <x v="2"/>
    <s v="On Borah-Adelaide-Midpoint lines"/>
    <n v="1985"/>
    <n v="10204.235833333336"/>
    <n v="-4528.1888941250691"/>
    <n v="5676.0469392082659"/>
    <n v="15.297917301977535"/>
    <n v="15.297917301977535"/>
    <n v="15.297917301977535"/>
    <n v="15.297917301977535"/>
    <n v="15.297917301977535"/>
    <n v="15.297917301977535"/>
    <n v="10204.235833333336"/>
    <n v="-4619.9763979369345"/>
    <n v="5584.2594353964014"/>
  </r>
  <r>
    <s v="STBORA"/>
    <x v="3"/>
    <s v="000000261353"/>
    <x v="12"/>
    <s v="CAPACITOR BANK"/>
    <x v="2"/>
    <s v="On Borah-Adelaide-Midpoint lines"/>
    <n v="1999"/>
    <n v="49742.743750000009"/>
    <n v="-12162.02073209927"/>
    <n v="37580.723017900731"/>
    <n v="74.572990343401656"/>
    <n v="74.572990343401656"/>
    <n v="74.572990343401656"/>
    <n v="74.572990343401656"/>
    <n v="74.572990343401656"/>
    <n v="74.572990343401656"/>
    <n v="49742.743750000009"/>
    <n v="-12609.45867415968"/>
    <n v="37133.285075840329"/>
  </r>
  <r>
    <s v="STBORA"/>
    <x v="3"/>
    <s v="000000658436"/>
    <x v="12"/>
    <s v="345KV POTENTIAL XFMR"/>
    <x v="2"/>
    <s v="On Borah-Adelaide-Midpoint lines"/>
    <n v="1999"/>
    <n v="5731.0428590493129"/>
    <n v="-1401.2307487221631"/>
    <n v="4329.8121103271496"/>
    <n v="8.5918260949468692"/>
    <n v="8.5918260949468692"/>
    <n v="8.5918260949468692"/>
    <n v="8.5918260949468692"/>
    <n v="8.5918260949468692"/>
    <n v="8.5918260949468692"/>
    <n v="5731.0428590493129"/>
    <n v="-1452.7817052918442"/>
    <n v="4278.2611537574685"/>
  </r>
  <r>
    <s v="STBORA"/>
    <x v="3"/>
    <s v="000000658437"/>
    <x v="12"/>
    <s v="345KV POTENTIAL XFMR"/>
    <x v="2"/>
    <s v="On Borah-Adelaide-Midpoint lines"/>
    <n v="1999"/>
    <n v="4020.7154512503043"/>
    <n v="-983.05845213811835"/>
    <n v="3037.656999112186"/>
    <n v="6.027749012531193"/>
    <n v="6.027749012531193"/>
    <n v="6.027749012531193"/>
    <n v="6.027749012531193"/>
    <n v="6.027749012531193"/>
    <n v="6.027749012531193"/>
    <n v="4020.7154512503043"/>
    <n v="-1019.2249462133055"/>
    <n v="3001.4905050369989"/>
  </r>
  <r>
    <s v="STBORA"/>
    <x v="3"/>
    <s v="000000888950"/>
    <x v="12"/>
    <s v="345KV PIN/POST INSULATORS"/>
    <x v="2"/>
    <s v="On Borah-Adelaide-Midpoint lines"/>
    <n v="2003"/>
    <n v="7157.1358570728398"/>
    <n v="-1313.4047186440264"/>
    <n v="5843.7311384288132"/>
    <n v="10.729786556172959"/>
    <n v="10.729786556172959"/>
    <n v="10.729786556172959"/>
    <n v="10.729786556172959"/>
    <n v="10.729786556172959"/>
    <n v="10.729786556172959"/>
    <n v="7157.1358570728398"/>
    <n v="-1377.7834379810643"/>
    <n v="5779.352419091776"/>
  </r>
  <r>
    <s v="STBORA"/>
    <x v="3"/>
    <s v="000000888951"/>
    <x v="12"/>
    <s v="1590 MCM CONDUCTOR ALUMINUM"/>
    <x v="2"/>
    <s v="On Borah-Adelaide-Midpoint lines"/>
    <n v="2003"/>
    <n v="3578.5655091907238"/>
    <n v="-656.70191534831804"/>
    <n v="2921.8635938424059"/>
    <n v="5.364889651068153"/>
    <n v="5.364889651068153"/>
    <n v="5.364889651068153"/>
    <n v="5.364889651068153"/>
    <n v="5.364889651068153"/>
    <n v="5.364889651068153"/>
    <n v="3578.5655091907238"/>
    <n v="-688.89125325472696"/>
    <n v="2889.6742559359968"/>
  </r>
  <r>
    <s v="STBORA"/>
    <x v="3"/>
    <s v="000001022143"/>
    <x v="12"/>
    <s v="CAPACITOR BANK"/>
    <x v="2"/>
    <s v="On Borah-Adelaide-Midpoint lines"/>
    <n v="2004"/>
    <n v="49992.622500000005"/>
    <n v="-8402.2099644745194"/>
    <n v="41590.412535525487"/>
    <n v="74.947601878793108"/>
    <n v="74.947601878793108"/>
    <n v="74.947601878793108"/>
    <n v="74.947601878793108"/>
    <n v="74.947601878793108"/>
    <n v="74.947601878793108"/>
    <n v="49992.622500000005"/>
    <n v="-8851.8955757472777"/>
    <n v="41140.726924252725"/>
  </r>
  <r>
    <s v="STBORA"/>
    <x v="3"/>
    <s v="000001077958"/>
    <x v="12"/>
    <s v="PRIMARY CURRENT XFMR"/>
    <x v="2"/>
    <s v="On Borah-Adelaide-Midpoint lines"/>
    <n v="2004"/>
    <n v="6898.3142544905231"/>
    <n v="-1159.3927637454283"/>
    <n v="5738.9214907450951"/>
    <n v="10.341768135495576"/>
    <n v="10.341768135495576"/>
    <n v="10.341768135495576"/>
    <n v="10.341768135495576"/>
    <n v="10.341768135495576"/>
    <n v="10.341768135495576"/>
    <n v="6898.3142544905231"/>
    <n v="-1221.4433725584017"/>
    <n v="5676.8708819321218"/>
  </r>
  <r>
    <s v="STBORA"/>
    <x v="3"/>
    <s v="000001077959"/>
    <x v="12"/>
    <s v="345KV CIRCUIT BREAKER"/>
    <x v="2"/>
    <s v="On Borah-Adelaide-Midpoint lines"/>
    <n v="2004"/>
    <n v="191619.84846700018"/>
    <n v="-32205.35590387414"/>
    <n v="159414.49256312603"/>
    <n v="287.27134918716041"/>
    <n v="287.27134918716041"/>
    <n v="287.27134918716041"/>
    <n v="287.27134918716041"/>
    <n v="287.27134918716041"/>
    <n v="287.27134918716041"/>
    <n v="191619.84846700018"/>
    <n v="-33928.983998997101"/>
    <n v="157690.86446800307"/>
  </r>
  <r>
    <s v="STBORA"/>
    <x v="3"/>
    <s v="000001078266"/>
    <x v="12"/>
    <s v="345KV CIRCUIT BREAKER"/>
    <x v="2"/>
    <s v="On Borah-Adelaide-Midpoint lines"/>
    <n v="2003"/>
    <n v="132160.26670763511"/>
    <n v="-24252.706861715567"/>
    <n v="107907.55984591955"/>
    <n v="198.13113531699503"/>
    <n v="198.13113531699503"/>
    <n v="198.13113531699503"/>
    <n v="198.13113531699503"/>
    <n v="198.13113531699503"/>
    <n v="198.13113531699503"/>
    <n v="132160.26670763511"/>
    <n v="-25441.493673617537"/>
    <n v="106718.77303401756"/>
  </r>
  <r>
    <s v="STBORA"/>
    <x v="3"/>
    <s v="000001129254"/>
    <x v="12"/>
    <s v="345KV CIR SWR, INTERUPTER"/>
    <x v="2"/>
    <s v="On Borah-Adelaide-Midpoint lines"/>
    <n v="2004"/>
    <n v="72972.039583333346"/>
    <n v="-12264.33756531001"/>
    <n v="60707.702018023338"/>
    <n v="109.39772905442595"/>
    <n v="109.39772905442595"/>
    <n v="109.39772905442595"/>
    <n v="109.39772905442595"/>
    <n v="109.39772905442595"/>
    <n v="109.39772905442595"/>
    <n v="72972.039583333346"/>
    <n v="-12920.723939636566"/>
    <n v="60051.315643696784"/>
  </r>
  <r>
    <s v="STBORA"/>
    <x v="3"/>
    <s v="000001382764"/>
    <x v="11"/>
    <s v="FOUNDATION - STRUCTURE"/>
    <x v="2"/>
    <s v="On Borah-Adelaide-Midpoint lines"/>
    <n v="2007"/>
    <n v="25241.803000663047"/>
    <n v="-2844.1506145224216"/>
    <n v="22397.652386140624"/>
    <n v="37.841835602775568"/>
    <n v="37.841835602775568"/>
    <n v="37.841835602775568"/>
    <n v="37.841835602775568"/>
    <n v="37.841835602775568"/>
    <n v="37.841835602775568"/>
    <n v="25241.803000663047"/>
    <n v="-3071.2016281390752"/>
    <n v="22170.601372523972"/>
  </r>
  <r>
    <s v="STBORA"/>
    <x v="3"/>
    <s v="000001382765"/>
    <x v="11"/>
    <s v="FOUNDATION - OTHER EQUIPMENT"/>
    <x v="2"/>
    <s v="On Borah-Adelaide-Midpoint lines"/>
    <n v="2007"/>
    <n v="22086.579440089437"/>
    <n v="-2488.6319921591407"/>
    <n v="19597.947447930295"/>
    <n v="33.111608872692365"/>
    <n v="33.111608872692365"/>
    <n v="33.111608872692365"/>
    <n v="33.111608872692365"/>
    <n v="33.111608872692365"/>
    <n v="33.111608872692365"/>
    <n v="22086.579440089437"/>
    <n v="-2687.3016453952951"/>
    <n v="19399.277794694142"/>
  </r>
  <r>
    <s v="STBORA"/>
    <x v="3"/>
    <s v="000001382767"/>
    <x v="11"/>
    <s v="METAL STRUCT - OTHER SUPPORT"/>
    <x v="2"/>
    <s v="On Borah-Adelaide-Midpoint lines"/>
    <n v="2007"/>
    <n v="18531.578357979961"/>
    <n v="-2088.0679551113931"/>
    <n v="16443.510402868567"/>
    <n v="27.782046380134194"/>
    <n v="27.782046380134194"/>
    <n v="27.782046380134194"/>
    <n v="27.782046380134194"/>
    <n v="27.782046380134194"/>
    <n v="27.782046380134194"/>
    <n v="18531.578357979961"/>
    <n v="-2254.7602333921982"/>
    <n v="16276.818124587762"/>
  </r>
  <r>
    <s v="STBORA"/>
    <x v="3"/>
    <s v="000001382770"/>
    <x v="12"/>
    <s v="INSULATORS - PIN OR POST"/>
    <x v="2"/>
    <s v="On Borah-Adelaide-Midpoint lines"/>
    <n v="2007"/>
    <n v="2053.3615953755793"/>
    <n v="-248.75087691958203"/>
    <n v="1804.6107184559974"/>
    <n v="3.0783447570371476"/>
    <n v="3.0783447570371476"/>
    <n v="3.0783447570371476"/>
    <n v="3.0783447570371476"/>
    <n v="3.0783447570371476"/>
    <n v="3.0783447570371476"/>
    <n v="2053.3615953755793"/>
    <n v="-267.22094546180489"/>
    <n v="1786.1406499137745"/>
  </r>
  <r>
    <s v="STBORA"/>
    <x v="3"/>
    <s v="000001382771"/>
    <x v="12"/>
    <s v="BUS - RIGID WITH FITTINGS"/>
    <x v="2"/>
    <s v="On Borah-Adelaide-Midpoint lines"/>
    <n v="2007"/>
    <n v="3155.2235605736087"/>
    <n v="-382.23400561188146"/>
    <n v="2772.9895549617272"/>
    <n v="4.7302267300832002"/>
    <n v="4.7302267300832002"/>
    <n v="4.7302267300832002"/>
    <n v="4.7302267300832002"/>
    <n v="4.7302267300832002"/>
    <n v="4.7302267300832002"/>
    <n v="3155.2235605736087"/>
    <n v="-410.61536599238065"/>
    <n v="2744.608194581228"/>
  </r>
  <r>
    <s v="STBORA"/>
    <x v="3"/>
    <s v="000001382773"/>
    <x v="12"/>
    <s v="PRIMARY POTENTIAL XFMR"/>
    <x v="2"/>
    <s v="On Borah-Adelaide-Midpoint lines"/>
    <n v="2007"/>
    <n v="44173.158880178875"/>
    <n v="-5351.279595614862"/>
    <n v="38821.879284564013"/>
    <n v="66.22321774538473"/>
    <n v="66.22321774538473"/>
    <n v="66.22321774538473"/>
    <n v="66.22321774538473"/>
    <n v="66.22321774538473"/>
    <n v="66.22321774538473"/>
    <n v="44173.158880178875"/>
    <n v="-5748.6189020871707"/>
    <n v="38424.539978091707"/>
  </r>
  <r>
    <s v="STBORA"/>
    <x v="3"/>
    <s v="000001382774"/>
    <x v="12"/>
    <s v="345KV CIRCUIT BREAKER"/>
    <x v="2"/>
    <s v="On Borah-Adelaide-Midpoint lines"/>
    <n v="2007"/>
    <n v="189313.53460170134"/>
    <n v="-22934.054991081728"/>
    <n v="166379.4796106196"/>
    <n v="283.81378515590842"/>
    <n v="283.81378515590842"/>
    <n v="283.81378515590842"/>
    <n v="283.81378515590842"/>
    <n v="283.81378515590842"/>
    <n v="283.81378515590842"/>
    <n v="189313.53460170134"/>
    <n v="-24636.937702017178"/>
    <n v="164676.59689968417"/>
  </r>
  <r>
    <s v="STBORA"/>
    <x v="3"/>
    <s v="000001382775"/>
    <x v="12"/>
    <s v="SWITCH - AIR BREAK OR BYPASS"/>
    <x v="2"/>
    <s v="On Borah-Adelaide-Midpoint lines"/>
    <n v="2007"/>
    <n v="31552.254960501657"/>
    <n v="-3822.342400817829"/>
    <n v="27729.912559683828"/>
    <n v="47.302296316978634"/>
    <n v="47.302296316978634"/>
    <n v="47.302296316978634"/>
    <n v="47.302296316978634"/>
    <n v="47.302296316978634"/>
    <n v="47.302296316978634"/>
    <n v="31552.254960501657"/>
    <n v="-4106.1561787197006"/>
    <n v="27446.098781781955"/>
  </r>
  <r>
    <s v="STBORA"/>
    <x v="3"/>
    <s v="000001382776"/>
    <x v="12"/>
    <s v=" SWITCH - GROUND"/>
    <x v="2"/>
    <s v="On Borah-Adelaide-Midpoint lines"/>
    <n v="2007"/>
    <n v="37862.706920340272"/>
    <n v="-4586.810998216346"/>
    <n v="33275.895922123927"/>
    <n v="56.762757031181685"/>
    <n v="56.762757031181685"/>
    <n v="56.762757031181685"/>
    <n v="56.762757031181685"/>
    <n v="56.762757031181685"/>
    <n v="56.762757031181685"/>
    <n v="37862.706920340272"/>
    <n v="-4927.3875404034361"/>
    <n v="32935.319379936838"/>
  </r>
  <r>
    <s v="STBORA"/>
    <x v="3"/>
    <s v="000001382777"/>
    <x v="12"/>
    <s v="KEY INTERLOCK SYSTEM"/>
    <x v="2"/>
    <s v="On Borah-Adelaide-Midpoint lines"/>
    <n v="2007"/>
    <n v="6310.4471211472173"/>
    <n v="-764.46801122376291"/>
    <n v="5545.9791099234544"/>
    <n v="9.4604534601664003"/>
    <n v="9.4604534601664003"/>
    <n v="9.4604534601664003"/>
    <n v="9.4604534601664003"/>
    <n v="9.4604534601664003"/>
    <n v="9.4604534601664003"/>
    <n v="6310.4471211472173"/>
    <n v="-821.23073198476129"/>
    <n v="5489.2163891624559"/>
  </r>
  <r>
    <s v="STBORA"/>
    <x v="3"/>
    <s v="000001382780"/>
    <x v="12"/>
    <s v="CAPACITOR BANK"/>
    <x v="2"/>
    <s v="On Borah-Adelaide-Midpoint lines"/>
    <n v="2007"/>
    <n v="252418.04936139606"/>
    <n v="-30578.74037889214"/>
    <n v="221839.30898250392"/>
    <n v="378.41838504390233"/>
    <n v="378.41838504390233"/>
    <n v="378.41838504390233"/>
    <n v="378.41838504390233"/>
    <n v="378.41838504390233"/>
    <n v="378.41838504390233"/>
    <n v="252418.04936139606"/>
    <n v="-32849.250689155553"/>
    <n v="219568.79867224052"/>
  </r>
  <r>
    <s v="STBORA"/>
    <x v="3"/>
    <s v="000001509904"/>
    <x v="12"/>
    <s v="BUS - CONDUCTOR WITH FITTINGS"/>
    <x v="2"/>
    <s v="On Borah-Adelaide-Midpoint lines"/>
    <n v="2009"/>
    <n v="5074.02598701646"/>
    <n v="-452.92477273153827"/>
    <n v="4621.1012142849213"/>
    <n v="7.6068439817807088"/>
    <n v="7.6068439817807088"/>
    <n v="7.6068439817807088"/>
    <n v="7.6068439817807088"/>
    <n v="7.6068439817807088"/>
    <n v="7.6068439817807088"/>
    <n v="5074.02598701646"/>
    <n v="-498.56583662222249"/>
    <n v="4575.4601503942376"/>
  </r>
  <r>
    <s v="STBORA"/>
    <x v="3"/>
    <s v="000001509905"/>
    <x v="12"/>
    <s v="345KV CIRCUIT BREAKER"/>
    <x v="2"/>
    <s v="On Borah-Adelaide-Midpoint lines"/>
    <n v="2009"/>
    <n v="176643.70667335502"/>
    <n v="-15767.816503937487"/>
    <n v="160875.89016941754"/>
    <n v="264.8195181628833"/>
    <n v="264.8195181628833"/>
    <n v="264.8195181628833"/>
    <n v="264.8195181628833"/>
    <n v="264.8195181628833"/>
    <n v="264.8195181628833"/>
    <n v="176643.70667335502"/>
    <n v="-17356.733612914788"/>
    <n v="159286.97306044021"/>
  </r>
  <r>
    <s v="STBORA"/>
    <x v="3"/>
    <s v="000001514204"/>
    <x v="12"/>
    <s v="BUS - CONDUCTOR WITH FITTINGS"/>
    <x v="2"/>
    <s v="On Borah-Adelaide-Midpoint lines"/>
    <n v="2009"/>
    <n v="3888.6143375449419"/>
    <n v="-347.11090750813509"/>
    <n v="3541.503430036807"/>
    <n v="5.8297065578123073"/>
    <n v="5.8297065578123073"/>
    <n v="5.8297065578123073"/>
    <n v="5.8297065578123073"/>
    <n v="5.8297065578123073"/>
    <n v="5.8297065578123073"/>
    <n v="3888.6143375449419"/>
    <n v="-382.08914685500895"/>
    <n v="3506.525190689933"/>
  </r>
  <r>
    <s v="STBORA"/>
    <x v="3"/>
    <s v="000001514207"/>
    <x v="12"/>
    <s v="PRIMARY POTENTIAL XFMR"/>
    <x v="2"/>
    <s v="On Borah-Adelaide-Midpoint lines"/>
    <n v="2009"/>
    <n v="1944.307168772471"/>
    <n v="-173.55545375406754"/>
    <n v="1770.7517150184035"/>
    <n v="2.9148532789061536"/>
    <n v="2.9148532789061536"/>
    <n v="2.9148532789061536"/>
    <n v="2.9148532789061536"/>
    <n v="2.9148532789061536"/>
    <n v="2.9148532789061536"/>
    <n v="1944.307168772471"/>
    <n v="-191.04457342750447"/>
    <n v="1753.2625953449665"/>
  </r>
  <r>
    <s v="STBORA"/>
    <x v="3"/>
    <s v="000001607846"/>
    <x v="12"/>
    <s v="BUS - CONDUCTOR WITH FITTINGS"/>
    <x v="2"/>
    <s v="On Borah-Adelaide-Midpoint lines"/>
    <n v="2011"/>
    <n v="413.69359798056354"/>
    <n v="-23.601334675254435"/>
    <n v="390.09226330530907"/>
    <n v="0.62019837189482829"/>
    <n v="0.62019837189482829"/>
    <n v="0.62019837189482829"/>
    <n v="0.62019837189482829"/>
    <n v="0.62019837189482829"/>
    <n v="0.62019837189482829"/>
    <n v="413.69359798056354"/>
    <n v="-27.322524906623403"/>
    <n v="386.37107307394012"/>
  </r>
  <r>
    <s v="STBORA"/>
    <x v="3"/>
    <s v="000001607850"/>
    <x v="12"/>
    <s v="345KV CIRCUIT BREAKER"/>
    <x v="2"/>
    <s v="On Borah-Adelaide-Midpoint lines"/>
    <n v="2011"/>
    <n v="180990.99992275616"/>
    <n v="-10325.586818935039"/>
    <n v="170665.41310382113"/>
    <n v="271.33686387137226"/>
    <n v="271.33686387137226"/>
    <n v="271.33686387137226"/>
    <n v="271.33686387137226"/>
    <n v="271.33686387137226"/>
    <n v="271.33686387137226"/>
    <n v="180990.99992275616"/>
    <n v="-11953.608002163272"/>
    <n v="169037.3919205929"/>
  </r>
  <r>
    <s v="STBORA"/>
    <x v="3"/>
    <s v="000001625821"/>
    <x v="12"/>
    <s v="PRIMARY POTENTIAL XFMR"/>
    <x v="2"/>
    <s v="On Borah-Adelaide-Midpoint lines"/>
    <n v="2010"/>
    <n v="16946.505315565995"/>
    <n v="-1240.8681852262605"/>
    <n v="15705.637130339735"/>
    <n v="25.405747290570545"/>
    <n v="25.405747290570545"/>
    <n v="25.405747290570545"/>
    <n v="25.405747290570545"/>
    <n v="25.405747290570545"/>
    <n v="25.405747290570545"/>
    <n v="16946.505315565995"/>
    <n v="-1393.3026689696837"/>
    <n v="15553.202646596312"/>
  </r>
  <r>
    <s v="STBORA"/>
    <x v="3"/>
    <s v="000001625822"/>
    <x v="12"/>
    <s v="COUPLING CAPACITOR"/>
    <x v="2"/>
    <s v="On Borah-Adelaide-Midpoint lines"/>
    <n v="2010"/>
    <n v="8473.250238437302"/>
    <n v="-620.4339154622046"/>
    <n v="7852.8163229750971"/>
    <n v="12.702870018266948"/>
    <n v="12.702870018266948"/>
    <n v="12.702870018266948"/>
    <n v="12.702870018266948"/>
    <n v="12.702870018266948"/>
    <n v="12.702870018266948"/>
    <n v="8473.250238437302"/>
    <n v="-696.65113557180632"/>
    <n v="7776.5991028654953"/>
  </r>
  <r>
    <s v="STBORA"/>
    <x v="3"/>
    <s v="000001630164"/>
    <x v="11"/>
    <s v="METAL STRUCT - OTHER SUPPORT"/>
    <x v="2"/>
    <s v="On Borah-Adelaide-Midpoint lines"/>
    <n v="2011"/>
    <n v="3440.0579680817536"/>
    <n v="-181.78720707935133"/>
    <n v="3258.2707610024022"/>
    <n v="5.15724285181801"/>
    <n v="5.15724285181801"/>
    <n v="5.15724285181801"/>
    <n v="5.15724285181801"/>
    <n v="5.15724285181801"/>
    <n v="5.15724285181801"/>
    <n v="3440.0579680817536"/>
    <n v="-212.7306641902594"/>
    <n v="3227.327303891494"/>
  </r>
  <r>
    <s v="STBORA"/>
    <x v="3"/>
    <s v="000001630165"/>
    <x v="12"/>
    <s v="PRIMARY POTENTIAL XFMR"/>
    <x v="2"/>
    <s v="On Borah-Adelaide-Midpoint lines"/>
    <n v="2011"/>
    <n v="34400.599035583102"/>
    <n v="-1962.5637303340068"/>
    <n v="32438.035305249094"/>
    <n v="51.572457534326709"/>
    <n v="51.572457534326709"/>
    <n v="51.572457534326709"/>
    <n v="51.572457534326709"/>
    <n v="51.572457534326709"/>
    <n v="51.572457534326709"/>
    <n v="34400.599035583102"/>
    <n v="-2271.9984755399669"/>
    <n v="32128.600560043134"/>
  </r>
  <r>
    <s v="STBORA"/>
    <x v="3"/>
    <s v="000001697446"/>
    <x v="11"/>
    <s v="FOUNDATION - OTHER EQUIPMENT"/>
    <x v="2"/>
    <s v="On Borah-Adelaide-Midpoint lines"/>
    <n v="2012"/>
    <n v="297.84080997105872"/>
    <n v="-11.247195765154414"/>
    <n v="286.59361420590432"/>
    <n v="0.44651497226352105"/>
    <n v="0.44651497226352105"/>
    <n v="0.44651497226352105"/>
    <n v="0.44651497226352105"/>
    <n v="0.44651497226352105"/>
    <n v="0.44651497226352105"/>
    <n v="297.84080997105872"/>
    <n v="-13.926285598735539"/>
    <n v="283.91452437232317"/>
  </r>
  <r>
    <s v="STBORA"/>
    <x v="3"/>
    <s v="000001697447"/>
    <x v="11"/>
    <s v="METAL STRUCT - OTHER SUPPORT"/>
    <x v="2"/>
    <s v="On Borah-Adelaide-Midpoint lines"/>
    <n v="2012"/>
    <n v="2549.1968184344264"/>
    <n v="-96.263892324315094"/>
    <n v="2452.9329261101111"/>
    <n v="3.821687655187711"/>
    <n v="3.821687655187711"/>
    <n v="3.821687655187711"/>
    <n v="3.821687655187711"/>
    <n v="3.821687655187711"/>
    <n v="3.821687655187711"/>
    <n v="2549.1968184344264"/>
    <n v="-119.19401825544136"/>
    <n v="2430.0028001789851"/>
  </r>
  <r>
    <s v="STBORA"/>
    <x v="3"/>
    <s v="000001697448"/>
    <x v="12"/>
    <s v="BUS - CONDUCTOR WITH FITTINGS"/>
    <x v="2"/>
    <s v="On Borah-Adelaide-Midpoint lines"/>
    <n v="2012"/>
    <n v="1117.8151307189476"/>
    <n v="-45.750084060154116"/>
    <n v="1072.0650466587933"/>
    <n v="1.6757985318976765"/>
    <n v="1.6757985318976765"/>
    <n v="1.6757985318976765"/>
    <n v="1.6757985318976765"/>
    <n v="1.6757985318976765"/>
    <n v="1.6757985318976765"/>
    <n v="1117.8151307189476"/>
    <n v="-55.804875251540174"/>
    <n v="1062.0102554674074"/>
  </r>
  <r>
    <s v="STBORA"/>
    <x v="3"/>
    <s v="000001697453"/>
    <x v="12"/>
    <s v="345KV CIRCUIT BREAKER"/>
    <x v="2"/>
    <s v="On Borah-Adelaide-Midpoint lines"/>
    <n v="2012"/>
    <n v="166483.67893812578"/>
    <n v="-6813.8658144340488"/>
    <n v="159669.81312369174"/>
    <n v="249.5878764586007"/>
    <n v="249.5878764586007"/>
    <n v="249.5878764586007"/>
    <n v="249.5878764586007"/>
    <n v="249.5878764586007"/>
    <n v="249.5878764586007"/>
    <n v="166483.67893812578"/>
    <n v="-8311.3930731856526"/>
    <n v="158172.28586494015"/>
  </r>
  <r>
    <s v="STBORA"/>
    <x v="3"/>
    <s v="000001754266"/>
    <x v="12"/>
    <s v="BUS - RIGID WITH FITTINGS"/>
    <x v="2"/>
    <s v="On Borah-Adelaide-Midpoint lines"/>
    <n v="2013"/>
    <n v="24400.015859117979"/>
    <n v="-597.85777593087573"/>
    <n v="23802.158083187103"/>
    <n v="36.579850845900552"/>
    <n v="36.579850845900552"/>
    <n v="36.579850845900552"/>
    <n v="36.579850845900552"/>
    <n v="36.579850845900552"/>
    <n v="36.579850845900552"/>
    <n v="24400.015859117979"/>
    <n v="-817.3368810062791"/>
    <n v="23582.6789781117"/>
  </r>
  <r>
    <s v="STBORA"/>
    <x v="3"/>
    <s v="000001754268"/>
    <x v="12"/>
    <s v="SWITCH - AIR BREAK OR BYPASS"/>
    <x v="2"/>
    <s v="On Borah-Adelaide-Midpoint lines"/>
    <n v="2013"/>
    <n v="108943.09041666667"/>
    <n v="-2669.3619428614202"/>
    <n v="106273.72847380525"/>
    <n v="163.32456589957235"/>
    <n v="163.32456589957235"/>
    <n v="163.32456589957235"/>
    <n v="163.32456589957235"/>
    <n v="163.32456589957235"/>
    <n v="163.32456589957235"/>
    <n v="108943.09041666667"/>
    <n v="-3649.309338258854"/>
    <n v="105293.78107840782"/>
  </r>
  <r>
    <s v="STBORA"/>
    <x v="3"/>
    <s v="000001754269"/>
    <x v="12"/>
    <s v=" SWITCH - GROUND"/>
    <x v="2"/>
    <s v="On Borah-Adelaide-Midpoint lines"/>
    <n v="2013"/>
    <n v="50006.661666666667"/>
    <n v="-1225.2808235199989"/>
    <n v="48781.380843146668"/>
    <n v="74.96864902177991"/>
    <n v="74.96864902177991"/>
    <n v="74.96864902177991"/>
    <n v="74.96864902177991"/>
    <n v="74.96864902177991"/>
    <n v="74.96864902177991"/>
    <n v="50006.661666666667"/>
    <n v="-1675.0927176506784"/>
    <n v="48331.568949015986"/>
  </r>
  <r>
    <s v="STBORA"/>
    <x v="3"/>
    <s v="000001754270"/>
    <x v="12"/>
    <s v="CAPACITOR BANK"/>
    <x v="2"/>
    <s v="On Borah-Adelaide-Midpoint lines"/>
    <n v="2013"/>
    <n v="80367.854166666672"/>
    <n v="-1969.2014474845171"/>
    <n v="78398.652719182151"/>
    <n v="120.48533637010614"/>
    <n v="120.48533637010614"/>
    <n v="120.48533637010614"/>
    <n v="120.48533637010614"/>
    <n v="120.48533637010614"/>
    <n v="120.48533637010614"/>
    <n v="80367.854166666672"/>
    <n v="-2692.1134657051539"/>
    <n v="77675.740700961513"/>
  </r>
  <r>
    <s v="STBORA"/>
    <x v="3"/>
    <s v="000001754271"/>
    <x v="12"/>
    <s v="CAPACITOR BANK"/>
    <x v="2"/>
    <s v="On Borah-Adelaide-Midpoint lines"/>
    <n v="2013"/>
    <n v="44648.807083333333"/>
    <n v="-1094.0007848738067"/>
    <n v="43554.806298459524"/>
    <n v="66.936296803487423"/>
    <n v="66.936296803487423"/>
    <n v="66.936296803487423"/>
    <n v="66.936296803487423"/>
    <n v="66.936296803487423"/>
    <n v="66.936296803487423"/>
    <n v="44648.807083333333"/>
    <n v="-1495.6185656947312"/>
    <n v="43153.188517638599"/>
  </r>
  <r>
    <s v="STBORA"/>
    <x v="3"/>
    <s v="000001754272"/>
    <x v="12"/>
    <s v="CAPACITOR BANK"/>
    <x v="2"/>
    <s v="On Borah-Adelaide-Midpoint lines"/>
    <n v="2013"/>
    <n v="89297.607083333336"/>
    <n v="-2188.0013961892869"/>
    <n v="87109.605687144052"/>
    <n v="133.87258298783107"/>
    <n v="133.87258298783107"/>
    <n v="133.87258298783107"/>
    <n v="133.87258298783107"/>
    <n v="133.87258298783107"/>
    <n v="133.87258298783107"/>
    <n v="89297.607083333336"/>
    <n v="-2991.2368941162731"/>
    <n v="86306.370189217065"/>
  </r>
  <r>
    <s v="STBORA"/>
    <x v="3"/>
    <s v="000001821815"/>
    <x v="12"/>
    <s v="BUS - RIGID WITH FITTINGS"/>
    <x v="2"/>
    <s v="On Borah-Adelaide-Midpoint lines"/>
    <n v="2014"/>
    <n v="18269.214833298367"/>
    <n v="-447.63873151982256"/>
    <n v="17821.576101778544"/>
    <n v="27.388718004625332"/>
    <n v="27.388718004625332"/>
    <n v="27.388718004625332"/>
    <n v="27.388718004625332"/>
    <n v="27.388718004625332"/>
    <n v="27.388718004625332"/>
    <n v="18269.214833298367"/>
    <n v="-611.97103954757449"/>
    <n v="17657.243793750793"/>
  </r>
  <r>
    <s v="STHMWY"/>
    <x v="4"/>
    <s v="000001697712"/>
    <x v="12"/>
    <s v="500KV CIRCUIT BREAKER"/>
    <x v="2"/>
    <s v="On Midpoint-Malin line"/>
    <n v="2010"/>
    <n v="129798.79411210958"/>
    <n v="-9504.2128801923482"/>
    <n v="120294.58123191723"/>
    <n v="194.59087879340242"/>
    <n v="194.59087879340242"/>
    <n v="194.59087879340242"/>
    <n v="194.59087879340242"/>
    <n v="194.59087879340242"/>
    <n v="194.59087879340242"/>
    <n v="129798.79411210958"/>
    <n v="-10671.758152952763"/>
    <n v="119127.03595915681"/>
  </r>
  <r>
    <s v="STHMWY"/>
    <x v="4"/>
    <s v="000001697717"/>
    <x v="12"/>
    <s v="1 PH REACTOR GREATER THAN 35KV"/>
    <x v="2"/>
    <s v="On Midpoint-Malin line"/>
    <n v="2010"/>
    <n v="237672.17478819005"/>
    <n v="-17402.988682115192"/>
    <n v="220269.18610607486"/>
    <n v="356.31176447469215"/>
    <n v="356.31176447469215"/>
    <n v="356.31176447469215"/>
    <n v="356.31176447469215"/>
    <n v="356.31176447469215"/>
    <n v="356.31176447469215"/>
    <n v="237672.17478819005"/>
    <n v="-19540.859268963344"/>
    <n v="218131.31551922671"/>
  </r>
  <r>
    <s v="STHMWY"/>
    <x v="4"/>
    <s v="000001697718"/>
    <x v="12"/>
    <s v="1 PH REACTOR GREATER THAN 35KV"/>
    <x v="2"/>
    <s v="On Midpoint-Malin line"/>
    <n v="2010"/>
    <n v="237672.17478819005"/>
    <n v="-17402.988682115192"/>
    <n v="220269.18610607486"/>
    <n v="356.31176447469215"/>
    <n v="356.31176447469215"/>
    <n v="356.31176447469215"/>
    <n v="356.31176447469215"/>
    <n v="356.31176447469215"/>
    <n v="356.31176447469215"/>
    <n v="237672.17478819005"/>
    <n v="-19540.859268963344"/>
    <n v="218131.31551922671"/>
  </r>
  <r>
    <s v="STHMWY"/>
    <x v="4"/>
    <s v="000001697719"/>
    <x v="12"/>
    <s v="1 PH REACTOR GREATER THAN 35KV"/>
    <x v="2"/>
    <s v="On Midpoint-Malin line"/>
    <n v="2010"/>
    <n v="237672.17478819005"/>
    <n v="-17402.988682115192"/>
    <n v="220269.18610607486"/>
    <n v="356.31176447469215"/>
    <n v="356.31176447469215"/>
    <n v="356.31176447469215"/>
    <n v="356.31176447469215"/>
    <n v="356.31176447469215"/>
    <n v="356.31176447469215"/>
    <n v="237672.17478819005"/>
    <n v="-19540.859268963344"/>
    <n v="218131.31551922671"/>
  </r>
  <r>
    <s v="STKPRT"/>
    <x v="5"/>
    <s v="000000038776"/>
    <x v="11"/>
    <s v="FOUNDATION - STRUCTURE"/>
    <x v="2"/>
    <s v="On Kinport-Midpoint line"/>
    <n v="1976"/>
    <n v="7936.0549244125132"/>
    <n v="-4255.8902921448826"/>
    <n v="3680.1646322676306"/>
    <n v="11.89752117851198"/>
    <n v="11.89752117851198"/>
    <n v="11.89752117851198"/>
    <n v="11.89752117851198"/>
    <n v="11.89752117851198"/>
    <n v="11.89752117851198"/>
    <n v="7936.0549244125132"/>
    <n v="-4327.2754192159546"/>
    <n v="3608.7795051965586"/>
  </r>
  <r>
    <s v="STKPRT"/>
    <x v="5"/>
    <s v="000000038777"/>
    <x v="11"/>
    <s v="FOUNDATION - STRUCTURE"/>
    <x v="2"/>
    <s v="On Kinport-Midpoint line"/>
    <n v="1981"/>
    <n v="1254.1666160976608"/>
    <n v="-595.12559442910958"/>
    <n v="659.04102166855125"/>
    <n v="1.8802130300918025"/>
    <n v="1.8802130300918025"/>
    <n v="1.8802130300918025"/>
    <n v="1.8802130300918025"/>
    <n v="1.8802130300918025"/>
    <n v="1.8802130300918025"/>
    <n v="1254.1666160976608"/>
    <n v="-606.40687260966035"/>
    <n v="647.75974348800048"/>
  </r>
  <r>
    <s v="STKPRT"/>
    <x v="5"/>
    <s v="000000038779"/>
    <x v="11"/>
    <s v="FOUNDATION - STRUCTURE"/>
    <x v="2"/>
    <s v="On Kinport-Midpoint line"/>
    <n v="1992"/>
    <n v="1434.107017151015"/>
    <n v="-471.62737646949051"/>
    <n v="962.47964068152453"/>
    <n v="2.1499748642515759"/>
    <n v="2.1499748642515759"/>
    <n v="2.1499748642515759"/>
    <n v="2.1499748642515759"/>
    <n v="2.1499748642515759"/>
    <n v="2.1499748642515759"/>
    <n v="1434.107017151015"/>
    <n v="-484.527225655"/>
    <n v="949.5797914960151"/>
  </r>
  <r>
    <s v="STKPRT"/>
    <x v="5"/>
    <s v="000000038840"/>
    <x v="11"/>
    <s v="345KV CIR SW, AB, BYPASS FND"/>
    <x v="2"/>
    <s v="On Kinport-Midpoint line"/>
    <n v="1979"/>
    <n v="1273.1322527671271"/>
    <n v="-636.17742041604652"/>
    <n v="636.95483235108054"/>
    <n v="1.9086458050773716"/>
    <n v="1.9086458050773716"/>
    <n v="1.9086458050773716"/>
    <n v="1.9086458050773716"/>
    <n v="1.9086458050773716"/>
    <n v="1.9086458050773716"/>
    <n v="1273.1322527671271"/>
    <n v="-647.62929524651076"/>
    <n v="625.50295752061629"/>
  </r>
  <r>
    <s v="STKPRT"/>
    <x v="5"/>
    <s v="000000038841"/>
    <x v="11"/>
    <s v="345KV CIR SW, AB, BYPASS FND"/>
    <x v="2"/>
    <s v="On Kinport-Midpoint line"/>
    <n v="1993"/>
    <n v="200.29595435817149"/>
    <n v="-63.07226152176311"/>
    <n v="137.22369283640836"/>
    <n v="0.30027833497170808"/>
    <n v="0.30027833497170808"/>
    <n v="0.30027833497170808"/>
    <n v="0.30027833497170808"/>
    <n v="0.30027833497170808"/>
    <n v="0.30027833497170808"/>
    <n v="200.29595435817149"/>
    <n v="-64.873931531593357"/>
    <n v="135.42202282657814"/>
  </r>
  <r>
    <s v="STKPRT"/>
    <x v="5"/>
    <s v="000000038936"/>
    <x v="11"/>
    <s v="345KV CIR SW, AB, BYPASS FND"/>
    <x v="2"/>
    <s v="On Kinport-Midpoint line"/>
    <n v="1976"/>
    <n v="8096.6006710730198"/>
    <n v="-4341.9866071484212"/>
    <n v="3754.6140639245987"/>
    <n v="12.138207065795553"/>
    <n v="12.138207065795553"/>
    <n v="12.138207065795553"/>
    <n v="12.138207065795553"/>
    <n v="12.138207065795553"/>
    <n v="12.138207065795553"/>
    <n v="8096.6006710730198"/>
    <n v="-4414.8158495431944"/>
    <n v="3681.7848215298254"/>
  </r>
  <r>
    <s v="STKPRT"/>
    <x v="5"/>
    <s v="000000038937"/>
    <x v="11"/>
    <s v="345KV CIR SW, AB, BYPASS FND"/>
    <x v="2"/>
    <s v="On Kinport-Midpoint line"/>
    <n v="1981"/>
    <n v="1157.6974344002056"/>
    <n v="-549.34915741915063"/>
    <n v="608.34827698105494"/>
    <n v="1.7355890143496031"/>
    <n v="1.7355890143496031"/>
    <n v="1.7355890143496031"/>
    <n v="1.7355890143496031"/>
    <n v="1.7355890143496031"/>
    <n v="1.7355890143496031"/>
    <n v="1157.6974344002056"/>
    <n v="-559.7626915052482"/>
    <n v="597.93474289495737"/>
  </r>
  <r>
    <s v="STKPRT"/>
    <x v="5"/>
    <s v="000000038938"/>
    <x v="11"/>
    <s v="345KV CIR SW, AB, BYPASS FND"/>
    <x v="2"/>
    <s v="On Kinport-Midpoint line"/>
    <n v="1985"/>
    <n v="6633.601322314903"/>
    <n v="-2807.0115892764716"/>
    <n v="3826.5897330384314"/>
    <n v="9.9449175911404293"/>
    <n v="9.9449175911404293"/>
    <n v="9.9449175911404293"/>
    <n v="9.9449175911404293"/>
    <n v="9.9449175911404293"/>
    <n v="9.9449175911404293"/>
    <n v="6633.601322314903"/>
    <n v="-2866.6810948233142"/>
    <n v="3766.9202274915888"/>
  </r>
  <r>
    <s v="STKPRT"/>
    <x v="5"/>
    <s v="000000038939"/>
    <x v="11"/>
    <s v="345KV CIR SW, AB, BYPASS FND"/>
    <x v="2"/>
    <s v="On Kinport-Midpoint line"/>
    <n v="1992"/>
    <n v="4302.3389858612427"/>
    <n v="-1414.8880274047756"/>
    <n v="2887.4509584564671"/>
    <n v="6.4499514795395827"/>
    <n v="6.4499514795395827"/>
    <n v="6.4499514795395827"/>
    <n v="6.4499514795395827"/>
    <n v="6.4499514795395827"/>
    <n v="6.4499514795395827"/>
    <n v="4302.3389858612427"/>
    <n v="-1453.5877362820131"/>
    <n v="2848.7512495792298"/>
  </r>
  <r>
    <s v="STKPRT"/>
    <x v="5"/>
    <s v="000000039018"/>
    <x v="11"/>
    <s v="345KV DEAD END FND"/>
    <x v="2"/>
    <s v="On Kinport-Midpoint line"/>
    <n v="1976"/>
    <n v="2950.3939762676678"/>
    <n v="-1582.2160004178445"/>
    <n v="1368.1779758498233"/>
    <n v="4.4231516984110701"/>
    <n v="4.4231516984110701"/>
    <n v="4.4231516984110701"/>
    <n v="4.4231516984110701"/>
    <n v="4.4231516984110701"/>
    <n v="4.4231516984110701"/>
    <n v="2950.3939762676678"/>
    <n v="-1608.7549106083109"/>
    <n v="1341.6390656593569"/>
  </r>
  <r>
    <s v="STKPRT"/>
    <x v="5"/>
    <s v="000000039026"/>
    <x v="11"/>
    <s v="345KV DEAD END FND"/>
    <x v="2"/>
    <s v="On Kinport-Midpoint line"/>
    <n v="1976"/>
    <n v="12928.210944471808"/>
    <n v="-6933.0477141892843"/>
    <n v="5995.1632302825237"/>
    <n v="19.381627896622721"/>
    <n v="19.381627896622721"/>
    <n v="19.381627896622721"/>
    <n v="19.381627896622721"/>
    <n v="19.381627896622721"/>
    <n v="19.381627896622721"/>
    <n v="12928.210944471808"/>
    <n v="-7049.3374815690204"/>
    <n v="5878.8734629027877"/>
  </r>
  <r>
    <s v="STKPRT"/>
    <x v="5"/>
    <s v="000000039027"/>
    <x v="11"/>
    <s v="345KV DEAD END FND"/>
    <x v="2"/>
    <s v="On Kinport-Midpoint line"/>
    <n v="1981"/>
    <n v="4196.6380675438277"/>
    <n v="-1991.3835151520011"/>
    <n v="2205.2545523918266"/>
    <n v="6.2914874912925889"/>
    <n v="6.2914874912925889"/>
    <n v="6.2914874912925889"/>
    <n v="6.2914874912925889"/>
    <n v="6.2914874912925889"/>
    <n v="6.2914874912925889"/>
    <n v="4196.6380675438277"/>
    <n v="-2029.1324400997566"/>
    <n v="2167.5056274440713"/>
  </r>
  <r>
    <s v="STKPRT"/>
    <x v="5"/>
    <s v="000000039319"/>
    <x v="11"/>
    <s v="15KV BUS SUP, CT, PT, MISC"/>
    <x v="2"/>
    <s v="On Kinport-Midpoint line"/>
    <n v="1976"/>
    <n v="850.25684186467356"/>
    <n v="-455.96960625741974"/>
    <n v="394.28723560725382"/>
    <n v="1.2746823049499654"/>
    <n v="1.2746823049499654"/>
    <n v="1.2746823049499654"/>
    <n v="1.2746823049499654"/>
    <n v="1.2746823049499654"/>
    <n v="1.2746823049499654"/>
    <n v="850.25684186467356"/>
    <n v="-463.61770008711954"/>
    <n v="386.63914177755402"/>
  </r>
  <r>
    <s v="STKPRT"/>
    <x v="5"/>
    <s v="000000039320"/>
    <x v="11"/>
    <s v="15KV BUS SUP, CT, PT, MISC"/>
    <x v="2"/>
    <s v="On Kinport-Midpoint line"/>
    <n v="1980"/>
    <n v="1053.2429574525565"/>
    <n v="-513.0136122352435"/>
    <n v="540.22934521731304"/>
    <n v="1.5789936576501227"/>
    <n v="1.5789936576501227"/>
    <n v="1.5789936576501227"/>
    <n v="1.5789936576501227"/>
    <n v="1.5789936576501227"/>
    <n v="1.5789936576501227"/>
    <n v="1053.2429574525565"/>
    <n v="-522.48757418114428"/>
    <n v="530.75538327141226"/>
  </r>
  <r>
    <s v="STKPRT"/>
    <x v="5"/>
    <s v="000000039429"/>
    <x v="11"/>
    <s v="345KV BUS SUP, CT, PT, MISC"/>
    <x v="2"/>
    <s v="On Kinport-Midpoint line"/>
    <n v="1976"/>
    <n v="141.80736562219343"/>
    <n v="-76.047431180147711"/>
    <n v="65.759934442045719"/>
    <n v="0.2125938078590017"/>
    <n v="0.2125938078590017"/>
    <n v="0.2125938078590017"/>
    <n v="0.2125938078590017"/>
    <n v="0.2125938078590017"/>
    <n v="0.2125938078590017"/>
    <n v="141.80736562219343"/>
    <n v="-77.322994027301718"/>
    <n v="64.484371594891712"/>
  </r>
  <r>
    <s v="STKPRT"/>
    <x v="5"/>
    <s v="000000039435"/>
    <x v="11"/>
    <s v="345KV BUS SUP, CT, PT, MISC"/>
    <x v="2"/>
    <s v="On Kinport-Midpoint line"/>
    <n v="1976"/>
    <n v="1134.4409905693494"/>
    <n v="-608.36983170611404"/>
    <n v="526.07115886323538"/>
    <n v="1.7007235760871573"/>
    <n v="1.7007235760871573"/>
    <n v="1.7007235760871573"/>
    <n v="1.7007235760871573"/>
    <n v="1.7007235760871573"/>
    <n v="1.7007235760871573"/>
    <n v="1134.4409905693494"/>
    <n v="-618.57417316263695"/>
    <n v="515.86681740671247"/>
  </r>
  <r>
    <s v="STKPRT"/>
    <x v="5"/>
    <s v="000000039436"/>
    <x v="11"/>
    <s v="345KV BUS SUP, CT, PT, MISC"/>
    <x v="2"/>
    <s v="On Kinport-Midpoint line"/>
    <n v="1981"/>
    <n v="385.89914480006854"/>
    <n v="-183.11638580638356"/>
    <n v="202.78275899368498"/>
    <n v="0.57852967144986778"/>
    <n v="0.57852967144986778"/>
    <n v="0.57852967144986778"/>
    <n v="0.57852967144986778"/>
    <n v="0.57852967144986778"/>
    <n v="0.57852967144986778"/>
    <n v="385.89914480006854"/>
    <n v="-186.58756383508276"/>
    <n v="199.31158096498578"/>
  </r>
  <r>
    <s v="STKPRT"/>
    <x v="5"/>
    <s v="000000039437"/>
    <x v="11"/>
    <s v="345KV BUS SUP, CT, PT, MISC"/>
    <x v="2"/>
    <s v="On Kinport-Midpoint line"/>
    <n v="1992"/>
    <n v="1434.107017151015"/>
    <n v="-471.62737646949051"/>
    <n v="962.47964068152453"/>
    <n v="2.1499748642515759"/>
    <n v="2.1499748642515759"/>
    <n v="2.1499748642515759"/>
    <n v="2.1499748642515759"/>
    <n v="2.1499748642515759"/>
    <n v="2.1499748642515759"/>
    <n v="1434.107017151015"/>
    <n v="-484.527225655"/>
    <n v="949.5797914960151"/>
  </r>
  <r>
    <s v="STKPRT"/>
    <x v="5"/>
    <s v="000000039568"/>
    <x v="11"/>
    <s v="345KV XFMR, REG, REACTOR FND"/>
    <x v="2"/>
    <s v="On Kinport-Midpoint line"/>
    <n v="1976"/>
    <n v="11112.903597468619"/>
    <n v="-5959.54778393999"/>
    <n v="5153.3558135286294"/>
    <n v="16.660167698553636"/>
    <n v="16.660167698553636"/>
    <n v="16.660167698553636"/>
    <n v="16.660167698553636"/>
    <n v="16.660167698553636"/>
    <n v="16.660167698553636"/>
    <n v="11112.903597468619"/>
    <n v="-6059.5087901313118"/>
    <n v="5053.3948073373076"/>
  </r>
  <r>
    <s v="STKPRT"/>
    <x v="5"/>
    <s v="000000039589"/>
    <x v="11"/>
    <s v="FOUNDATION - OTHER EQUIPMENT"/>
    <x v="2"/>
    <s v="On Kinport-Midpoint line"/>
    <n v="1980"/>
    <n v="842.58539875794622"/>
    <n v="-410.40652204214541"/>
    <n v="432.17887671580081"/>
    <n v="1.2631814827276699"/>
    <n v="1.2631814827276699"/>
    <n v="1.2631814827276699"/>
    <n v="1.2631814827276699"/>
    <n v="1.2631814827276699"/>
    <n v="1.2631814827276699"/>
    <n v="842.58539875794622"/>
    <n v="-417.98561093851146"/>
    <n v="424.59978781943477"/>
  </r>
  <r>
    <s v="STKPRT"/>
    <x v="5"/>
    <s v="000000039806"/>
    <x v="11"/>
    <s v="345KV OCB, PCB, RCLR FND"/>
    <x v="2"/>
    <s v="On Kinport-Midpoint line"/>
    <n v="1976"/>
    <n v="3675.2444688072892"/>
    <n v="-1970.9335942145101"/>
    <n v="1704.3108745927791"/>
    <n v="5.5098281602531474"/>
    <n v="5.5098281602531474"/>
    <n v="5.5098281602531474"/>
    <n v="5.5098281602531474"/>
    <n v="5.5098281602531474"/>
    <n v="5.5098281602531474"/>
    <n v="3675.2444688072892"/>
    <n v="-2003.9925631760291"/>
    <n v="1671.2519056312601"/>
  </r>
  <r>
    <s v="STKPRT"/>
    <x v="5"/>
    <s v="000000039808"/>
    <x v="11"/>
    <s v="345KV OCB, PCB, RCLR FND"/>
    <x v="2"/>
    <s v="On Kinport-Midpoint line"/>
    <n v="1992"/>
    <n v="6760.8190468679604"/>
    <n v="-2223.3956822788014"/>
    <n v="4537.4233645891591"/>
    <n v="10.135638999518806"/>
    <n v="10.135638999518806"/>
    <n v="10.135638999518806"/>
    <n v="10.135638999518806"/>
    <n v="10.135638999518806"/>
    <n v="10.135638999518806"/>
    <n v="6760.8190468679604"/>
    <n v="-2284.2095162759142"/>
    <n v="4476.6095305920462"/>
  </r>
  <r>
    <s v="STKPRT"/>
    <x v="5"/>
    <s v="000000039834"/>
    <x v="11"/>
    <s v="345KV XFMR, REG, REACTOR FND"/>
    <x v="2"/>
    <s v="On Kinport-Midpoint line"/>
    <n v="1976"/>
    <n v="3798.5390415670176"/>
    <n v="-2037.0531183710448"/>
    <n v="1761.4859231959729"/>
    <n v="5.6946680844442028"/>
    <n v="5.6946680844442028"/>
    <n v="5.6946680844442028"/>
    <n v="5.6946680844442028"/>
    <n v="5.6946680844442028"/>
    <n v="5.6946680844442028"/>
    <n v="3798.5390415670176"/>
    <n v="-2071.22112687771"/>
    <n v="1727.3179146893076"/>
  </r>
  <r>
    <s v="STKPRT"/>
    <x v="5"/>
    <s v="000000039853"/>
    <x v="11"/>
    <s v="CAPACITOR BANK FND"/>
    <x v="2"/>
    <s v="On Kinport-Midpoint line"/>
    <n v="1976"/>
    <n v="9497.4124594043042"/>
    <n v="-5093.2038489472552"/>
    <n v="4404.208610457049"/>
    <n v="14.238266613961351"/>
    <n v="14.238266613961351"/>
    <n v="14.238266613961351"/>
    <n v="14.238266613961351"/>
    <n v="14.238266613961351"/>
    <n v="14.238266613961351"/>
    <n v="9497.4124594043042"/>
    <n v="-5178.6334486310234"/>
    <n v="4318.7790107732808"/>
  </r>
  <r>
    <s v="STKPRT"/>
    <x v="5"/>
    <s v="000000039870"/>
    <x v="11"/>
    <s v="CAPACITOR BANK FND"/>
    <x v="2"/>
    <s v="On Kinport-Midpoint line"/>
    <n v="1992"/>
    <n v="3687.7178497090513"/>
    <n v="-1212.7607450615003"/>
    <n v="2474.9571046475512"/>
    <n v="5.5285279191207257"/>
    <n v="5.5285279191207257"/>
    <n v="5.5285279191207257"/>
    <n v="5.5285279191207257"/>
    <n v="5.5285279191207257"/>
    <n v="5.5285279191207257"/>
    <n v="3687.7178497090513"/>
    <n v="-1245.9319125762247"/>
    <n v="2441.7859371328268"/>
  </r>
  <r>
    <s v="STKPRT"/>
    <x v="5"/>
    <s v="000000039902"/>
    <x v="11"/>
    <s v="15KV BUS SUP, CT, PT, MISC"/>
    <x v="2"/>
    <s v="On Kinport-Midpoint line"/>
    <n v="1976"/>
    <n v="225.30997019243912"/>
    <n v="-120.82760565526695"/>
    <n v="104.48236453717217"/>
    <n v="0.3377786781500744"/>
    <n v="0.3377786781500744"/>
    <n v="0.3377786781500744"/>
    <n v="0.3377786781500744"/>
    <n v="0.3377786781500744"/>
    <n v="0.3377786781500744"/>
    <n v="225.30997019243912"/>
    <n v="-122.8542777241674"/>
    <n v="102.45569246827172"/>
  </r>
  <r>
    <s v="STKPRT"/>
    <x v="5"/>
    <s v="000000039975"/>
    <x v="11"/>
    <s v="15KV BUS SUP, CT, PT, MISC"/>
    <x v="2"/>
    <s v="On Kinport-Midpoint line"/>
    <n v="1976"/>
    <n v="110.53424132679699"/>
    <n v="-59.276505655880293"/>
    <n v="51.257735670916695"/>
    <n v="0.16570997676577617"/>
    <n v="0.16570997676577617"/>
    <n v="0.16570997676577617"/>
    <n v="0.16570997676577617"/>
    <n v="0.16570997676577617"/>
    <n v="0.16570997676577617"/>
    <n v="110.53424132679699"/>
    <n v="-60.270765516474953"/>
    <n v="50.263475810322035"/>
  </r>
  <r>
    <s v="STKPRT"/>
    <x v="5"/>
    <s v="000000039978"/>
    <x v="11"/>
    <s v="15KV BUS SUP, CT, PT, MISC"/>
    <x v="2"/>
    <s v="On Kinport-Midpoint line"/>
    <n v="1992"/>
    <n v="1843.8768592627239"/>
    <n v="-606.38627052705442"/>
    <n v="1237.4905887356695"/>
    <n v="2.7642908463452192"/>
    <n v="2.7642908463452192"/>
    <n v="2.7642908463452192"/>
    <n v="2.7642908463452192"/>
    <n v="2.7642908463452192"/>
    <n v="2.7642908463452192"/>
    <n v="1843.8768592627239"/>
    <n v="-622.97201560512576"/>
    <n v="1220.9048436575981"/>
  </r>
  <r>
    <s v="STKPRT"/>
    <x v="5"/>
    <s v="000000040064"/>
    <x v="11"/>
    <s v="CONDENSER COOLING PIPE TRENCH"/>
    <x v="2"/>
    <s v="On Kinport-Midpoint line"/>
    <n v="1980"/>
    <n v="3475.6793415831889"/>
    <n v="-1692.93400101118"/>
    <n v="1782.7453405720089"/>
    <n v="5.2106454617643347"/>
    <n v="5.2106454617643347"/>
    <n v="5.2106454617643347"/>
    <n v="5.2106454617643347"/>
    <n v="5.2106454617643347"/>
    <n v="5.2106454617643347"/>
    <n v="3475.6793415831889"/>
    <n v="-1724.197873781766"/>
    <n v="1751.4814678014229"/>
  </r>
  <r>
    <s v="STKPRT"/>
    <x v="5"/>
    <s v="000000040081"/>
    <x v="11"/>
    <s v="SYNC CONDENSER FND"/>
    <x v="2"/>
    <s v="On Kinport-Midpoint line"/>
    <n v="1980"/>
    <n v="35178.059213598564"/>
    <n v="-17134.530167894725"/>
    <n v="18043.529045703839"/>
    <n v="52.738005028829896"/>
    <n v="52.738005028829896"/>
    <n v="52.738005028829896"/>
    <n v="52.738005028829896"/>
    <n v="52.738005028829896"/>
    <n v="52.738005028829896"/>
    <n v="35178.059213598564"/>
    <n v="-17450.958198067703"/>
    <n v="17727.101015530861"/>
  </r>
  <r>
    <s v="STKPRT"/>
    <x v="5"/>
    <s v="000000040083"/>
    <x v="11"/>
    <s v="SYNC COND HEAT EXCHANGER FND"/>
    <x v="2"/>
    <s v="On Kinport-Midpoint line"/>
    <n v="1980"/>
    <n v="631.94129086948453"/>
    <n v="-307.80598346812144"/>
    <n v="324.13530740136309"/>
    <n v="0.94738947289385977"/>
    <n v="0.94738947289385977"/>
    <n v="0.94738947289385977"/>
    <n v="0.94738947289385977"/>
    <n v="0.94738947289385977"/>
    <n v="0.94738947289385977"/>
    <n v="631.94129086948453"/>
    <n v="-313.4903203054846"/>
    <n v="318.45097056399993"/>
  </r>
  <r>
    <s v="STKPRT"/>
    <x v="5"/>
    <s v="000000040093"/>
    <x v="11"/>
    <s v="15KV BUS SUP, CT, PT, MISC"/>
    <x v="2"/>
    <s v="On Kinport-Midpoint line"/>
    <n v="1976"/>
    <n v="340.10363346627935"/>
    <n v="-182.38832338972131"/>
    <n v="157.71531007655804"/>
    <n v="0.50987426631922894"/>
    <n v="0.50987426631922894"/>
    <n v="0.50987426631922894"/>
    <n v="0.50987426631922894"/>
    <n v="0.50987426631922894"/>
    <n v="0.50987426631922894"/>
    <n v="340.10363346627935"/>
    <n v="-185.44756898763669"/>
    <n v="154.65606447864266"/>
  </r>
  <r>
    <s v="STKPRT"/>
    <x v="5"/>
    <s v="000000040094"/>
    <x v="11"/>
    <s v="15KV BUS SUP, CT, PT, MISC"/>
    <x v="2"/>
    <s v="On Kinport-Midpoint line"/>
    <n v="1981"/>
    <n v="241.3164295092227"/>
    <n v="-114.50917423080524"/>
    <n v="126.80725527841746"/>
    <n v="0.36177513363434893"/>
    <n v="0.36177513363434893"/>
    <n v="0.36177513363434893"/>
    <n v="0.36177513363434893"/>
    <n v="0.36177513363434893"/>
    <n v="0.36177513363434893"/>
    <n v="241.3164295092227"/>
    <n v="-116.67982503261133"/>
    <n v="124.63660447661137"/>
  </r>
  <r>
    <s v="STKPRT"/>
    <x v="5"/>
    <s v="000000040095"/>
    <x v="11"/>
    <s v="15KV BUS SUP, CT, PT, MISC"/>
    <x v="2"/>
    <s v="On Kinport-Midpoint line"/>
    <n v="1984"/>
    <n v="-71.943878486585177"/>
    <n v="31.371694192501565"/>
    <n v="-40.572184294083613"/>
    <n v="-0.107856337451168"/>
    <n v="-0.107856337451168"/>
    <n v="-0.107856337451168"/>
    <n v="-0.107856337451168"/>
    <n v="-0.107856337451168"/>
    <n v="-0.107856337451168"/>
    <n v="-71.943878486585177"/>
    <n v="32.018832217208569"/>
    <n v="-39.925046269376608"/>
  </r>
  <r>
    <s v="STKPRT"/>
    <x v="5"/>
    <s v="000000040096"/>
    <x v="11"/>
    <s v="15KV BUS SUP, CT, PT, MISC"/>
    <x v="2"/>
    <s v="On Kinport-Midpoint line"/>
    <n v="1987"/>
    <n v="-86.986363362722102"/>
    <n v="34.498452624141294"/>
    <n v="-52.487910738580808"/>
    <n v="-0.13040762824941479"/>
    <n v="-0.13040762824941479"/>
    <n v="-0.13040762824941479"/>
    <n v="-0.13040762824941479"/>
    <n v="-0.13040762824941479"/>
    <n v="-0.13040762824941479"/>
    <n v="-86.986363362722102"/>
    <n v="35.280898393637784"/>
    <n v="-51.705464969084318"/>
  </r>
  <r>
    <s v="STKPRT"/>
    <x v="5"/>
    <s v="000000040748"/>
    <x v="11"/>
    <s v="LALLY COLUMN"/>
    <x v="2"/>
    <s v="On Kinport-Midpoint line"/>
    <n v="1976"/>
    <n v="261.88209856482365"/>
    <n v="-140.44024286425525"/>
    <n v="121.4418557005684"/>
    <n v="0.39260663435728455"/>
    <n v="0.39260663435728455"/>
    <n v="0.39260663435728455"/>
    <n v="0.39260663435728455"/>
    <n v="0.39260663435728455"/>
    <n v="0.39260663435728455"/>
    <n v="261.88209856482365"/>
    <n v="-142.79588267039895"/>
    <n v="119.0862158944247"/>
  </r>
  <r>
    <s v="STKPRT"/>
    <x v="5"/>
    <s v="000000040885"/>
    <x v="11"/>
    <s v="LALLY COLUMN"/>
    <x v="2"/>
    <s v="On Kinport-Midpoint line"/>
    <n v="1976"/>
    <n v="2204.0942618938238"/>
    <n v="-1181.9957726490372"/>
    <n v="1022.0984892447866"/>
    <n v="3.3043191371637008"/>
    <n v="3.3043191371637008"/>
    <n v="3.3043191371637008"/>
    <n v="3.3043191371637008"/>
    <n v="3.3043191371637008"/>
    <n v="3.3043191371637008"/>
    <n v="2204.0942618938238"/>
    <n v="-1201.8216874720194"/>
    <n v="1002.2725744218044"/>
  </r>
  <r>
    <s v="STKPRT"/>
    <x v="5"/>
    <s v="000000040886"/>
    <x v="11"/>
    <s v="LALLY COLUMN"/>
    <x v="2"/>
    <s v="On Kinport-Midpoint line"/>
    <n v="1981"/>
    <n v="4061.152580811457"/>
    <n v="-1927.0931092416586"/>
    <n v="2134.0594715697985"/>
    <n v="6.0883712750954437"/>
    <n v="6.0883712750954437"/>
    <n v="6.0883712750954437"/>
    <n v="6.0883712750954437"/>
    <n v="6.0883712750954437"/>
    <n v="6.0883712750954437"/>
    <n v="4061.152580811457"/>
    <n v="-1963.6233368922312"/>
    <n v="2097.5292439192258"/>
  </r>
  <r>
    <s v="STKPRT"/>
    <x v="5"/>
    <s v="000000040887"/>
    <x v="11"/>
    <s v="LALLY COLUMN"/>
    <x v="2"/>
    <s v="On Kinport-Midpoint line"/>
    <n v="1985"/>
    <n v="542.98228419240706"/>
    <n v="-229.76321464673396"/>
    <n v="313.21906954567311"/>
    <n v="0.81402451057433955"/>
    <n v="0.81402451057433955"/>
    <n v="0.81402451057433955"/>
    <n v="0.81402451057433955"/>
    <n v="0.81402451057433955"/>
    <n v="0.81402451057433955"/>
    <n v="542.98228419240706"/>
    <n v="-234.64736171018001"/>
    <n v="308.33492248222706"/>
  </r>
  <r>
    <s v="STKPRT"/>
    <x v="5"/>
    <s v="000000040888"/>
    <x v="11"/>
    <s v="LALLY COLUMN"/>
    <x v="2"/>
    <s v="On Kinport-Midpoint line"/>
    <n v="1992"/>
    <n v="10563.030158513535"/>
    <n v="-3473.8092357463497"/>
    <n v="7089.2209227671847"/>
    <n v="15.835812153162342"/>
    <n v="15.835812153162342"/>
    <n v="15.835812153162342"/>
    <n v="15.835812153162342"/>
    <n v="15.835812153162342"/>
    <n v="15.835812153162342"/>
    <n v="10563.030158513535"/>
    <n v="-3568.8241086653238"/>
    <n v="6994.2060498482115"/>
  </r>
  <r>
    <s v="STKPRT"/>
    <x v="5"/>
    <s v="000000040903"/>
    <x v="11"/>
    <s v="LALLY COLUMN"/>
    <x v="2"/>
    <s v="On Kinport-Midpoint line"/>
    <n v="1976"/>
    <n v="9050.4544891944188"/>
    <n v="-4853.5124525883966"/>
    <n v="4196.9420366060222"/>
    <n v="13.568199185355381"/>
    <n v="13.568199185355381"/>
    <n v="13.568199185355381"/>
    <n v="13.568199185355381"/>
    <n v="13.568199185355381"/>
    <n v="13.568199185355381"/>
    <n v="9050.4544891944188"/>
    <n v="-4934.9216477005293"/>
    <n v="4115.5328414938895"/>
  </r>
  <r>
    <s v="STKPRT"/>
    <x v="5"/>
    <s v="000000040904"/>
    <x v="11"/>
    <s v="LALLY COLUMN"/>
    <x v="2"/>
    <s v="On Kinport-Midpoint line"/>
    <n v="1981"/>
    <n v="1330.3385313169426"/>
    <n v="-631.2705976063819"/>
    <n v="699.06793371056074"/>
    <n v="1.9944079270728503"/>
    <n v="1.9944079270728503"/>
    <n v="1.9944079270728503"/>
    <n v="1.9944079270728503"/>
    <n v="1.9944079270728503"/>
    <n v="1.9944079270728503"/>
    <n v="1330.3385313169426"/>
    <n v="-643.23704516881901"/>
    <n v="687.10148614812363"/>
  </r>
  <r>
    <s v="STKPRT"/>
    <x v="5"/>
    <s v="000000040912"/>
    <x v="11"/>
    <s v="LALLY COLUMN"/>
    <x v="2"/>
    <s v="On Kinport-Midpoint line"/>
    <n v="1976"/>
    <n v="128.30341699039624"/>
    <n v="-68.805631011792244"/>
    <n v="59.497785978604"/>
    <n v="0.19234904942794298"/>
    <n v="0.19234904942794298"/>
    <n v="0.19234904942794298"/>
    <n v="0.19234904942794298"/>
    <n v="0.19234904942794298"/>
    <n v="0.19234904942794298"/>
    <n v="128.30341699039624"/>
    <n v="-69.959725308359907"/>
    <n v="58.343691682036336"/>
  </r>
  <r>
    <s v="STKPRT"/>
    <x v="5"/>
    <s v="000000040914"/>
    <x v="11"/>
    <s v="LALLY COLUMN"/>
    <x v="2"/>
    <s v="On Kinport-Midpoint line"/>
    <n v="1976"/>
    <n v="700.33278785433015"/>
    <n v="-375.56941597410218"/>
    <n v="324.76337188022796"/>
    <n v="1.0499201750572618"/>
    <n v="1.0499201750572618"/>
    <n v="1.0499201750572618"/>
    <n v="1.0499201750572618"/>
    <n v="1.0499201750572618"/>
    <n v="1.0499201750572618"/>
    <n v="700.33278785433015"/>
    <n v="-381.86893702444576"/>
    <n v="318.46385082988439"/>
  </r>
  <r>
    <s v="STKPRT"/>
    <x v="5"/>
    <s v="000000041049"/>
    <x v="11"/>
    <s v="345KV CIR SW, AB, OR BYPASS ST"/>
    <x v="2"/>
    <s v="On Kinport-Midpoint line"/>
    <n v="1976"/>
    <n v="19201.855243445159"/>
    <n v="-10297.432427082045"/>
    <n v="8904.4228163631124"/>
    <n v="28.786907550607964"/>
    <n v="28.786907550607964"/>
    <n v="28.786907550607964"/>
    <n v="28.786907550607964"/>
    <n v="28.786907550607964"/>
    <n v="28.786907550607964"/>
    <n v="19201.855243445159"/>
    <n v="-10470.153872385694"/>
    <n v="8731.7013710594656"/>
  </r>
  <r>
    <s v="STKPRT"/>
    <x v="5"/>
    <m/>
    <x v="11"/>
    <s v="METAL STRUCT - OTHER SUPPORT"/>
    <x v="2"/>
    <s v="On Kinport-Midpoint line"/>
    <n v="1976"/>
    <n v="-1432.9726658324869"/>
    <n v="768.46424520895266"/>
    <n v="-664.50842062353422"/>
    <n v="-2.1482742751094133"/>
    <n v="-2.1482742751094133"/>
    <n v="-2.1482742751094133"/>
    <n v="-2.1482742751094133"/>
    <n v="-2.1482742751094133"/>
    <n v="-2.1482742751094133"/>
    <n v="-1432.9726658324869"/>
    <n v="781.35389085960912"/>
    <n v="-651.61877497287776"/>
  </r>
  <r>
    <s v="STKPRT"/>
    <x v="5"/>
    <s v="000000041050"/>
    <x v="11"/>
    <s v="345KV CIR SW, AB, OR BYPASS ST"/>
    <x v="2"/>
    <s v="On Kinport-Midpoint line"/>
    <n v="1981"/>
    <n v="7648.1149252637133"/>
    <n v="-3629.1740529037365"/>
    <n v="4018.9408723599768"/>
    <n v="11.465849236893307"/>
    <n v="11.465849236893307"/>
    <n v="11.465849236893307"/>
    <n v="11.465849236893307"/>
    <n v="11.465849236893307"/>
    <n v="11.465849236893307"/>
    <n v="7648.1149252637133"/>
    <n v="-3697.9691483250963"/>
    <n v="3950.145776938617"/>
  </r>
  <r>
    <s v="STKPRT"/>
    <x v="5"/>
    <s v="000000041051"/>
    <x v="11"/>
    <s v="345KV CIR SW, AB, OR BYPASS ST"/>
    <x v="2"/>
    <s v="On Kinport-Midpoint line"/>
    <n v="1992"/>
    <n v="7690.4490958152728"/>
    <n v="-2529.1183207072945"/>
    <n v="5161.3307751079783"/>
    <n v="11.529315492546672"/>
    <n v="11.529315492546672"/>
    <n v="11.529315492546672"/>
    <n v="11.529315492546672"/>
    <n v="11.529315492546672"/>
    <n v="11.529315492546672"/>
    <n v="7690.4490958152728"/>
    <n v="-2598.2942136625747"/>
    <n v="5092.1548821526976"/>
  </r>
  <r>
    <s v="STKPRT"/>
    <x v="5"/>
    <s v="000000041146"/>
    <x v="11"/>
    <s v="345KV DEAD END STRUCTURE"/>
    <x v="2"/>
    <s v="On Kinport-Midpoint line"/>
    <n v="1976"/>
    <n v="65113.043510111929"/>
    <n v="-34918.353313590102"/>
    <n v="30194.690196521828"/>
    <n v="97.615732443570082"/>
    <n v="97.615732443570082"/>
    <n v="97.615732443570082"/>
    <n v="97.615732443570082"/>
    <n v="97.615732443570082"/>
    <n v="97.615732443570082"/>
    <n v="65113.043510111929"/>
    <n v="-35504.047708251521"/>
    <n v="29608.995801860408"/>
  </r>
  <r>
    <s v="STKPRT"/>
    <x v="5"/>
    <s v="000000041147"/>
    <x v="11"/>
    <s v="345KV DEAD END STRUCTURE"/>
    <x v="2"/>
    <s v="On Kinport-Midpoint line"/>
    <n v="1981"/>
    <n v="18631.832496879535"/>
    <n v="-8841.1541558251774"/>
    <n v="9790.6783410543576"/>
    <n v="27.932344702430584"/>
    <n v="27.932344702430584"/>
    <n v="27.932344702430584"/>
    <n v="27.932344702430584"/>
    <n v="27.932344702430584"/>
    <n v="27.932344702430584"/>
    <n v="18631.832496879535"/>
    <n v="-9008.7482240397603"/>
    <n v="9623.0842728397747"/>
  </r>
  <r>
    <s v="STKPRT"/>
    <x v="5"/>
    <s v="000000041473"/>
    <x v="11"/>
    <s v="LOCAL SERVICE STRUCTURE"/>
    <x v="2"/>
    <s v="On Kinport-Midpoint line"/>
    <n v="1976"/>
    <n v="411.63502056430877"/>
    <n v="-220.74865970716397"/>
    <n v="190.88636085714481"/>
    <n v="0.61711220771870134"/>
    <n v="0.61711220771870134"/>
    <n v="0.61711220771870134"/>
    <n v="0.61711220771870134"/>
    <n v="0.61711220771870134"/>
    <n v="0.61711220771870134"/>
    <n v="411.63502056430877"/>
    <n v="-224.45133295347617"/>
    <n v="187.18368761083261"/>
  </r>
  <r>
    <s v="STKPRT"/>
    <x v="5"/>
    <s v="000000041490"/>
    <x v="11"/>
    <s v="15KV BUS SUP, CT, PT, MISC STR"/>
    <x v="2"/>
    <s v="On Kinport-Midpoint line"/>
    <n v="1980"/>
    <n v="7035.1616890739424"/>
    <n v="-3426.6867727272643"/>
    <n v="3608.4749163466781"/>
    <n v="10.546926147466086"/>
    <n v="10.546926147466086"/>
    <n v="10.546926147466086"/>
    <n v="10.546926147466086"/>
    <n v="10.546926147466086"/>
    <n v="10.546926147466086"/>
    <n v="7035.1616890739424"/>
    <n v="-3489.9683296120606"/>
    <n v="3545.1933594618818"/>
  </r>
  <r>
    <s v="STKPRT"/>
    <x v="5"/>
    <s v="000000041606"/>
    <x v="11"/>
    <s v="345KV BUS SUP, CT, PT, MISC ST"/>
    <x v="2"/>
    <s v="On Kinport-Midpoint line"/>
    <n v="1976"/>
    <n v="2360.4730038062776"/>
    <n v="-1265.8574364028714"/>
    <n v="1094.6155674034062"/>
    <n v="3.5387579624355925"/>
    <n v="3.5387579624355925"/>
    <n v="3.5387579624355925"/>
    <n v="3.5387579624355925"/>
    <n v="3.5387579624355925"/>
    <n v="3.5387579624355925"/>
    <n v="2360.4730038062776"/>
    <n v="-1287.0899841774849"/>
    <n v="1073.3830196287927"/>
  </r>
  <r>
    <s v="STKPRT"/>
    <x v="5"/>
    <s v="000000041607"/>
    <x v="11"/>
    <s v="345KV BUS SUP, CT, PT, MISC ST"/>
    <x v="2"/>
    <s v="On Kinport-Midpoint line"/>
    <n v="1981"/>
    <n v="1694.7208698813686"/>
    <n v="-804.17685507986005"/>
    <n v="890.54401480150852"/>
    <n v="2.540680178391336"/>
    <n v="2.540680178391336"/>
    <n v="2.540680178391336"/>
    <n v="2.540680178391336"/>
    <n v="2.540680178391336"/>
    <n v="2.540680178391336"/>
    <n v="1694.7208698813686"/>
    <n v="-819.42093615020804"/>
    <n v="875.29993373116054"/>
  </r>
  <r>
    <s v="STKPRT"/>
    <x v="5"/>
    <s v="000000041608"/>
    <x v="11"/>
    <s v="345KV BUS SUP, CT, PT, MISC ST"/>
    <x v="2"/>
    <s v="On Kinport-Midpoint line"/>
    <n v="1992"/>
    <n v="1656.3995231641277"/>
    <n v="-544.73156616104188"/>
    <n v="1111.6679570030858"/>
    <n v="2.4832298408495728"/>
    <n v="2.4832298408495728"/>
    <n v="2.4832298408495728"/>
    <n v="2.4832298408495728"/>
    <n v="2.4832298408495728"/>
    <n v="2.4832298408495728"/>
    <n v="1656.3995231641277"/>
    <n v="-559.63094520613936"/>
    <n v="1096.7685779579883"/>
  </r>
  <r>
    <s v="STKPRT"/>
    <x v="5"/>
    <s v="000000041609"/>
    <x v="11"/>
    <s v="345KV BUS SUP, CT, PT, MISC ST"/>
    <x v="2"/>
    <s v="On Kinport-Midpoint line"/>
    <n v="1996"/>
    <n v="2208.1515913779613"/>
    <n v="-602.35763538330923"/>
    <n v="1605.7939559946522"/>
    <n v="3.3104017769545671"/>
    <n v="3.3104017769545671"/>
    <n v="3.3104017769545671"/>
    <n v="3.3104017769545671"/>
    <n v="3.3104017769545671"/>
    <n v="3.3104017769545671"/>
    <n v="2208.1515913779613"/>
    <n v="-622.22004604503661"/>
    <n v="1585.9315453329245"/>
  </r>
  <r>
    <s v="STKPRT"/>
    <x v="5"/>
    <s v="000000041690"/>
    <x v="11"/>
    <s v="15KV BUS SUP, CT, PT, MISC STR"/>
    <x v="2"/>
    <s v="On Kinport-Midpoint line"/>
    <n v="1976"/>
    <n v="1018.5353939872285"/>
    <n v="-546.2128143974636"/>
    <n v="472.32257958976493"/>
    <n v="1.5269610072569104"/>
    <n v="1.5269610072569104"/>
    <n v="1.5269610072569104"/>
    <n v="1.5269610072569104"/>
    <n v="1.5269610072569104"/>
    <n v="1.5269610072569104"/>
    <n v="1018.5353939872285"/>
    <n v="-555.37458044100504"/>
    <n v="463.16081354622349"/>
  </r>
  <r>
    <s v="STKPRT"/>
    <x v="5"/>
    <s v="000000041693"/>
    <x v="11"/>
    <s v="15KV BUS SUP, CT, PT, MISC STR"/>
    <x v="2"/>
    <s v="On Kinport-Midpoint line"/>
    <n v="1976"/>
    <n v="1699.491422462057"/>
    <n v="-911.39100161598185"/>
    <n v="788.10042084607517"/>
    <n v="2.5478320631631202"/>
    <n v="2.5478320631631202"/>
    <n v="2.5478320631631202"/>
    <n v="2.5478320631631202"/>
    <n v="2.5478320631631202"/>
    <n v="2.5478320631631202"/>
    <n v="1699.491422462057"/>
    <n v="-926.67799399496062"/>
    <n v="772.8134284670964"/>
  </r>
  <r>
    <s v="STKPRT"/>
    <x v="5"/>
    <s v="000000041733"/>
    <x v="11"/>
    <s v="15KV BUS SUP, CT, PT, MISC STR"/>
    <x v="2"/>
    <s v="On Kinport-Midpoint line"/>
    <n v="1976"/>
    <n v="3163.2754015788396"/>
    <n v="-1696.378515671209"/>
    <n v="1466.8968859076306"/>
    <n v="4.7422978346557079"/>
    <n v="4.7422978346557079"/>
    <n v="4.7422978346557079"/>
    <n v="4.7422978346557079"/>
    <n v="4.7422978346557079"/>
    <n v="4.7422978346557079"/>
    <n v="3163.2754015788396"/>
    <n v="-1724.8323026791434"/>
    <n v="1438.4430988996962"/>
  </r>
  <r>
    <s v="STKPRT"/>
    <x v="5"/>
    <s v="000000041736"/>
    <x v="11"/>
    <s v="15KV BUS SUP, CT, PT, MISC STR"/>
    <x v="2"/>
    <s v="On Kinport-Midpoint line"/>
    <n v="1992"/>
    <n v="354.94883985223743"/>
    <n v="-116.73019385468362"/>
    <n v="238.21864599755381"/>
    <n v="0.53212980248405606"/>
    <n v="0.53212980248405606"/>
    <n v="0.53212980248405606"/>
    <n v="0.53212980248405606"/>
    <n v="0.53212980248405606"/>
    <n v="0.53212980248405606"/>
    <n v="354.94883985223743"/>
    <n v="-119.92297266958795"/>
    <n v="235.02586718264948"/>
  </r>
  <r>
    <s v="STKPRT"/>
    <x v="5"/>
    <s v="000000041756"/>
    <x v="11"/>
    <s v="15KV BUS SUP, CT, PT, MISC STR"/>
    <x v="2"/>
    <s v="On Kinport-Midpoint line"/>
    <n v="1976"/>
    <n v="1052.6780235943172"/>
    <n v="-564.52257753255981"/>
    <n v="488.1554460617574"/>
    <n v="1.5781467239271485"/>
    <n v="1.5781467239271485"/>
    <n v="1.5781467239271485"/>
    <n v="1.5781467239271485"/>
    <n v="1.5781467239271485"/>
    <n v="1.5781467239271485"/>
    <n v="1052.6780235943172"/>
    <n v="-573.99145787612269"/>
    <n v="478.68656571819452"/>
  </r>
  <r>
    <s v="STKPRT"/>
    <x v="5"/>
    <s v="000000041757"/>
    <x v="11"/>
    <s v="15KV BUS SUP, CT, PT, MISC STR"/>
    <x v="2"/>
    <s v="On Kinport-Midpoint line"/>
    <n v="1981"/>
    <n v="811.0880943600738"/>
    <n v="-384.87652126503838"/>
    <n v="426.21157309503542"/>
    <n v="1.2159615668237405"/>
    <n v="1.2159615668237405"/>
    <n v="1.2159615668237405"/>
    <n v="1.2159615668237405"/>
    <n v="1.2159615668237405"/>
    <n v="1.2159615668237405"/>
    <n v="811.0880943600738"/>
    <n v="-392.17229066598082"/>
    <n v="418.91580369409297"/>
  </r>
  <r>
    <s v="STKPRT"/>
    <x v="5"/>
    <s v="000000041758"/>
    <x v="11"/>
    <s v="15KV BUS SUP, CT, PT, MISC STR"/>
    <x v="2"/>
    <s v="On Kinport-Midpoint line"/>
    <n v="1984"/>
    <n v="-241.80065853057076"/>
    <n v="105.43907938437052"/>
    <n v="-136.36157914620026"/>
    <n v="-0.36250107682546989"/>
    <n v="-0.36250107682546989"/>
    <n v="-0.36250107682546989"/>
    <n v="-0.36250107682546989"/>
    <n v="-0.36250107682546989"/>
    <n v="-0.36250107682546989"/>
    <n v="-241.80065853057076"/>
    <n v="107.61408584532333"/>
    <n v="-134.18657268524743"/>
  </r>
  <r>
    <s v="STKPRT"/>
    <x v="5"/>
    <s v="000000041759"/>
    <x v="11"/>
    <s v="15KV BUS SUP, CT, PT, MISC STR"/>
    <x v="2"/>
    <s v="On Kinport-Midpoint line"/>
    <n v="1987"/>
    <n v="-292.36223884299886"/>
    <n v="115.94972425454263"/>
    <n v="-176.41251458845625"/>
    <n v="-0.43830164503167834"/>
    <n v="-0.43830164503167834"/>
    <n v="-0.43830164503167834"/>
    <n v="-0.43830164503167834"/>
    <n v="-0.43830164503167834"/>
    <n v="-0.43830164503167834"/>
    <n v="-292.36223884299886"/>
    <n v="118.5795341247327"/>
    <n v="-173.78270471826616"/>
  </r>
  <r>
    <s v="STKPRT"/>
    <x v="5"/>
    <s v="000000042278"/>
    <x v="12"/>
    <s v="INSULATORS - PIN OR POST"/>
    <x v="2"/>
    <s v="On Kinport-Midpoint line"/>
    <n v="1980"/>
    <n v="1232.8426047501475"/>
    <n v="-626.45888437656845"/>
    <n v="606.38372037357908"/>
    <n v="1.8482446428976262"/>
    <n v="1.8482446428976262"/>
    <n v="1.8482446428976262"/>
    <n v="1.8482446428976262"/>
    <n v="1.8482446428976262"/>
    <n v="1.8482446428976262"/>
    <n v="1232.8426047501475"/>
    <n v="-637.54835223395423"/>
    <n v="595.2942525161933"/>
  </r>
  <r>
    <s v="STKPRT"/>
    <x v="5"/>
    <s v="000000042480"/>
    <x v="12"/>
    <s v="345KV PIN/POST INSULATORS"/>
    <x v="2"/>
    <s v="On Kinport-Midpoint line"/>
    <n v="1976"/>
    <n v="17052.407453701555"/>
    <n v="-9488.785493604295"/>
    <n v="7563.6219600972599"/>
    <n v="25.564512942184379"/>
    <n v="25.564512942184379"/>
    <n v="25.564512942184379"/>
    <n v="25.564512942184379"/>
    <n v="25.564512942184379"/>
    <n v="25.564512942184379"/>
    <n v="17052.407453701555"/>
    <n v="-9642.1725712574007"/>
    <n v="7410.2348824441542"/>
  </r>
  <r>
    <s v="STKPRT"/>
    <x v="5"/>
    <s v="000000042481"/>
    <x v="12"/>
    <s v="345KV PIN/POST INSULATORS"/>
    <x v="2"/>
    <s v="On Kinport-Midpoint line"/>
    <n v="1981"/>
    <n v="5568.7144503397449"/>
    <n v="-2759.5181234527586"/>
    <n v="2809.1963268869863"/>
    <n v="8.3484676884223337"/>
    <n v="8.3484676884223337"/>
    <n v="8.3484676884223337"/>
    <n v="8.3484676884223337"/>
    <n v="8.3484676884223337"/>
    <n v="8.3484676884223337"/>
    <n v="5568.7144503397449"/>
    <n v="-2809.6089295832926"/>
    <n v="2759.1055207564523"/>
  </r>
  <r>
    <s v="STKPRT"/>
    <x v="5"/>
    <s v="000000042482"/>
    <x v="12"/>
    <s v="345KV PIN/POST INSULATORS"/>
    <x v="2"/>
    <s v="On Kinport-Midpoint line"/>
    <n v="1984"/>
    <n v="-75.382801258566403"/>
    <n v="34.446836667189551"/>
    <n v="-40.935964591376852"/>
    <n v="-0.11301187844736926"/>
    <n v="-0.11301187844736926"/>
    <n v="-0.11301187844736926"/>
    <n v="-0.11301187844736926"/>
    <n v="-0.11301187844736926"/>
    <n v="-0.11301187844736926"/>
    <n v="-75.382801258566403"/>
    <n v="35.124907937873765"/>
    <n v="-40.257893320692638"/>
  </r>
  <r>
    <s v="STKPRT"/>
    <x v="5"/>
    <s v="000000042483"/>
    <x v="12"/>
    <s v="345KV PIN/POST INSULATORS"/>
    <x v="2"/>
    <s v="On Kinport-Midpoint line"/>
    <n v="1987"/>
    <n v="-92.801595220948514"/>
    <n v="38.697487933484148"/>
    <n v="-54.104107287464366"/>
    <n v="-0.13912566823907982"/>
    <n v="-0.13912566823907982"/>
    <n v="-0.13912566823907982"/>
    <n v="-0.13912566823907982"/>
    <n v="-0.13912566823907982"/>
    <n v="-0.13912566823907982"/>
    <n v="-92.801595220948514"/>
    <n v="39.532241942918624"/>
    <n v="-53.26935327802989"/>
  </r>
  <r>
    <s v="STKPRT"/>
    <x v="5"/>
    <s v="000000042484"/>
    <x v="12"/>
    <s v="345KV PIN/POST INSULATORS"/>
    <x v="2"/>
    <s v="On Kinport-Midpoint line"/>
    <n v="1992"/>
    <n v="6071.5324857851256"/>
    <n v="-2108.6335425586735"/>
    <n v="3962.898943226452"/>
    <n v="9.1022790320468303"/>
    <n v="9.1022790320468303"/>
    <n v="9.1022790320468303"/>
    <n v="9.1022790320468303"/>
    <n v="9.1022790320468303"/>
    <n v="9.1022790320468303"/>
    <n v="6071.5324857851256"/>
    <n v="-2163.2472167509545"/>
    <n v="3908.2852690341711"/>
  </r>
  <r>
    <s v="STKPRT"/>
    <x v="5"/>
    <s v="000000042683"/>
    <x v="12"/>
    <s v="10&quot; DISC INSULATORS"/>
    <x v="2"/>
    <s v="On Kinport-Midpoint line"/>
    <n v="1976"/>
    <n v="3188.4700658156844"/>
    <n v="-1774.2191880792777"/>
    <n v="1414.2508777364067"/>
    <n v="4.780069001085173"/>
    <n v="4.780069001085173"/>
    <n v="4.780069001085173"/>
    <n v="4.780069001085173"/>
    <n v="4.780069001085173"/>
    <n v="4.780069001085173"/>
    <n v="3188.4700658156844"/>
    <n v="-1802.8996020857887"/>
    <n v="1385.5704637298957"/>
  </r>
  <r>
    <s v="STKPRT"/>
    <x v="5"/>
    <s v="000000042769"/>
    <x v="12"/>
    <s v="345KV PIN/POST INSULATORS"/>
    <x v="2"/>
    <s v="On Kinport-Midpoint line"/>
    <n v="1981"/>
    <n v="572.96398951010883"/>
    <n v="-283.9263042195455"/>
    <n v="289.03768529056333"/>
    <n v="0.85897228089381839"/>
    <n v="0.85897228089381839"/>
    <n v="0.85897228089381839"/>
    <n v="0.85897228089381839"/>
    <n v="0.85897228089381839"/>
    <n v="0.85897228089381839"/>
    <n v="572.96398951010883"/>
    <n v="-289.08013790490838"/>
    <n v="283.88385160520045"/>
  </r>
  <r>
    <s v="STKPRT"/>
    <x v="5"/>
    <s v="000000043669"/>
    <x v="12"/>
    <s v="336.4 MCM CONDUCTOR ALUMINUM"/>
    <x v="2"/>
    <s v="On Kinport-Midpoint line"/>
    <n v="1980"/>
    <n v="392.673867496892"/>
    <n v="-199.53401351325741"/>
    <n v="193.13985398363459"/>
    <n v="0.58868615442934635"/>
    <n v="0.58868615442934635"/>
    <n v="0.58868615442934635"/>
    <n v="0.58868615442934635"/>
    <n v="0.58868615442934635"/>
    <n v="0.58868615442934635"/>
    <n v="392.673867496892"/>
    <n v="-203.06613043983347"/>
    <n v="189.60773705705853"/>
  </r>
  <r>
    <s v="STKPRT"/>
    <x v="5"/>
    <s v="000000043810"/>
    <x v="12"/>
    <s v="795 MCM CONDUCTOR ALUMINUM"/>
    <x v="2"/>
    <s v="On Kinport-Midpoint line"/>
    <n v="1976"/>
    <n v="190.31545619594175"/>
    <n v="-105.90073834816434"/>
    <n v="84.41471784777741"/>
    <n v="0.28531583919916043"/>
    <n v="0.28531583919916043"/>
    <n v="0.28531583919916043"/>
    <n v="0.28531583919916043"/>
    <n v="0.28531583919916043"/>
    <n v="0.28531583919916043"/>
    <n v="190.31545619594175"/>
    <n v="-107.6126333833593"/>
    <n v="82.702822812582454"/>
  </r>
  <r>
    <s v="STKPRT"/>
    <x v="5"/>
    <m/>
    <x v="12"/>
    <s v="BUS - CONDUCTOR WITH FITTINGS"/>
    <x v="2"/>
    <s v="On Kinport-Midpoint line"/>
    <n v="1976"/>
    <n v="-54.117076737696813"/>
    <n v="30.113362825696594"/>
    <n v="-24.003713912000219"/>
    <n v="-8.113087330397592E-2"/>
    <n v="-8.113087330397592E-2"/>
    <n v="-8.113087330397592E-2"/>
    <n v="-8.113087330397592E-2"/>
    <n v="-8.113087330397592E-2"/>
    <n v="-8.113087330397592E-2"/>
    <n v="-54.117076737696813"/>
    <n v="30.60014806552045"/>
    <n v="-23.516928672176363"/>
  </r>
  <r>
    <s v="STKPRT"/>
    <x v="5"/>
    <s v="000000043811"/>
    <x v="12"/>
    <s v="795 MCM CONDUCTOR ALUMINUM"/>
    <x v="2"/>
    <s v="On Kinport-Midpoint line"/>
    <n v="1981"/>
    <n v="1497.4782485189196"/>
    <n v="-742.05966262323648"/>
    <n v="755.41858589568312"/>
    <n v="2.2449793185414184"/>
    <n v="2.2449793185414184"/>
    <n v="2.2449793185414184"/>
    <n v="2.2449793185414184"/>
    <n v="2.2449793185414184"/>
    <n v="2.2449793185414184"/>
    <n v="1497.4782485189196"/>
    <n v="-755.52953853448503"/>
    <n v="741.94870998443457"/>
  </r>
  <r>
    <s v="STKPRT"/>
    <x v="5"/>
    <s v="000000043812"/>
    <x v="12"/>
    <s v="795 MCM CONDUCTOR ALUMINUM"/>
    <x v="2"/>
    <s v="On Kinport-Midpoint line"/>
    <n v="1996"/>
    <n v="533.98355329158892"/>
    <n v="-154.3907015287956"/>
    <n v="379.59285176279332"/>
    <n v="0.80053385400858501"/>
    <n v="0.80053385400858501"/>
    <n v="0.80053385400858501"/>
    <n v="0.80053385400858501"/>
    <n v="0.80053385400858501"/>
    <n v="0.80053385400858501"/>
    <n v="533.98355329158892"/>
    <n v="-159.19390465284712"/>
    <n v="374.78964863874182"/>
  </r>
  <r>
    <s v="STKPRT"/>
    <x v="5"/>
    <s v="000000043849"/>
    <x v="12"/>
    <s v="954 MCM CONDUCTOR ALUMINUM"/>
    <x v="2"/>
    <s v="On Kinport-Midpoint line"/>
    <n v="1992"/>
    <n v="1003.6588023869239"/>
    <n v="-348.569100297528"/>
    <n v="655.08970208939581"/>
    <n v="1.5046584192185846"/>
    <n v="1.5046584192185846"/>
    <n v="1.5046584192185846"/>
    <n v="1.5046584192185846"/>
    <n v="1.5046584192185846"/>
    <n v="1.5046584192185846"/>
    <n v="1003.6588023869239"/>
    <n v="-357.59705081283948"/>
    <n v="646.06175157408438"/>
  </r>
  <r>
    <s v="STKPRT"/>
    <x v="5"/>
    <s v="000000043863"/>
    <x v="12"/>
    <s v="1272 MCM CONDUCTOR ALUMINUM"/>
    <x v="2"/>
    <s v="On Kinport-Midpoint line"/>
    <n v="1992"/>
    <n v="1154.7248062413744"/>
    <n v="-401.03408234507128"/>
    <n v="753.6907238963031"/>
    <n v="1.7311325297596667"/>
    <n v="1.7311325297596667"/>
    <n v="1.7311325297596667"/>
    <n v="1.7311325297596667"/>
    <n v="1.7311325297596667"/>
    <n v="1.7311325297596667"/>
    <n v="1154.7248062413744"/>
    <n v="-411.42087752362926"/>
    <n v="743.30392871774507"/>
  </r>
  <r>
    <s v="STKPRT"/>
    <x v="5"/>
    <s v="000000043873"/>
    <x v="12"/>
    <s v="1590 MCM CONDUCTOR ALUMINUM"/>
    <x v="2"/>
    <s v="On Kinport-Midpoint line"/>
    <n v="1976"/>
    <n v="24298.805086134496"/>
    <n v="-13521.032138085722"/>
    <n v="10777.772948048772"/>
    <n v="36.428118363384534"/>
    <n v="36.428118363384534"/>
    <n v="36.428118363384534"/>
    <n v="36.428118363384534"/>
    <n v="36.428118363384534"/>
    <n v="36.428118363384534"/>
    <n v="24298.805086134496"/>
    <n v="-13739.600848266029"/>
    <n v="10559.204237868467"/>
  </r>
  <r>
    <s v="STKPRT"/>
    <x v="5"/>
    <s v="000000044549"/>
    <x v="12"/>
    <s v="BUS - RIGID WITH FITTINGS"/>
    <x v="2"/>
    <s v="On Kinport-Midpoint line"/>
    <n v="1976"/>
    <n v="190.59343952301191"/>
    <n v="-106.05542173633278"/>
    <n v="84.538017786679134"/>
    <n v="0.2857325843644335"/>
    <n v="0.2857325843644335"/>
    <n v="0.2857325843644335"/>
    <n v="0.2857325843644335"/>
    <n v="0.2857325843644335"/>
    <n v="0.2857325843644335"/>
    <n v="190.59343952301191"/>
    <n v="-107.76981724251938"/>
    <n v="82.823622280492529"/>
  </r>
  <r>
    <s v="STKPRT"/>
    <x v="5"/>
    <s v="000000044935"/>
    <x v="12"/>
    <s v="2&quot; - 2-3/4&quot; ALUM TUBE"/>
    <x v="2"/>
    <s v="On Kinport-Midpoint line"/>
    <n v="1976"/>
    <n v="1496.8639950381355"/>
    <n v="-832.92763210002374"/>
    <n v="663.93636293811176"/>
    <n v="2.2440584461600888"/>
    <n v="2.2440584461600888"/>
    <n v="2.2440584461600888"/>
    <n v="2.2440584461600888"/>
    <n v="2.2440584461600888"/>
    <n v="2.2440584461600888"/>
    <n v="1496.8639950381355"/>
    <n v="-846.39198277698426"/>
    <n v="650.47201226115124"/>
  </r>
  <r>
    <s v="STKPRT"/>
    <x v="5"/>
    <s v="000000045011"/>
    <x v="12"/>
    <s v="2&quot; - 2-3/4&quot; ALUM TUBE"/>
    <x v="2"/>
    <s v="On Kinport-Midpoint line"/>
    <n v="1981"/>
    <n v="7303.0434607265661"/>
    <n v="-3618.9467005277302"/>
    <n v="3684.0967601988359"/>
    <n v="10.948527331168874"/>
    <n v="10.948527331168874"/>
    <n v="10.948527331168874"/>
    <n v="10.948527331168874"/>
    <n v="10.948527331168874"/>
    <n v="10.948527331168874"/>
    <n v="7303.0434607265661"/>
    <n v="-3684.6378645147433"/>
    <n v="3618.4055962118227"/>
  </r>
  <r>
    <s v="STKPRT"/>
    <x v="5"/>
    <s v="000000045138"/>
    <x v="12"/>
    <s v="3&quot; - 3-3/4&quot; ALUM TUBE"/>
    <x v="2"/>
    <s v="On Kinport-Midpoint line"/>
    <n v="1992"/>
    <n v="1419.9522854806828"/>
    <n v="-493.14716259979542"/>
    <n v="926.80512288088744"/>
    <n v="2.128754469303717"/>
    <n v="2.128754469303717"/>
    <n v="2.128754469303717"/>
    <n v="2.128754469303717"/>
    <n v="2.128754469303717"/>
    <n v="2.128754469303717"/>
    <n v="1419.9522854806828"/>
    <n v="-505.91968941561771"/>
    <n v="914.03259606506504"/>
  </r>
  <r>
    <s v="STKPRT"/>
    <x v="5"/>
    <s v="000000045175"/>
    <x v="12"/>
    <s v="6&quot; ALUM TUBE"/>
    <x v="2"/>
    <s v="On Kinport-Midpoint line"/>
    <n v="1976"/>
    <n v="30417.154290916274"/>
    <n v="-16925.577996889759"/>
    <n v="13491.576294026516"/>
    <n v="45.600583767763254"/>
    <n v="45.600583767763254"/>
    <n v="45.600583767763254"/>
    <n v="45.600583767763254"/>
    <n v="45.600583767763254"/>
    <n v="45.600583767763254"/>
    <n v="30417.154290916274"/>
    <n v="-17199.181499496339"/>
    <n v="13217.972791419936"/>
  </r>
  <r>
    <s v="STKPRT"/>
    <x v="5"/>
    <m/>
    <x v="12"/>
    <s v="BUS - RIGID WITH FITTINGS"/>
    <x v="2"/>
    <s v="On Kinport-Midpoint line"/>
    <n v="1976"/>
    <n v="-1139.2339611602854"/>
    <n v="633.92495832795544"/>
    <n v="-505.30900283232995"/>
    <n v="-1.7079090693400112"/>
    <n v="-1.7079090693400112"/>
    <n v="-1.7079090693400112"/>
    <n v="-1.7079090693400112"/>
    <n v="-1.7079090693400112"/>
    <n v="-1.7079090693400112"/>
    <n v="-1139.2339611602854"/>
    <n v="644.17241274399555"/>
    <n v="-495.06154841628984"/>
  </r>
  <r>
    <s v="STKPRT"/>
    <x v="5"/>
    <s v="000000045176"/>
    <x v="12"/>
    <s v="6&quot; ALUM TUBE"/>
    <x v="2"/>
    <s v="On Kinport-Midpoint line"/>
    <n v="1981"/>
    <n v="9727.1659189701404"/>
    <n v="-4820.1951963244355"/>
    <n v="4906.9707226457049"/>
    <n v="14.582706852474857"/>
    <n v="14.582706852474857"/>
    <n v="14.582706852474857"/>
    <n v="14.582706852474857"/>
    <n v="14.582706852474857"/>
    <n v="14.582706852474857"/>
    <n v="9727.1659189701404"/>
    <n v="-4907.6914374392845"/>
    <n v="4819.4744815308559"/>
  </r>
  <r>
    <s v="STKPRT"/>
    <x v="5"/>
    <s v="000000045177"/>
    <x v="12"/>
    <s v="6&quot; ALUM TUBE"/>
    <x v="2"/>
    <s v="On Kinport-Midpoint line"/>
    <n v="1992"/>
    <n v="16866.68768960637"/>
    <n v="-5857.7737165094595"/>
    <n v="11008.913973096911"/>
    <n v="25.286086841604654"/>
    <n v="25.286086841604654"/>
    <n v="25.286086841604654"/>
    <n v="25.286086841604654"/>
    <n v="25.286086841604654"/>
    <n v="25.286086841604654"/>
    <n v="16866.68768960637"/>
    <n v="-6009.4902375590873"/>
    <n v="10857.197452047283"/>
  </r>
  <r>
    <s v="STKPRT"/>
    <x v="5"/>
    <s v="000000045213"/>
    <x v="12"/>
    <s v="3-1/4 X 3-1/4&quot; X 1/4&quot; ALUM ANG"/>
    <x v="2"/>
    <s v="On Kinport-Midpoint line"/>
    <n v="1980"/>
    <n v="294.29018772429214"/>
    <n v="-149.54115146117468"/>
    <n v="144.74903626311746"/>
    <n v="0.44119197440373387"/>
    <n v="0.44119197440373387"/>
    <n v="0.44119197440373387"/>
    <n v="0.44119197440373387"/>
    <n v="0.44119197440373387"/>
    <n v="0.44119197440373387"/>
    <n v="294.29018772429214"/>
    <n v="-152.1883033075971"/>
    <n v="142.10188441669504"/>
  </r>
  <r>
    <s v="STKPRT"/>
    <x v="5"/>
    <s v="000000045229"/>
    <x v="12"/>
    <s v="8 X 8&quot; X 1/2&quot; ALUM ANGLE"/>
    <x v="2"/>
    <s v="On Kinport-Midpoint line"/>
    <n v="1976"/>
    <n v="11360.663968358354"/>
    <n v="-6321.6237210700656"/>
    <n v="5039.0402472882888"/>
    <n v="17.031603416669562"/>
    <n v="17.031603416669562"/>
    <n v="17.031603416669562"/>
    <n v="17.031603416669562"/>
    <n v="17.031603416669562"/>
    <n v="17.031603416669562"/>
    <n v="11360.663968358354"/>
    <n v="-6423.8133415700831"/>
    <n v="4936.8506267882713"/>
  </r>
  <r>
    <s v="STKPRT"/>
    <x v="5"/>
    <s v="000000045230"/>
    <x v="12"/>
    <s v="8 X 8&quot; X 1/2&quot; ALUM ANGLE"/>
    <x v="2"/>
    <s v="On Kinport-Midpoint line"/>
    <n v="1980"/>
    <n v="18562.390468336584"/>
    <n v="-9432.3268674780047"/>
    <n v="9130.0636008585789"/>
    <n v="27.828239071466871"/>
    <n v="27.828239071466871"/>
    <n v="27.828239071466871"/>
    <n v="27.828239071466871"/>
    <n v="27.828239071466871"/>
    <n v="27.828239071466871"/>
    <n v="18562.390468336584"/>
    <n v="-9599.2963019068065"/>
    <n v="8963.094166429777"/>
  </r>
  <r>
    <s v="STKPRT"/>
    <x v="5"/>
    <s v="000000055112"/>
    <x v="12"/>
    <s v="345KV POTENTIAL XFMR"/>
    <x v="2"/>
    <s v="On Kinport-Midpoint line"/>
    <n v="1976"/>
    <n v="24478.90689686163"/>
    <n v="-13621.249509365374"/>
    <n v="10857.657387496256"/>
    <n v="36.69812217860801"/>
    <n v="36.69812217860801"/>
    <n v="36.69812217860801"/>
    <n v="36.69812217860801"/>
    <n v="36.69812217860801"/>
    <n v="36.69812217860801"/>
    <n v="24478.90689686163"/>
    <n v="-13841.438242437021"/>
    <n v="10637.468654424609"/>
  </r>
  <r>
    <s v="STKPRT"/>
    <x v="5"/>
    <s v="000000055113"/>
    <x v="12"/>
    <s v="345KV POTENTIAL XFMR"/>
    <x v="2"/>
    <s v="On Kinport-Midpoint line"/>
    <n v="1980"/>
    <n v="8401.4542252259798"/>
    <n v="-4269.130236736527"/>
    <n v="4132.3239884894529"/>
    <n v="12.595235356479664"/>
    <n v="12.595235356479664"/>
    <n v="12.595235356479664"/>
    <n v="12.595235356479664"/>
    <n v="12.595235356479664"/>
    <n v="12.595235356479664"/>
    <n v="8401.4542252259798"/>
    <n v="-4344.7016488754052"/>
    <n v="4056.7525763505746"/>
  </r>
  <r>
    <s v="STKPRT"/>
    <x v="5"/>
    <s v="000000055114"/>
    <x v="12"/>
    <s v="345KV POTENTIAL XFMR"/>
    <x v="2"/>
    <s v="On Kinport-Midpoint line"/>
    <n v="1981"/>
    <n v="9522.0857214828102"/>
    <n v="-4718.569852311145"/>
    <n v="4803.5158691716651"/>
    <n v="14.275256108227447"/>
    <n v="14.275256108227447"/>
    <n v="14.275256108227447"/>
    <n v="14.275256108227447"/>
    <n v="14.275256108227447"/>
    <n v="14.275256108227447"/>
    <n v="9522.0857214828102"/>
    <n v="-4804.22138896051"/>
    <n v="4717.8643325223002"/>
  </r>
  <r>
    <s v="STKPRT"/>
    <x v="5"/>
    <s v="000000055115"/>
    <x v="12"/>
    <s v="345KV POTENTIAL XFMR"/>
    <x v="2"/>
    <s v="On Kinport-Midpoint line"/>
    <n v="1992"/>
    <n v="19152.046908277051"/>
    <n v="-6651.4753258753071"/>
    <n v="12500.571582401742"/>
    <n v="28.712236227365722"/>
    <n v="28.712236227365722"/>
    <n v="28.712236227365722"/>
    <n v="28.712236227365722"/>
    <n v="28.712236227365722"/>
    <n v="28.712236227365722"/>
    <n v="19152.046908277051"/>
    <n v="-6823.7487432395019"/>
    <n v="12328.298165037548"/>
  </r>
  <r>
    <s v="STKPRT"/>
    <x v="5"/>
    <s v="000000055116"/>
    <x v="12"/>
    <s v="345KV POTENTIAL XFMR"/>
    <x v="2"/>
    <s v="On Kinport-Midpoint line"/>
    <n v="1996"/>
    <n v="16555.933715156239"/>
    <n v="-4786.81825496492"/>
    <n v="11769.115460191319"/>
    <n v="24.820212798702801"/>
    <n v="24.820212798702801"/>
    <n v="24.820212798702801"/>
    <n v="24.820212798702801"/>
    <n v="24.820212798702801"/>
    <n v="24.820212798702801"/>
    <n v="16555.933715156239"/>
    <n v="-4935.7395317571372"/>
    <n v="11620.194183399102"/>
  </r>
  <r>
    <s v="STKPRT"/>
    <x v="5"/>
    <s v="000000055181"/>
    <x v="12"/>
    <s v="345KV CURRENT XFMR"/>
    <x v="2"/>
    <s v="On Kinport-Midpoint line"/>
    <n v="1976"/>
    <n v="249.87114221970532"/>
    <n v="-139.04040681657591"/>
    <n v="110.83073540312941"/>
    <n v="0.37460013001081838"/>
    <n v="0.37460013001081838"/>
    <n v="0.37460013001081838"/>
    <n v="0.37460013001081838"/>
    <n v="0.37460013001081838"/>
    <n v="0.37460013001081838"/>
    <n v="249.87114221970532"/>
    <n v="-141.28800759664082"/>
    <n v="108.5831346230645"/>
  </r>
  <r>
    <s v="STKPRT"/>
    <x v="5"/>
    <s v="000000055304"/>
    <x v="12"/>
    <s v="345KV COUPLING CAPACITOR"/>
    <x v="2"/>
    <s v="On Kinport-Midpoint line"/>
    <n v="1981"/>
    <n v="119.99912525333202"/>
    <n v="-59.464309741154821"/>
    <n v="60.534815512177204"/>
    <n v="0.17989947747370436"/>
    <n v="0.17989947747370436"/>
    <n v="0.17989947747370436"/>
    <n v="0.17989947747370436"/>
    <n v="0.17989947747370436"/>
    <n v="0.17989947747370436"/>
    <n v="119.99912525333202"/>
    <n v="-60.543706605997045"/>
    <n v="59.45541864733498"/>
  </r>
  <r>
    <s v="STKPRT"/>
    <x v="5"/>
    <s v="000000055305"/>
    <x v="12"/>
    <s v="345KV COUPLING CAPACITOR"/>
    <x v="2"/>
    <s v="On Kinport-Midpoint line"/>
    <n v="1984"/>
    <n v="-35.774660753113743"/>
    <n v="16.347547122316389"/>
    <n v="-19.427113630797354"/>
    <n v="-5.363241409216437E-2"/>
    <n v="-5.363241409216437E-2"/>
    <n v="-5.363241409216437E-2"/>
    <n v="-5.363241409216437E-2"/>
    <n v="-5.363241409216437E-2"/>
    <n v="-5.363241409216437E-2"/>
    <n v="-35.774660753113743"/>
    <n v="16.669341606869374"/>
    <n v="-19.105319146244369"/>
  </r>
  <r>
    <s v="STKPRT"/>
    <x v="5"/>
    <s v="000000055306"/>
    <x v="12"/>
    <s v="345KV COUPLING CAPACITOR"/>
    <x v="2"/>
    <s v="On Kinport-Midpoint line"/>
    <n v="1987"/>
    <n v="-44.042422932427158"/>
    <n v="18.365321478916552"/>
    <n v="-25.677101453510605"/>
    <n v="-6.6027221910932507E-2"/>
    <n v="-6.6027221910932507E-2"/>
    <n v="-6.6027221910932507E-2"/>
    <n v="-6.6027221910932507E-2"/>
    <n v="-6.6027221910932507E-2"/>
    <n v="-6.6027221910932507E-2"/>
    <n v="-44.042422932427158"/>
    <n v="18.761484810382147"/>
    <n v="-25.280938122045011"/>
  </r>
  <r>
    <s v="STKPRT"/>
    <x v="5"/>
    <s v="000000055375"/>
    <x v="12"/>
    <s v="WAVE TRAP"/>
    <x v="2"/>
    <s v="On Kinport-Midpoint line"/>
    <n v="1976"/>
    <n v="2017.4281273955132"/>
    <n v="-1122.5947304856638"/>
    <n v="894.8333969098494"/>
    <n v="3.0244742633999251"/>
    <n v="3.0244742633999251"/>
    <n v="3.0244742633999251"/>
    <n v="3.0244742633999251"/>
    <n v="3.0244742633999251"/>
    <n v="3.0244742633999251"/>
    <n v="2017.4281273955132"/>
    <n v="-1140.7415760660633"/>
    <n v="876.68655132944991"/>
  </r>
  <r>
    <s v="STKPRT"/>
    <x v="5"/>
    <s v="000000055376"/>
    <x v="12"/>
    <s v="WAVE TRAP"/>
    <x v="2"/>
    <s v="On Kinport-Midpoint line"/>
    <n v="1981"/>
    <n v="5297.4744607520306"/>
    <n v="-2625.107987370674"/>
    <n v="2672.3664733813566"/>
    <n v="7.9418319542551972"/>
    <n v="7.9418319542551972"/>
    <n v="7.9418319542551972"/>
    <n v="7.9418319542551972"/>
    <n v="7.9418319542551972"/>
    <n v="7.9418319542551972"/>
    <n v="5297.4744607520306"/>
    <n v="-2672.7589790962052"/>
    <n v="2624.7154816558254"/>
  </r>
  <r>
    <s v="STKPRT"/>
    <x v="5"/>
    <s v="000000055378"/>
    <x v="12"/>
    <s v="WAVE TRAP"/>
    <x v="2"/>
    <s v="On Kinport-Midpoint line"/>
    <n v="1987"/>
    <n v="-1944.2960943658056"/>
    <n v="810.75518660757893"/>
    <n v="-1133.5409077582267"/>
    <n v="-2.9148366764520248"/>
    <n v="-2.9148366764520248"/>
    <n v="-2.9148366764520248"/>
    <n v="-2.9148366764520248"/>
    <n v="-2.9148366764520248"/>
    <n v="-2.9148366764520248"/>
    <n v="-1944.2960943658056"/>
    <n v="828.24420666629112"/>
    <n v="-1116.0518876995145"/>
  </r>
  <r>
    <s v="STKPRT"/>
    <x v="5"/>
    <s v="000000055380"/>
    <x v="12"/>
    <s v="WAVE TRAP"/>
    <x v="2"/>
    <s v="On Kinport-Midpoint line"/>
    <n v="1976"/>
    <n v="4550.8381458537951"/>
    <n v="-2532.3067783455458"/>
    <n v="2018.5313675082493"/>
    <n v="6.8224947705088921"/>
    <n v="6.8224947705088921"/>
    <n v="6.8224947705088921"/>
    <n v="6.8224947705088921"/>
    <n v="6.8224947705088921"/>
    <n v="6.8224947705088921"/>
    <n v="4550.8381458537951"/>
    <n v="-2573.2417469685993"/>
    <n v="1977.5963988851959"/>
  </r>
  <r>
    <s v="STKPRT"/>
    <x v="5"/>
    <s v="000000055407"/>
    <x v="12"/>
    <s v="LINE TUNER"/>
    <x v="2"/>
    <s v="On Kinport-Midpoint line"/>
    <n v="1976"/>
    <n v="218.16310852550552"/>
    <n v="-121.39652099194241"/>
    <n v="96.766587533563111"/>
    <n v="0.32706429438482687"/>
    <n v="0.32706429438482687"/>
    <n v="0.32706429438482687"/>
    <n v="0.32706429438482687"/>
    <n v="0.32706429438482687"/>
    <n v="0.32706429438482687"/>
    <n v="218.16310852550552"/>
    <n v="-123.35890675825136"/>
    <n v="94.804201767254156"/>
  </r>
  <r>
    <s v="STKPRT"/>
    <x v="5"/>
    <s v="000000055408"/>
    <x v="12"/>
    <s v="LINE TUNER"/>
    <x v="2"/>
    <s v="On Kinport-Midpoint line"/>
    <n v="1981"/>
    <n v="809.8595873985056"/>
    <n v="-401.3174366916594"/>
    <n v="408.5421507068462"/>
    <n v="1.2141198220610818"/>
    <n v="1.2141198220610818"/>
    <n v="1.2141198220610818"/>
    <n v="1.2141198220610818"/>
    <n v="1.2141198220610818"/>
    <n v="1.2141198220610818"/>
    <n v="809.8595873985056"/>
    <n v="-408.6021556240259"/>
    <n v="401.2574317744797"/>
  </r>
  <r>
    <s v="STKPRT"/>
    <x v="5"/>
    <s v="000000055410"/>
    <x v="12"/>
    <s v="LINE TUNER"/>
    <x v="2"/>
    <s v="On Kinport-Midpoint line"/>
    <n v="1987"/>
    <n v="-297.23591427082624"/>
    <n v="123.94488670704408"/>
    <n v="-173.29102756378217"/>
    <n v="-0.44560812881638606"/>
    <n v="-0.44560812881638606"/>
    <n v="-0.44560812881638606"/>
    <n v="-0.44560812881638606"/>
    <n v="-0.44560812881638606"/>
    <n v="-0.44560812881638606"/>
    <n v="-297.23591427082624"/>
    <n v="126.61853547994239"/>
    <n v="-170.61737879088383"/>
  </r>
  <r>
    <s v="STKPRT"/>
    <x v="5"/>
    <s v="000000055429"/>
    <x v="12"/>
    <s v="15KV CIRCUIT BREAKER"/>
    <x v="2"/>
    <s v="On Kinport-Midpoint line"/>
    <n v="1980"/>
    <n v="41919.612222459749"/>
    <n v="-21301.108028873346"/>
    <n v="20618.504193586403"/>
    <n v="62.844760899716796"/>
    <n v="62.844760899716796"/>
    <n v="62.844760899716796"/>
    <n v="62.844760899716796"/>
    <n v="62.844760899716796"/>
    <n v="62.844760899716796"/>
    <n v="41919.612222459749"/>
    <n v="-21678.176594271648"/>
    <n v="20241.435628188101"/>
  </r>
  <r>
    <s v="STKPRT"/>
    <x v="5"/>
    <s v="000000055750"/>
    <x v="12"/>
    <s v="345KV CIR SWR, INTERUPTER"/>
    <x v="2"/>
    <s v="On Kinport-Midpoint line"/>
    <n v="1985"/>
    <n v="38040.078333333338"/>
    <n v="-16880.505611009514"/>
    <n v="21159.572722323825"/>
    <n v="57.028667507186093"/>
    <n v="57.028667507186093"/>
    <n v="57.028667507186093"/>
    <n v="57.028667507186093"/>
    <n v="57.028667507186093"/>
    <n v="57.028667507186093"/>
    <n v="38040.078333333338"/>
    <n v="-17222.677616052631"/>
    <n v="20817.400717280707"/>
  </r>
  <r>
    <s v="STKPRT"/>
    <x v="5"/>
    <s v="000000055857"/>
    <x v="12"/>
    <s v="345KV CIRCUIT BREAKER"/>
    <x v="2"/>
    <s v="On Kinport-Midpoint line"/>
    <n v="1976"/>
    <n v="102819.99775490491"/>
    <n v="-57214.027157050303"/>
    <n v="45605.970597854604"/>
    <n v="154.14498923142136"/>
    <n v="154.14498923142136"/>
    <n v="154.14498923142136"/>
    <n v="154.14498923142136"/>
    <n v="154.14498923142136"/>
    <n v="154.14498923142136"/>
    <n v="102819.99775490491"/>
    <n v="-58138.897092438834"/>
    <n v="44681.100662466073"/>
  </r>
  <r>
    <s v="STKPRT"/>
    <x v="5"/>
    <s v="000000055860"/>
    <x v="12"/>
    <s v="345KV CIRCUIT BREAKER"/>
    <x v="2"/>
    <s v="On Kinport-Midpoint line"/>
    <n v="1992"/>
    <n v="190973.72071444392"/>
    <n v="-66324.868423006599"/>
    <n v="124648.85229143732"/>
    <n v="286.30269175052712"/>
    <n v="286.30269175052712"/>
    <n v="286.30269175052712"/>
    <n v="286.30269175052712"/>
    <n v="286.30269175052712"/>
    <n v="286.30269175052712"/>
    <n v="190973.72071444392"/>
    <n v="-68042.68457350976"/>
    <n v="122931.03614093416"/>
  </r>
  <r>
    <s v="STKPRT"/>
    <x v="5"/>
    <s v="000000055861"/>
    <x v="12"/>
    <s v="345KV CIRCUIT BREAKER"/>
    <x v="2"/>
    <s v="On Kinport-Midpoint line"/>
    <n v="1992"/>
    <n v="190973.72071444392"/>
    <n v="-66324.868423006599"/>
    <n v="124648.85229143732"/>
    <n v="286.30269175052712"/>
    <n v="286.30269175052712"/>
    <n v="286.30269175052712"/>
    <n v="286.30269175052712"/>
    <n v="286.30269175052712"/>
    <n v="286.30269175052712"/>
    <n v="190973.72071444392"/>
    <n v="-68042.68457350976"/>
    <n v="122931.03614093416"/>
  </r>
  <r>
    <s v="STKPRT"/>
    <x v="5"/>
    <s v="000000055887"/>
    <x v="12"/>
    <s v="MOTOR MECH FOR CIR SWR (INACTI"/>
    <x v="2"/>
    <s v="On Kinport-Midpoint line"/>
    <n v="1976"/>
    <n v="5518.4337500000001"/>
    <n v="-3070.7238409934835"/>
    <n v="2447.7099090065167"/>
    <n v="8.2730882079549897"/>
    <n v="8.2730882079549897"/>
    <n v="8.2730882079549897"/>
    <n v="8.2730882079549897"/>
    <n v="8.2730882079549897"/>
    <n v="8.2730882079549897"/>
    <n v="5518.4337500000001"/>
    <n v="-3120.3623702412133"/>
    <n v="2398.0713797587869"/>
  </r>
  <r>
    <s v="STKPRT"/>
    <x v="5"/>
    <s v="000000055893"/>
    <x v="12"/>
    <s v="SWITCH - AIR BREAK OR BYPASS"/>
    <x v="2"/>
    <s v="On Kinport-Midpoint line"/>
    <n v="1980"/>
    <n v="4860.0856300152846"/>
    <n v="-2469.6127551261952"/>
    <n v="2390.4728748890893"/>
    <n v="7.2861103234828066"/>
    <n v="7.2861103234828066"/>
    <n v="7.2861103234828066"/>
    <n v="7.2861103234828066"/>
    <n v="7.2861103234828066"/>
    <n v="7.2861103234828066"/>
    <n v="4860.0856300152846"/>
    <n v="-2513.329417067092"/>
    <n v="2346.7562129481926"/>
  </r>
  <r>
    <s v="STKPRT"/>
    <x v="5"/>
    <s v="000000056244"/>
    <x v="12"/>
    <s v="345KV AIR BREAK, BYPASS SW"/>
    <x v="2"/>
    <s v="On Kinport-Midpoint line"/>
    <n v="1976"/>
    <n v="23688.917372448388"/>
    <n v="-13181.661072383442"/>
    <n v="10507.256300064946"/>
    <n v="35.513791023263231"/>
    <n v="35.513791023263231"/>
    <n v="35.513791023263231"/>
    <n v="35.513791023263231"/>
    <n v="35.513791023263231"/>
    <n v="35.513791023263231"/>
    <n v="23688.917372448388"/>
    <n v="-13394.743818523022"/>
    <n v="10294.173553925366"/>
  </r>
  <r>
    <s v="STKPRT"/>
    <x v="5"/>
    <s v="000000056245"/>
    <x v="12"/>
    <s v="345KV AIR BREAK, BYPASS SW"/>
    <x v="2"/>
    <s v="On Kinport-Midpoint line"/>
    <n v="1981"/>
    <n v="19339.743940876073"/>
    <n v="-9583.6075603638146"/>
    <n v="9756.1363805122583"/>
    <n v="28.993626595975854"/>
    <n v="28.993626595975854"/>
    <n v="28.993626595975854"/>
    <n v="28.993626595975854"/>
    <n v="28.993626595975854"/>
    <n v="28.993626595975854"/>
    <n v="19339.743940876073"/>
    <n v="-9757.5693199396701"/>
    <n v="9582.1746209364028"/>
  </r>
  <r>
    <s v="STKPRT"/>
    <x v="5"/>
    <s v="000000056247"/>
    <x v="12"/>
    <s v="345KV AIR BREAK, BYPASS SW"/>
    <x v="2"/>
    <s v="On Kinport-Midpoint line"/>
    <n v="1992"/>
    <n v="7141.6158525356759"/>
    <n v="-2480.2717880505847"/>
    <n v="4661.3440644850907"/>
    <n v="10.706519380677046"/>
    <n v="10.706519380677046"/>
    <n v="10.706519380677046"/>
    <n v="10.706519380677046"/>
    <n v="10.706519380677046"/>
    <n v="10.706519380677046"/>
    <n v="7141.6158525356759"/>
    <n v="-2544.510904334647"/>
    <n v="4597.1049482010294"/>
  </r>
  <r>
    <s v="STKPRT"/>
    <x v="5"/>
    <s v="000000056324"/>
    <x v="12"/>
    <s v="MOTOR MECHANISM"/>
    <x v="2"/>
    <s v="On Kinport-Midpoint line"/>
    <n v="1981"/>
    <n v="2864.456775784533"/>
    <n v="-1419.4515551326613"/>
    <n v="1445.0052206518717"/>
    <n v="4.2943169470757505"/>
    <n v="4.2943169470757505"/>
    <n v="4.2943169470757505"/>
    <n v="4.2943169470757505"/>
    <n v="4.2943169470757505"/>
    <n v="4.2943169470757505"/>
    <n v="2864.456775784533"/>
    <n v="-1445.2174568151158"/>
    <n v="1419.2393189694171"/>
  </r>
  <r>
    <s v="STKPRT"/>
    <x v="5"/>
    <s v="000000056471"/>
    <x v="12"/>
    <s v="SWITCH - POWER FUSE"/>
    <x v="2"/>
    <s v="On Kinport-Midpoint line"/>
    <n v="1976"/>
    <n v="2375.9997177037626"/>
    <n v="-1322.121331862819"/>
    <n v="1053.8783858409436"/>
    <n v="3.5620351964249601"/>
    <n v="3.5620351964249601"/>
    <n v="3.5620351964249601"/>
    <n v="3.5620351964249601"/>
    <n v="3.5620351964249601"/>
    <n v="3.5620351964249601"/>
    <n v="2375.9997177037626"/>
    <n v="-1343.4935430413689"/>
    <n v="1032.5061746623937"/>
  </r>
  <r>
    <s v="STKPRT"/>
    <x v="5"/>
    <s v="000000056506"/>
    <x v="12"/>
    <s v="345KV GROUND SWITCH"/>
    <x v="2"/>
    <s v="On Kinport-Midpoint line"/>
    <n v="1992"/>
    <n v="5099.5183333333334"/>
    <n v="-1771.0545786808996"/>
    <n v="3328.4637546524336"/>
    <n v="7.6450614252187554"/>
    <n v="7.6450614252187554"/>
    <n v="7.6450614252187554"/>
    <n v="7.6450614252187554"/>
    <n v="7.6450614252187554"/>
    <n v="7.6450614252187554"/>
    <n v="5099.5183333333334"/>
    <n v="-1816.9249472322122"/>
    <n v="3282.5933861011213"/>
  </r>
  <r>
    <s v="STKPRT"/>
    <x v="5"/>
    <s v="000000056507"/>
    <x v="12"/>
    <s v="POWER FACTR TEST SW"/>
    <x v="2"/>
    <s v="On Kinport-Midpoint line"/>
    <n v="1992"/>
    <n v="45959.373537892949"/>
    <n v="-15961.617081663806"/>
    <n v="29997.756456229145"/>
    <n v="68.901062962174862"/>
    <n v="68.901062962174862"/>
    <n v="68.901062962174862"/>
    <n v="68.901062962174862"/>
    <n v="68.901062962174862"/>
    <n v="68.901062962174862"/>
    <n v="45959.373537892949"/>
    <n v="-16375.023459436856"/>
    <n v="29584.350078456093"/>
  </r>
  <r>
    <s v="STKPRT"/>
    <x v="5"/>
    <s v="000000056508"/>
    <x v="12"/>
    <s v="POWER FACTR TEST SW"/>
    <x v="2"/>
    <s v="On Kinport-Midpoint line"/>
    <n v="1993"/>
    <n v="6442.2456704434726"/>
    <n v="-2144.116602157224"/>
    <n v="4298.1290682862491"/>
    <n v="9.6580423184196018"/>
    <n v="9.6580423184196018"/>
    <n v="9.6580423184196018"/>
    <n v="9.6580423184196018"/>
    <n v="9.6580423184196018"/>
    <n v="9.6580423184196018"/>
    <n v="6442.2456704434726"/>
    <n v="-2202.0648560677414"/>
    <n v="4240.1808143757316"/>
  </r>
  <r>
    <s v="STKPRT"/>
    <x v="5"/>
    <s v="000000056597"/>
    <x v="12"/>
    <s v="345KV LIGHTNING ARRESTER"/>
    <x v="2"/>
    <s v="On Kinport-Midpoint line"/>
    <n v="1992"/>
    <n v="8940.320421149494"/>
    <n v="-3104.9590141195345"/>
    <n v="5835.3614070299591"/>
    <n v="13.403089137665384"/>
    <n v="13.403089137665384"/>
    <n v="13.403089137665384"/>
    <n v="13.403089137665384"/>
    <n v="13.403089137665384"/>
    <n v="13.403089137665384"/>
    <n v="8940.320421149494"/>
    <n v="-3185.3775489455265"/>
    <n v="5754.9428722039675"/>
  </r>
  <r>
    <s v="STKPRT"/>
    <x v="5"/>
    <s v="000000056618"/>
    <x v="12"/>
    <s v="362KV 3PH  REACTOR"/>
    <x v="2"/>
    <s v="On Kinport-Midpoint line"/>
    <n v="1976"/>
    <n v="155067.1575"/>
    <n v="-86286.877592820878"/>
    <n v="68780.279907179123"/>
    <n v="232.47253301796889"/>
    <n v="232.47253301796889"/>
    <n v="232.47253301796889"/>
    <n v="232.47253301796889"/>
    <n v="232.47253301796889"/>
    <n v="232.47253301796889"/>
    <n v="155067.1575"/>
    <n v="-87681.712790928694"/>
    <n v="67385.444709071307"/>
  </r>
  <r>
    <s v="STKPRT"/>
    <x v="5"/>
    <s v="000000056621"/>
    <x v="12"/>
    <s v="362KV 3PH  REACTOR"/>
    <x v="2"/>
    <s v="On Kinport-Midpoint line"/>
    <n v="1976"/>
    <n v="251776.26380753139"/>
    <n v="-140100.50874852875"/>
    <n v="111675.75505900264"/>
    <n v="377.45623731535278"/>
    <n v="377.45623731535278"/>
    <n v="377.45623731535278"/>
    <n v="377.45623731535278"/>
    <n v="377.45623731535278"/>
    <n v="377.45623731535278"/>
    <n v="251776.26380753139"/>
    <n v="-142365.24617242086"/>
    <n v="109411.01763511053"/>
  </r>
  <r>
    <s v="STKPRT"/>
    <x v="5"/>
    <s v="000000056622"/>
    <x v="12"/>
    <s v="362KV 3PH  REACTOR"/>
    <x v="2"/>
    <s v="On Kinport-Midpoint line"/>
    <n v="1979"/>
    <n v="64171.077405857737"/>
    <n v="-33401.327163238107"/>
    <n v="30769.75024261963"/>
    <n v="96.203562066531731"/>
    <n v="96.203562066531731"/>
    <n v="96.203562066531731"/>
    <n v="96.203562066531731"/>
    <n v="96.203562066531731"/>
    <n v="96.203562066531731"/>
    <n v="64171.077405857737"/>
    <n v="-33978.548535637296"/>
    <n v="30192.528870220442"/>
  </r>
  <r>
    <s v="STKPRT"/>
    <x v="5"/>
    <s v="000000060726"/>
    <x v="12"/>
    <s v="CAPACITOR BANK"/>
    <x v="2"/>
    <s v="On Kinport-Midpoint line"/>
    <n v="1992"/>
    <n v="169249.90657217498"/>
    <n v="-58780.22244113218"/>
    <n v="110469.6841310428"/>
    <n v="253.73493090494097"/>
    <n v="253.73493090494097"/>
    <n v="253.73493090494097"/>
    <n v="253.73493090494097"/>
    <n v="253.73493090494097"/>
    <n v="253.73493090494097"/>
    <n v="169249.90657217498"/>
    <n v="-60302.632026561827"/>
    <n v="108947.27454561315"/>
  </r>
  <r>
    <s v="STKPRT"/>
    <x v="5"/>
    <s v="000000060754"/>
    <x v="12"/>
    <s v="CAPACITOR BANK"/>
    <x v="2"/>
    <s v="On Kinport-Midpoint line"/>
    <n v="1976"/>
    <n v="612409.86291666667"/>
    <n v="-340774.51170230308"/>
    <n v="271635.35121436359"/>
    <n v="918.10847875653235"/>
    <n v="918.10847875653235"/>
    <n v="918.10847875653235"/>
    <n v="918.10847875653235"/>
    <n v="918.10847875653235"/>
    <n v="918.10847875653235"/>
    <n v="612409.86291666667"/>
    <n v="-346283.16257484228"/>
    <n v="266126.70034182438"/>
  </r>
  <r>
    <s v="STKPRT"/>
    <x v="5"/>
    <s v="000000060755"/>
    <x v="12"/>
    <s v="CAPACITOR BANK"/>
    <x v="2"/>
    <s v="On Kinport-Midpoint line"/>
    <n v="1981"/>
    <n v="516890.53916666663"/>
    <n v="-256139.69317185265"/>
    <n v="260750.84599481398"/>
    <n v="774.90846463151718"/>
    <n v="774.90846463151718"/>
    <n v="774.90846463151718"/>
    <n v="774.90846463151718"/>
    <n v="774.90846463151718"/>
    <n v="774.90846463151718"/>
    <n v="516890.53916666663"/>
    <n v="-260789.14395964175"/>
    <n v="256101.39520702488"/>
  </r>
  <r>
    <s v="STKPRT"/>
    <x v="5"/>
    <s v="000000060756"/>
    <x v="12"/>
    <s v="CAPACITOR BANK"/>
    <x v="2"/>
    <s v="On Kinport-Midpoint line"/>
    <n v="1983"/>
    <n v="24872.027083333334"/>
    <n v="-11688.509894044124"/>
    <n v="13183.517189289207"/>
    <n v="37.287477442501164"/>
    <n v="37.287477442501164"/>
    <n v="37.287477442501164"/>
    <n v="37.287477442501164"/>
    <n v="37.287477442501164"/>
    <n v="37.287477442501164"/>
    <n v="24872.027083333334"/>
    <n v="-11912.234758699131"/>
    <n v="12959.792324634203"/>
  </r>
  <r>
    <s v="STKPRT"/>
    <x v="5"/>
    <s v="000000060757"/>
    <x v="12"/>
    <s v="CAPACITOR BANK"/>
    <x v="2"/>
    <s v="On Kinport-Midpoint line"/>
    <n v="1985"/>
    <n v="12469.195416666669"/>
    <n v="-5533.2778589830923"/>
    <n v="6935.9175576835769"/>
    <n v="18.693484100323104"/>
    <n v="18.693484100323104"/>
    <n v="18.693484100323104"/>
    <n v="18.693484100323104"/>
    <n v="18.693484100323104"/>
    <n v="18.693484100323104"/>
    <n v="12469.195416666669"/>
    <n v="-5645.4387635850308"/>
    <n v="6823.7566530816384"/>
  </r>
  <r>
    <s v="STKPRT"/>
    <x v="5"/>
    <s v="000000060769"/>
    <x v="12"/>
    <s v="SYNCHRONOUS CONDENSER"/>
    <x v="2"/>
    <s v="On Kinport-Midpoint line"/>
    <n v="1980"/>
    <n v="1249243.6838177175"/>
    <n v="-634792.95853628172"/>
    <n v="614450.72528143576"/>
    <n v="1872.8327017524871"/>
    <n v="1872.8327017524871"/>
    <n v="1872.8327017524871"/>
    <n v="1872.8327017524871"/>
    <n v="1872.8327017524871"/>
    <n v="1872.8327017524871"/>
    <n v="1249243.6838177175"/>
    <n v="-646029.95474679663"/>
    <n v="603213.72907092085"/>
  </r>
  <r>
    <s v="STKPRT"/>
    <x v="5"/>
    <s v="000000060770"/>
    <x v="12"/>
    <s v="SYNCHRONOUS CONDENSER"/>
    <x v="2"/>
    <s v="On Kinport-Midpoint line"/>
    <n v="1984"/>
    <n v="-17155.29715353392"/>
    <n v="7839.264516025537"/>
    <n v="-9316.0326375083823"/>
    <n v="-25.718762426905144"/>
    <n v="-25.718762426905144"/>
    <n v="-25.718762426905144"/>
    <n v="-25.718762426905144"/>
    <n v="-25.718762426905144"/>
    <n v="-25.718762426905144"/>
    <n v="-17155.29715353392"/>
    <n v="7993.5770905869676"/>
    <n v="-9161.7200629469517"/>
  </r>
  <r>
    <s v="STKPRT"/>
    <x v="5"/>
    <s v="000000060771"/>
    <x v="12"/>
    <s v="SYNCHRONOUS CONDENSER"/>
    <x v="2"/>
    <s v="On Kinport-Midpoint line"/>
    <n v="1986"/>
    <n v="10913.311568632223"/>
    <n v="-4696.3736256155271"/>
    <n v="6216.9379430166964"/>
    <n v="16.360944669887541"/>
    <n v="16.360944669887541"/>
    <n v="16.360944669887541"/>
    <n v="16.360944669887541"/>
    <n v="16.360944669887541"/>
    <n v="16.360944669887541"/>
    <n v="10913.311568632223"/>
    <n v="-4794.5392936348526"/>
    <n v="6118.7722749973709"/>
  </r>
  <r>
    <s v="STKPRT"/>
    <x v="5"/>
    <s v="000000060772"/>
    <x v="12"/>
    <s v="SYNCHRONOUS CONDENSER"/>
    <x v="2"/>
    <s v="On Kinport-Midpoint line"/>
    <n v="1990"/>
    <n v="1499.6976315334316"/>
    <n v="-563.10649240750331"/>
    <n v="936.59113912592829"/>
    <n v="2.2483065581673891"/>
    <n v="2.2483065581673891"/>
    <n v="2.2483065581673891"/>
    <n v="2.2483065581673891"/>
    <n v="2.2483065581673891"/>
    <n v="2.2483065581673891"/>
    <n v="1499.6976315334316"/>
    <n v="-576.59633175650765"/>
    <n v="923.10129977692395"/>
  </r>
  <r>
    <s v="STKPRT"/>
    <x v="5"/>
    <s v="000000060773"/>
    <x v="12"/>
    <s v="HEAT EXCHANGER"/>
    <x v="2"/>
    <s v="On Kinport-Midpoint line"/>
    <n v="1980"/>
    <n v="72992.539202743123"/>
    <n v="-37090.561682876425"/>
    <n v="35901.977519866698"/>
    <n v="109.42846153528733"/>
    <n v="109.42846153528733"/>
    <n v="109.42846153528733"/>
    <n v="109.42846153528733"/>
    <n v="109.42846153528733"/>
    <n v="109.42846153528733"/>
    <n v="72992.539202743123"/>
    <n v="-37747.132452088146"/>
    <n v="35245.406750654976"/>
  </r>
  <r>
    <s v="STKPRT"/>
    <x v="5"/>
    <s v="000000060774"/>
    <x v="12"/>
    <s v="CAPACITOR BANK"/>
    <x v="2"/>
    <s v="On Kinport-Midpoint line"/>
    <n v="1980"/>
    <n v="4139.5424999999996"/>
    <n v="-2103.4746579876264"/>
    <n v="2036.0678420123736"/>
    <n v="6.2058913442747246"/>
    <n v="6.2058913442747246"/>
    <n v="6.2058913442747246"/>
    <n v="6.2058913442747246"/>
    <n v="6.2058913442747246"/>
    <n v="6.2058913442747246"/>
    <n v="4139.5424999999996"/>
    <n v="-2140.7100060532748"/>
    <n v="1998.8324939467248"/>
  </r>
  <r>
    <s v="STKPRT"/>
    <x v="5"/>
    <s v="000000060775"/>
    <x v="12"/>
    <s v="HEAT EXCHANGER"/>
    <x v="2"/>
    <s v="On Kinport-Midpoint line"/>
    <n v="1980"/>
    <n v="2807.4074233064507"/>
    <n v="-1426.5611162517257"/>
    <n v="1380.846307054725"/>
    <n v="4.2087900844477648"/>
    <n v="4.2087900844477648"/>
    <n v="4.2087900844477648"/>
    <n v="4.2087900844477648"/>
    <n v="4.2087900844477648"/>
    <n v="4.2087900844477648"/>
    <n v="2807.4074233064507"/>
    <n v="-1451.8138567584124"/>
    <n v="1355.5935665480383"/>
  </r>
  <r>
    <s v="STKPRT"/>
    <x v="5"/>
    <s v="000000261361"/>
    <x v="12"/>
    <s v="CAPACITOR BANK"/>
    <x v="2"/>
    <s v="On Kinport-Midpoint line"/>
    <n v="1999"/>
    <n v="46253.706249999996"/>
    <n v="-11308.956682730823"/>
    <n v="34944.749567269173"/>
    <n v="69.342318687995288"/>
    <n v="69.342318687995288"/>
    <n v="69.342318687995288"/>
    <n v="69.342318687995288"/>
    <n v="69.342318687995288"/>
    <n v="69.342318687995288"/>
    <n v="46253.706249999996"/>
    <n v="-11725.010594858795"/>
    <n v="34528.6956551412"/>
  </r>
  <r>
    <s v="STKPRT"/>
    <x v="5"/>
    <s v="000001022145"/>
    <x v="12"/>
    <s v="CAPACITOR BANK"/>
    <x v="2"/>
    <s v="On Kinport-Midpoint line"/>
    <n v="2004"/>
    <n v="28574.039166666669"/>
    <n v="-4802.4101278434"/>
    <n v="23771.62903882327"/>
    <n v="42.837434894166115"/>
    <n v="42.837434894166115"/>
    <n v="42.837434894166115"/>
    <n v="42.837434894166115"/>
    <n v="42.837434894166115"/>
    <n v="42.837434894166115"/>
    <n v="28574.039166666669"/>
    <n v="-5059.4347372083967"/>
    <n v="23514.604429458272"/>
  </r>
  <r>
    <s v="STKPRT"/>
    <x v="5"/>
    <s v="000001253893"/>
    <x v="12"/>
    <s v="345KV CIR SWR, INTERUPTER"/>
    <x v="2"/>
    <s v="On Kinport-Midpoint line"/>
    <n v="2006"/>
    <n v="269435.87471757323"/>
    <n v="-36856.687964072466"/>
    <n v="232579.18675350078"/>
    <n v="403.93105343087478"/>
    <n v="403.93105343087478"/>
    <n v="403.93105343087478"/>
    <n v="403.93105343087478"/>
    <n v="403.93105343087478"/>
    <n v="403.93105343087478"/>
    <n v="269435.87471757323"/>
    <n v="-39280.274284657717"/>
    <n v="230155.6004329155"/>
  </r>
  <r>
    <s v="STKPRT"/>
    <x v="5"/>
    <s v="000001368104"/>
    <x v="12"/>
    <s v="SYNCHRONOUS CONDENSER"/>
    <x v="2"/>
    <s v="On Kinport-Midpoint line"/>
    <n v="2006"/>
    <n v="1662592.3639869648"/>
    <n v="-227429.43208713137"/>
    <n v="1435162.9318998335"/>
    <n v="2492.5139820943882"/>
    <n v="2492.5139820943882"/>
    <n v="2492.5139820943882"/>
    <n v="2492.5139820943882"/>
    <n v="2492.5139820943882"/>
    <n v="2492.5139820943882"/>
    <n v="1662592.3639869648"/>
    <n v="-242384.5159796977"/>
    <n v="1420207.8480072671"/>
  </r>
  <r>
    <s v="STKPRT"/>
    <x v="5"/>
    <s v="000001526575"/>
    <x v="12"/>
    <s v="BUS - CONDUCTOR WITH FITTINGS"/>
    <x v="2"/>
    <s v="On Kinport-Midpoint line"/>
    <n v="2009"/>
    <n v="416.27554868556115"/>
    <n v="-37.158167649229377"/>
    <n v="379.11738103633178"/>
    <n v="0.62406916330027673"/>
    <n v="0.62406916330027673"/>
    <n v="0.62406916330027673"/>
    <n v="0.62406916330027673"/>
    <n v="0.62406916330027673"/>
    <n v="0.62406916330027673"/>
    <n v="416.27554868556115"/>
    <n v="-40.902582629031038"/>
    <n v="375.37296605653012"/>
  </r>
  <r>
    <s v="STKPRT"/>
    <x v="5"/>
    <s v="000001526578"/>
    <x v="12"/>
    <s v="COUPLING CAPACITOR"/>
    <x v="2"/>
    <s v="On Kinport-Midpoint line"/>
    <n v="2009"/>
    <n v="33995.970984048974"/>
    <n v="-3034.5956979996054"/>
    <n v="30961.37528604937"/>
    <n v="50.965849987075678"/>
    <n v="50.965849987075678"/>
    <n v="50.965849987075678"/>
    <n v="50.965849987075678"/>
    <n v="50.965849987075678"/>
    <n v="50.965849987075678"/>
    <n v="33995.970984048974"/>
    <n v="-3340.3907979220594"/>
    <n v="30655.580186126914"/>
  </r>
  <r>
    <s v="STKPRT"/>
    <x v="5"/>
    <s v="000001587518"/>
    <x v="12"/>
    <s v="345KV CIRCUIT BREAKER"/>
    <x v="2"/>
    <s v="On Kinport-Midpoint line"/>
    <n v="2010"/>
    <n v="127845.10602064308"/>
    <n v="-9361.1586426718022"/>
    <n v="118483.94737797129"/>
    <n v="191.66196188622135"/>
    <n v="191.66196188622135"/>
    <n v="191.66196188622135"/>
    <n v="191.66196188622135"/>
    <n v="191.66196188622135"/>
    <n v="191.66196188622135"/>
    <n v="127845.10602064308"/>
    <n v="-10511.130413989131"/>
    <n v="117333.97560665396"/>
  </r>
  <r>
    <s v="STKPRT"/>
    <x v="5"/>
    <s v="000001621753"/>
    <x v="11"/>
    <s v="METAL STRUCT - EQUIPMENT"/>
    <x v="2"/>
    <s v="On Kinport-Midpoint line"/>
    <n v="2011"/>
    <n v="4562.7734945096163"/>
    <n v="-241.11624216760379"/>
    <n v="4321.6572523420127"/>
    <n v="6.8403879258307816"/>
    <n v="6.8403879258307816"/>
    <n v="6.8403879258307816"/>
    <n v="6.8403879258307816"/>
    <n v="6.8403879258307816"/>
    <n v="6.8403879258307816"/>
    <n v="4562.7734945096163"/>
    <n v="-282.15856972258848"/>
    <n v="4280.614924787028"/>
  </r>
  <r>
    <s v="STKPRT"/>
    <x v="5"/>
    <s v="000001621754"/>
    <x v="12"/>
    <s v="BUS - CONDUCTOR WITH FITTINGS"/>
    <x v="2"/>
    <s v="On Kinport-Midpoint line"/>
    <n v="2011"/>
    <n v="373.31815744911762"/>
    <n v="-21.29790457796717"/>
    <n v="352.02025287115043"/>
    <n v="0.55966859187315221"/>
    <n v="0.55966859187315221"/>
    <n v="0.55966859187315221"/>
    <n v="0.55966859187315221"/>
    <n v="0.55966859187315221"/>
    <n v="0.55966859187315221"/>
    <n v="373.31815744911762"/>
    <n v="-24.655916129206084"/>
    <n v="348.66224131991152"/>
  </r>
  <r>
    <s v="STKPRT"/>
    <x v="5"/>
    <s v="000001621755"/>
    <x v="12"/>
    <s v="BUS - RIGID WITH FITTINGS"/>
    <x v="2"/>
    <s v="On Kinport-Midpoint line"/>
    <n v="2011"/>
    <n v="228.13912308568575"/>
    <n v="-13.015400341576735"/>
    <n v="215.12372274410902"/>
    <n v="0.34202006846116045"/>
    <n v="0.34202006846116045"/>
    <n v="0.34202006846116045"/>
    <n v="0.34202006846116045"/>
    <n v="0.34202006846116045"/>
    <n v="0.34202006846116045"/>
    <n v="228.13912308568575"/>
    <n v="-15.067520752343697"/>
    <n v="213.07160233334207"/>
  </r>
  <r>
    <s v="STKPRT"/>
    <x v="5"/>
    <s v="000001621756"/>
    <x v="12"/>
    <s v="SWITCH - AIR BREAK OR BYPASS"/>
    <x v="2"/>
    <s v="On Kinport-Midpoint line"/>
    <n v="2011"/>
    <n v="46072.280833333338"/>
    <n v="-2628.4364189046455"/>
    <n v="43443.844414428691"/>
    <n v="69.070330558166191"/>
    <n v="69.070330558166191"/>
    <n v="69.070330558166191"/>
    <n v="69.070330558166191"/>
    <n v="69.070330558166191"/>
    <n v="69.070330558166191"/>
    <n v="46072.280833333338"/>
    <n v="-3042.8584022536425"/>
    <n v="43029.422431079693"/>
  </r>
  <r>
    <s v="STKPRT"/>
    <x v="5"/>
    <s v="000001621757"/>
    <x v="12"/>
    <s v=" SWITCH - GROUND"/>
    <x v="2"/>
    <s v="On Kinport-Midpoint line"/>
    <n v="2011"/>
    <n v="20394.623750000002"/>
    <n v="-1163.5189498926145"/>
    <n v="19231.104800107387"/>
    <n v="30.57507417785051"/>
    <n v="30.57507417785051"/>
    <n v="30.57507417785051"/>
    <n v="30.57507417785051"/>
    <n v="30.57507417785051"/>
    <n v="30.57507417785051"/>
    <n v="20394.623750000002"/>
    <n v="-1346.9693949597176"/>
    <n v="19047.654355040286"/>
  </r>
  <r>
    <s v="STKPRT"/>
    <x v="5"/>
    <s v="000001630166"/>
    <x v="12"/>
    <s v="BUS - CONDUCTOR WITH FITTINGS"/>
    <x v="2"/>
    <s v="On Kinport-Midpoint line"/>
    <n v="2011"/>
    <n v="474.37854764528055"/>
    <n v="-27.06342790990789"/>
    <n v="447.31511973537266"/>
    <n v="0.71117562453857197"/>
    <n v="0.71117562453857197"/>
    <n v="0.71117562453857197"/>
    <n v="0.71117562453857197"/>
    <n v="0.71117562453857197"/>
    <n v="0.71117562453857197"/>
    <n v="474.37854764528055"/>
    <n v="-31.330481657139323"/>
    <n v="443.04806598814122"/>
  </r>
  <r>
    <s v="STKPRT"/>
    <x v="5"/>
    <s v="000001630167"/>
    <x v="12"/>
    <s v="COUPLING CAPACITOR"/>
    <x v="2"/>
    <s v="On Kinport-Midpoint line"/>
    <n v="2011"/>
    <n v="17077.596330015753"/>
    <n v="-974.28161422148776"/>
    <n v="16103.314715794266"/>
    <n v="25.602275431515096"/>
    <n v="25.602275431515096"/>
    <n v="25.602275431515096"/>
    <n v="25.602275431515096"/>
    <n v="25.602275431515096"/>
    <n v="25.602275431515096"/>
    <n v="17077.596330015753"/>
    <n v="-1127.8952668105783"/>
    <n v="15949.701063205175"/>
  </r>
  <r>
    <s v="STKPRT"/>
    <x v="5"/>
    <s v="000001630182"/>
    <x v="12"/>
    <s v="345KV CIRCUIT BREAKER"/>
    <x v="2"/>
    <s v="On Kinport-Midpoint line"/>
    <n v="2011"/>
    <n v="115158.26082530302"/>
    <n v="-6569.8107672575406"/>
    <n v="108588.45005804548"/>
    <n v="172.6421830618913"/>
    <n v="172.6421830618913"/>
    <n v="172.6421830618913"/>
    <n v="172.6421830618913"/>
    <n v="172.6421830618913"/>
    <n v="172.6421830618913"/>
    <n v="115158.26082530302"/>
    <n v="-7605.6638656288887"/>
    <n v="107552.59695967413"/>
  </r>
  <r>
    <s v="STKPRT"/>
    <x v="5"/>
    <s v="000001639328"/>
    <x v="12"/>
    <s v="345KV CIRCUIT BREAKER"/>
    <x v="2"/>
    <s v="On Kinport-Midpoint line"/>
    <n v="2011"/>
    <n v="65747.553904955785"/>
    <n v="-3750.9162127838817"/>
    <n v="61996.637692171906"/>
    <n v="98.566973448394606"/>
    <n v="98.566973448394606"/>
    <n v="98.566973448394606"/>
    <n v="98.566973448394606"/>
    <n v="98.566973448394606"/>
    <n v="98.566973448394606"/>
    <n v="65747.553904955785"/>
    <n v="-4342.3180534742496"/>
    <n v="61405.235851481535"/>
  </r>
  <r>
    <s v="STKPRT"/>
    <x v="5"/>
    <s v="000001639329"/>
    <x v="12"/>
    <s v="SF-6 GAS CART"/>
    <x v="2"/>
    <s v="On Kinport-Midpoint line"/>
    <n v="2011"/>
    <n v="1787.4462438674752"/>
    <n v="-101.9743047063657"/>
    <n v="1685.4719391611095"/>
    <n v="2.679691577794777"/>
    <n v="2.679691577794777"/>
    <n v="2.679691577794777"/>
    <n v="2.679691577794777"/>
    <n v="2.679691577794777"/>
    <n v="2.679691577794777"/>
    <n v="1787.4462438674752"/>
    <n v="-118.05245417313436"/>
    <n v="1669.393789694341"/>
  </r>
  <r>
    <s v="STKPRT"/>
    <x v="5"/>
    <s v="000001643767"/>
    <x v="12"/>
    <s v="BUS - CONDUCTOR WITH FITTINGS"/>
    <x v="2"/>
    <s v="On Kinport-Midpoint line"/>
    <n v="2011"/>
    <n v="3650.208034962774"/>
    <n v="-208.24538230225846"/>
    <n v="3441.9626526605157"/>
    <n v="5.4722942085937119"/>
    <n v="5.4722942085937119"/>
    <n v="5.4722942085937119"/>
    <n v="5.4722942085937119"/>
    <n v="5.4722942085937119"/>
    <n v="5.4722942085937119"/>
    <n v="3650.208034962774"/>
    <n v="-241.07914755382075"/>
    <n v="3409.1288874089532"/>
  </r>
  <r>
    <s v="STKPRT"/>
    <x v="5"/>
    <s v="000001643771"/>
    <x v="12"/>
    <s v="345KV CIRCUIT BREAKER"/>
    <x v="2"/>
    <s v="On Kinport-Midpoint line"/>
    <n v="2011"/>
    <n v="205939.60773316689"/>
    <n v="-11748.911824420946"/>
    <n v="194190.69590874595"/>
    <n v="308.73914909065257"/>
    <n v="308.73914909065257"/>
    <n v="308.73914909065257"/>
    <n v="308.73914909065257"/>
    <n v="308.73914909065257"/>
    <n v="308.73914909065257"/>
    <n v="205939.60773316689"/>
    <n v="-13601.346718964862"/>
    <n v="192338.26101420203"/>
  </r>
  <r>
    <s v="STKPRT"/>
    <x v="5"/>
    <s v="000001724277"/>
    <x v="12"/>
    <s v="SWITCH - POWER FUSE"/>
    <x v="2"/>
    <s v="On Kinport-Midpoint line"/>
    <n v="2013"/>
    <n v="2930.0922261874448"/>
    <n v="-71.794150943805903"/>
    <n v="2858.2980752436388"/>
    <n v="4.3927158579537045"/>
    <n v="4.3927158579537045"/>
    <n v="4.3927158579537045"/>
    <n v="4.3927158579537045"/>
    <n v="4.3927158579537045"/>
    <n v="4.3927158579537045"/>
    <n v="2930.0922261874448"/>
    <n v="-98.150446091528124"/>
    <n v="2831.9417800959168"/>
  </r>
  <r>
    <s v="STKPRT"/>
    <x v="5"/>
    <s v="000001747771"/>
    <x v="11"/>
    <s v="FOUNDATION - OTHER EQUIPMENT"/>
    <x v="2"/>
    <s v="On Kinport-Midpoint line"/>
    <n v="2013"/>
    <n v="8587.12466969862"/>
    <n v="-194.51989461947008"/>
    <n v="8392.6047750791495"/>
    <n v="12.873587518401036"/>
    <n v="12.873587518401036"/>
    <n v="12.873587518401036"/>
    <n v="12.873587518401036"/>
    <n v="12.873587518401036"/>
    <n v="12.873587518401036"/>
    <n v="8587.12466969862"/>
    <n v="-271.76141972987631"/>
    <n v="8315.3632499687428"/>
  </r>
  <r>
    <s v="STKPRT"/>
    <x v="5"/>
    <s v="000001747773"/>
    <x v="12"/>
    <s v="BUS - CONDUCTOR WITH FITTINGS"/>
    <x v="2"/>
    <s v="On Kinport-Midpoint line"/>
    <n v="2013"/>
    <n v="1602.9325687236112"/>
    <n v="-39.275617935557591"/>
    <n v="1563.6569507880536"/>
    <n v="2.4030736134966388"/>
    <n v="2.4030736134966388"/>
    <n v="2.4030736134966388"/>
    <n v="2.4030736134966388"/>
    <n v="2.4030736134966388"/>
    <n v="2.4030736134966388"/>
    <n v="1602.9325687236112"/>
    <n v="-53.694059616537423"/>
    <n v="1549.2385091070737"/>
  </r>
  <r>
    <s v="STKPRT"/>
    <x v="5"/>
    <s v="000001747776"/>
    <x v="12"/>
    <s v="345KV CIRCUIT BREAKER"/>
    <x v="2"/>
    <s v="On Kinport-Midpoint line"/>
    <n v="2013"/>
    <n v="196072.72853047401"/>
    <n v="-4804.2430003635654"/>
    <n v="191268.48553011045"/>
    <n v="293.946987821866"/>
    <n v="293.946987821866"/>
    <n v="293.946987821866"/>
    <n v="293.946987821866"/>
    <n v="293.946987821866"/>
    <n v="293.946987821866"/>
    <n v="196072.72853047401"/>
    <n v="-6567.9249272947618"/>
    <n v="189504.80360317926"/>
  </r>
  <r>
    <s v="STKPRT"/>
    <x v="5"/>
    <s v="000001760220"/>
    <x v="11"/>
    <s v="FOUNDATION - STRUCTURE"/>
    <x v="2"/>
    <s v="On Kinport-Midpoint line"/>
    <n v="2013"/>
    <n v="155.86794164948566"/>
    <n v="-3.5307995109468666"/>
    <n v="152.33714213853878"/>
    <n v="0.23367304718636442"/>
    <n v="0.23367304718636442"/>
    <n v="0.23367304718636442"/>
    <n v="0.23367304718636442"/>
    <n v="0.23367304718636442"/>
    <n v="0.23367304718636442"/>
    <n v="155.86794164948566"/>
    <n v="-4.932837794065053"/>
    <n v="150.93510385542061"/>
  </r>
  <r>
    <s v="STKPRT"/>
    <x v="5"/>
    <s v="000001760222"/>
    <x v="11"/>
    <s v="METAL STRUCT - EQUIPMENT"/>
    <x v="2"/>
    <s v="On Kinport-Midpoint line"/>
    <n v="2013"/>
    <n v="4693.5287810797445"/>
    <n v="-106.32018970339747"/>
    <n v="4587.2085913763467"/>
    <n v="7.036412752522069"/>
    <n v="7.036412752522069"/>
    <n v="7.036412752522069"/>
    <n v="7.036412752522069"/>
    <n v="7.036412752522069"/>
    <n v="7.036412752522069"/>
    <n v="4693.5287810797445"/>
    <n v="-148.5386662185299"/>
    <n v="4544.9901148612144"/>
  </r>
  <r>
    <s v="STKPRT"/>
    <x v="5"/>
    <s v="000001760223"/>
    <x v="12"/>
    <s v="BUS - CONDUCTOR WITH FITTINGS"/>
    <x v="2"/>
    <s v="On Kinport-Midpoint line"/>
    <n v="2013"/>
    <n v="105.37361536780038"/>
    <n v="-2.5819014089717061"/>
    <n v="102.79171395882868"/>
    <n v="0.15797330442336721"/>
    <n v="0.15797330442336721"/>
    <n v="0.15797330442336721"/>
    <n v="0.15797330442336721"/>
    <n v="0.15797330442336721"/>
    <n v="0.15797330442336721"/>
    <n v="105.37361536780038"/>
    <n v="-3.5297412355119091"/>
    <n v="101.84387413228848"/>
  </r>
  <r>
    <s v="STKPRT"/>
    <x v="5"/>
    <s v="000001760230"/>
    <x v="12"/>
    <s v="PRIMARY POTENTIAL XFMR"/>
    <x v="2"/>
    <s v="On Kinport-Midpoint line"/>
    <n v="2013"/>
    <n v="7194.2264389847351"/>
    <n v="-176.27546814676523"/>
    <n v="7017.9509708379701"/>
    <n v="10.785391764053093"/>
    <n v="10.785391764053093"/>
    <n v="10.785391764053093"/>
    <n v="10.785391764053093"/>
    <n v="10.785391764053093"/>
    <n v="10.785391764053093"/>
    <n v="7194.2264389847351"/>
    <n v="-240.98781873108379"/>
    <n v="6953.2386202536509"/>
  </r>
  <r>
    <s v="STKPRT"/>
    <x v="5"/>
    <s v="000001760231"/>
    <x v="12"/>
    <s v="PRIMARY CURRENT XFMR"/>
    <x v="2"/>
    <s v="On Kinport-Midpoint line"/>
    <n v="2013"/>
    <n v="5833.215586047032"/>
    <n v="-142.92750123341369"/>
    <n v="5690.2880848136183"/>
    <n v="8.7450007131797047"/>
    <n v="8.7450007131797047"/>
    <n v="8.7450007131797047"/>
    <n v="8.7450007131797047"/>
    <n v="8.7450007131797047"/>
    <n v="8.7450007131797047"/>
    <n v="5833.215586047032"/>
    <n v="-195.39750551249193"/>
    <n v="5637.8180805345401"/>
  </r>
  <r>
    <s v="STKPRT"/>
    <x v="5"/>
    <s v="000001760252"/>
    <x v="12"/>
    <s v="SYNCHRONOUS CONDENSER"/>
    <x v="2"/>
    <s v="On Kinport-Midpoint line"/>
    <n v="2013"/>
    <n v="678044.35936946247"/>
    <n v="-16613.681524457661"/>
    <n v="661430.67784500483"/>
    <n v="1016.5059594979997"/>
    <n v="1016.5059594979997"/>
    <n v="1016.5059594979997"/>
    <n v="1016.5059594979997"/>
    <n v="1016.5059594979997"/>
    <n v="1016.5059594979997"/>
    <n v="678044.35936946247"/>
    <n v="-22712.717281445657"/>
    <n v="655331.64208801684"/>
  </r>
  <r>
    <s v="STKPRT"/>
    <x v="5"/>
    <s v="000001760269"/>
    <x v="12"/>
    <s v="BUS - RIGID WITH FITTINGS"/>
    <x v="2"/>
    <s v="On Kinport-Midpoint line"/>
    <n v="2013"/>
    <n v="722.75665038249599"/>
    <n v="-17.70923781491954"/>
    <n v="705.04741256757643"/>
    <n v="1.083537429710101"/>
    <n v="1.083537429710101"/>
    <n v="1.083537429710101"/>
    <n v="1.083537429710101"/>
    <n v="1.083537429710101"/>
    <n v="1.083537429710101"/>
    <n v="722.75665038249599"/>
    <n v="-24.210462393180144"/>
    <n v="698.54618798931585"/>
  </r>
  <r>
    <s v="STKPRT"/>
    <x v="5"/>
    <s v="000001760270"/>
    <x v="12"/>
    <s v="SWITCH - AIR BREAK OR BYPASS"/>
    <x v="2"/>
    <s v="On Kinport-Midpoint line"/>
    <n v="2013"/>
    <n v="64823.571250000008"/>
    <n v="-1588.3299567995691"/>
    <n v="63235.241293200437"/>
    <n v="97.181763377317907"/>
    <n v="97.181763377317907"/>
    <n v="97.181763377317907"/>
    <n v="97.181763377317907"/>
    <n v="97.181763377317907"/>
    <n v="97.181763377317907"/>
    <n v="64823.571250000008"/>
    <n v="-2171.4205370634763"/>
    <n v="62652.150712936535"/>
  </r>
  <r>
    <s v="STKPRT"/>
    <x v="5"/>
    <s v="000001760271"/>
    <x v="12"/>
    <s v=" SWITCH - GROUND"/>
    <x v="2"/>
    <s v="On Kinport-Midpoint line"/>
    <n v="2013"/>
    <n v="32411.300416666665"/>
    <n v="-794.15308965443671"/>
    <n v="31617.14732701223"/>
    <n v="48.590154277309495"/>
    <n v="48.590154277309495"/>
    <n v="48.590154277309495"/>
    <n v="48.590154277309495"/>
    <n v="48.590154277309495"/>
    <n v="48.590154277309495"/>
    <n v="32411.300416666665"/>
    <n v="-1085.6940153182936"/>
    <n v="31325.60640134837"/>
  </r>
  <r>
    <s v="STKPRT"/>
    <x v="5"/>
    <s v="000001760272"/>
    <x v="12"/>
    <s v="CAPACITOR BANK"/>
    <x v="2"/>
    <s v="On Kinport-Midpoint line"/>
    <n v="2013"/>
    <n v="57091.496666666666"/>
    <n v="-1398.875944129496"/>
    <n v="55692.620722537169"/>
    <n v="85.590044067757731"/>
    <n v="85.590044067757731"/>
    <n v="85.590044067757731"/>
    <n v="85.590044067757731"/>
    <n v="85.590044067757731"/>
    <n v="85.590044067757731"/>
    <n v="57091.496666666666"/>
    <n v="-1912.4162085360424"/>
    <n v="55179.080458130622"/>
  </r>
  <r>
    <s v="STKPRT"/>
    <x v="5"/>
    <s v="000001844437"/>
    <x v="12"/>
    <s v="345KV CIRCUIT BREAKER"/>
    <x v="2"/>
    <s v="On Kinport-Midpoint line"/>
    <n v="2014"/>
    <n v="119813.40997283888"/>
    <n v="-2935.7103383311087"/>
    <n v="116877.69963450778"/>
    <n v="179.62105809482082"/>
    <n v="179.62105809482082"/>
    <n v="179.62105809482082"/>
    <n v="179.62105809482082"/>
    <n v="179.62105809482082"/>
    <n v="179.62105809482082"/>
    <n v="119813.40997283888"/>
    <n v="-4013.4366869000337"/>
    <n v="115799.97328593885"/>
  </r>
  <r>
    <s v="STKPRT"/>
    <x v="5"/>
    <s v="000001844829"/>
    <x v="11"/>
    <s v="FOUNDATION - STRUCTURE"/>
    <x v="2"/>
    <s v="On Kinport-Midpoint line"/>
    <n v="2014"/>
    <n v="5064.5737522897562"/>
    <n v="-114.7252882055238"/>
    <n v="4949.8484640842325"/>
    <n v="7.5926734444146824"/>
    <n v="7.5926734444146824"/>
    <n v="7.5926734444146824"/>
    <n v="7.5926734444146824"/>
    <n v="7.5926734444146824"/>
    <n v="7.5926734444146824"/>
    <n v="5064.5737522897562"/>
    <n v="-160.2813288720119"/>
    <n v="4904.2924234177444"/>
  </r>
  <r>
    <s v="STKPRT"/>
    <x v="5"/>
    <s v="000001844830"/>
    <x v="11"/>
    <s v="FOUNDATION - OTHER EQUIPMENT"/>
    <x v="2"/>
    <s v="On Kinport-Midpoint line"/>
    <n v="2014"/>
    <n v="4403.9777607217939"/>
    <n v="-99.761133426301953"/>
    <n v="4304.2166272954919"/>
    <n v="6.60232561101662"/>
    <n v="6.60232561101662"/>
    <n v="6.60232561101662"/>
    <n v="6.60232561101662"/>
    <n v="6.60232561101662"/>
    <n v="6.60232561101662"/>
    <n v="4403.9777607217939"/>
    <n v="-139.37508709240166"/>
    <n v="4264.6026736293925"/>
  </r>
  <r>
    <s v="STKPRT"/>
    <x v="5"/>
    <s v="000001844832"/>
    <x v="11"/>
    <s v="METAL STRUCT - OTHER SUPPORT"/>
    <x v="2"/>
    <s v="On Kinport-Midpoint line"/>
    <n v="2014"/>
    <n v="12477.936241444742"/>
    <n v="-282.65652778038503"/>
    <n v="12195.279713664357"/>
    <n v="18.706588110931055"/>
    <n v="18.706588110931055"/>
    <n v="18.706588110931055"/>
    <n v="18.706588110931055"/>
    <n v="18.706588110931055"/>
    <n v="18.706588110931055"/>
    <n v="12477.936241444742"/>
    <n v="-394.89605644597134"/>
    <n v="12083.04018499877"/>
  </r>
  <r>
    <s v="STKPRT"/>
    <x v="5"/>
    <s v="000001844833"/>
    <x v="12"/>
    <s v="BUS - CONDUCTOR WITH FITTINGS"/>
    <x v="2"/>
    <s v="On Kinport-Midpoint line"/>
    <n v="2014"/>
    <n v="4403.9777607217939"/>
    <n v="-107.9078130307964"/>
    <n v="4296.0699476909977"/>
    <n v="6.60232561101662"/>
    <n v="6.60232561101662"/>
    <n v="6.60232561101662"/>
    <n v="6.60232561101662"/>
    <n v="6.60232561101662"/>
    <n v="6.60232561101662"/>
    <n v="4403.9777607217939"/>
    <n v="-147.52176669689612"/>
    <n v="4256.4559940248973"/>
  </r>
  <r>
    <s v="STKPRT"/>
    <x v="5"/>
    <s v="000001844834"/>
    <x v="12"/>
    <s v="BUS - RIGID WITH FITTINGS"/>
    <x v="2"/>
    <s v="On Kinport-Midpoint line"/>
    <n v="2014"/>
    <n v="8807.9555214435877"/>
    <n v="-215.81562606159281"/>
    <n v="8592.1398953819953"/>
    <n v="13.20465122203324"/>
    <n v="13.20465122203324"/>
    <n v="13.20465122203324"/>
    <n v="13.20465122203324"/>
    <n v="13.20465122203324"/>
    <n v="13.20465122203324"/>
    <n v="8807.9555214435877"/>
    <n v="-295.04353339379225"/>
    <n v="8512.9119880497947"/>
  </r>
  <r>
    <s v="STKPRT"/>
    <x v="5"/>
    <s v="000001844838"/>
    <x v="12"/>
    <s v="PRIMARY CURRENT XFMR"/>
    <x v="2"/>
    <s v="On Kinport-Midpoint line"/>
    <n v="2014"/>
    <n v="12184.341012038125"/>
    <n v="-298.5450116385208"/>
    <n v="11885.796000399605"/>
    <n v="18.266437999440505"/>
    <n v="18.266437999440505"/>
    <n v="18.266437999440505"/>
    <n v="18.266437999440505"/>
    <n v="18.266437999440505"/>
    <n v="18.266437999440505"/>
    <n v="12184.341012038125"/>
    <n v="-408.14363963516382"/>
    <n v="11776.197372402961"/>
  </r>
  <r>
    <s v="STKPRT"/>
    <x v="5"/>
    <s v="000001844839"/>
    <x v="12"/>
    <s v="345KV CIRCUIT BREAKER"/>
    <x v="2"/>
    <s v="On Kinport-Midpoint line"/>
    <n v="2014"/>
    <n v="10328.797820242553"/>
    <n v="-253.07983931257621"/>
    <n v="10075.717980929976"/>
    <n v="15.484657299546244"/>
    <n v="15.484657299546244"/>
    <n v="15.484657299546244"/>
    <n v="15.484657299546244"/>
    <n v="15.484657299546244"/>
    <n v="15.484657299546244"/>
    <n v="10328.797820242553"/>
    <n v="-345.98778310985369"/>
    <n v="9982.8100371327"/>
  </r>
  <r>
    <s v="STKPRT"/>
    <x v="5"/>
    <s v="000001844840"/>
    <x v="12"/>
    <s v="SWITCH - AIR BREAK OR BYPASS"/>
    <x v="2"/>
    <s v="On Kinport-Midpoint line"/>
    <n v="2014"/>
    <n v="41837.790968658068"/>
    <n v="-1025.1242787219635"/>
    <n v="40812.666689936101"/>
    <n v="62.722096665506001"/>
    <n v="62.722096665506001"/>
    <n v="62.722096665506001"/>
    <n v="62.722096665506001"/>
    <n v="62.722096665506001"/>
    <n v="62.722096665506001"/>
    <n v="41837.790968658068"/>
    <n v="-1401.4568587149995"/>
    <n v="40436.334109943069"/>
  </r>
  <r>
    <s v="STKPRT"/>
    <x v="5"/>
    <s v="000001844844"/>
    <x v="12"/>
    <s v="LINE TUNER"/>
    <x v="2"/>
    <s v="On Kinport-Midpoint line"/>
    <n v="2014"/>
    <n v="11338.778501519299"/>
    <n v="-277.82674141820024"/>
    <n v="11060.951760101098"/>
    <n v="16.998793310426684"/>
    <n v="16.998793310426684"/>
    <n v="16.998793310426684"/>
    <n v="16.998793310426684"/>
    <n v="16.998793310426684"/>
    <n v="16.998793310426684"/>
    <n v="11338.778501519299"/>
    <n v="-379.81950128076039"/>
    <n v="10958.959000238538"/>
  </r>
  <r>
    <s v="STKPRT"/>
    <x v="5"/>
    <s v="000001844846"/>
    <x v="12"/>
    <s v="POWER LINE CARRIER"/>
    <x v="2"/>
    <s v="On Kinport-Midpoint line"/>
    <n v="2014"/>
    <n v="63079.680661032413"/>
    <n v="-1545.6005358431748"/>
    <n v="61534.080125189241"/>
    <n v="94.567369271825285"/>
    <n v="94.567369271825285"/>
    <n v="94.567369271825285"/>
    <n v="94.567369271825285"/>
    <n v="94.567369271825285"/>
    <n v="94.567369271825285"/>
    <n v="63079.680661032413"/>
    <n v="-2113.0047514741264"/>
    <n v="60966.675909558289"/>
  </r>
  <r>
    <s v="STMPSN"/>
    <x v="6"/>
    <s v="000000038751"/>
    <x v="11"/>
    <s v="FOUNDATION - STRUCTURE"/>
    <x v="2"/>
    <s v="On Borah-Adelaide-Midpoint lines"/>
    <n v="1976"/>
    <n v="2770.6000099830908"/>
    <n v="-1485.7973890316084"/>
    <n v="1284.8026209514824"/>
    <n v="4.1536093953381394"/>
    <n v="4.1536093953381394"/>
    <n v="4.1536093953381394"/>
    <n v="4.1536093953381394"/>
    <n v="4.1536093953381394"/>
    <n v="4.1536093953381394"/>
    <n v="2770.6000099830908"/>
    <n v="-1510.7190454036372"/>
    <n v="1259.8809645794536"/>
  </r>
  <r>
    <s v="STMPSN"/>
    <x v="6"/>
    <s v="000000038752"/>
    <x v="11"/>
    <s v="FOUNDATION - STRUCTURE"/>
    <x v="2"/>
    <s v="On Borah-Adelaide-Midpoint lines"/>
    <n v="1980"/>
    <n v="557.38613114224506"/>
    <n v="-271.49165396626046"/>
    <n v="285.8944771759846"/>
    <n v="0.83561837248305471"/>
    <n v="0.83561837248305471"/>
    <n v="0.83561837248305471"/>
    <n v="0.83561837248305471"/>
    <n v="0.83561837248305471"/>
    <n v="0.83561837248305471"/>
    <n v="557.38613114224506"/>
    <n v="-276.50536420115878"/>
    <n v="280.88076694108628"/>
  </r>
  <r>
    <s v="STMPSN"/>
    <x v="6"/>
    <s v="000000038753"/>
    <x v="11"/>
    <s v="FOUNDATION - STRUCTURE"/>
    <x v="2"/>
    <s v="On Borah-Adelaide-Midpoint lines"/>
    <n v="1981"/>
    <n v="1135.7288055459489"/>
    <n v="-538.92463077502589"/>
    <n v="596.80417477092305"/>
    <n v="1.702654233838903"/>
    <n v="1.702654233838903"/>
    <n v="1.702654233838903"/>
    <n v="1.702654233838903"/>
    <n v="1.702654233838903"/>
    <n v="1.702654233838903"/>
    <n v="1135.7288055459489"/>
    <n v="-549.14055617805934"/>
    <n v="586.5882493678896"/>
  </r>
  <r>
    <s v="STMPSN"/>
    <x v="6"/>
    <s v="000000038754"/>
    <x v="11"/>
    <s v="FOUNDATION - STRUCTURE"/>
    <x v="2"/>
    <s v="On Borah-Adelaide-Midpoint lines"/>
    <n v="1983"/>
    <n v="154.28097063464898"/>
    <n v="-69.27382949290525"/>
    <n v="85.00714114174373"/>
    <n v="0.23129390270733327"/>
    <n v="0.23129390270733327"/>
    <n v="0.23129390270733327"/>
    <n v="0.23129390270733327"/>
    <n v="0.23129390270733327"/>
    <n v="0.23129390270733327"/>
    <n v="154.28097063464898"/>
    <n v="-70.661592909149249"/>
    <n v="83.619377725499731"/>
  </r>
  <r>
    <s v="STMPSN"/>
    <x v="6"/>
    <s v="000000038812"/>
    <x v="11"/>
    <s v="35KV CIR SW, AB, BYPASS FND"/>
    <x v="2"/>
    <s v="On Borah-Adelaide-Midpoint lines"/>
    <n v="1988"/>
    <n v="549.04753333333338"/>
    <n v="-210.45801978617885"/>
    <n v="338.58951354715452"/>
    <n v="0.8231173697839127"/>
    <n v="0.8231173697839127"/>
    <n v="0.8231173697839127"/>
    <n v="0.8231173697839127"/>
    <n v="0.8231173697839127"/>
    <n v="0.8231173697839127"/>
    <n v="549.04753333333338"/>
    <n v="-215.39672400488232"/>
    <n v="333.65080932845103"/>
  </r>
  <r>
    <s v="STMPSN"/>
    <x v="6"/>
    <s v="000000038834"/>
    <x v="11"/>
    <s v="345KV CIR SW, AB, BYPASS FND"/>
    <x v="2"/>
    <s v="On Borah-Adelaide-Midpoint lines"/>
    <n v="1979"/>
    <n v="1827.4251481957658"/>
    <n v="-913.15463437186429"/>
    <n v="914.27051382390152"/>
    <n v="2.7396268813517577"/>
    <n v="2.7396268813517577"/>
    <n v="2.7396268813517577"/>
    <n v="2.7396268813517577"/>
    <n v="2.7396268813517577"/>
    <n v="2.7396268813517577"/>
    <n v="1827.4251481957658"/>
    <n v="-929.59239565997484"/>
    <n v="897.83275253579097"/>
  </r>
  <r>
    <s v="STMPSN"/>
    <x v="6"/>
    <s v="000000038835"/>
    <x v="11"/>
    <s v="345KV CIR SW, AB, BYPASS FND"/>
    <x v="2"/>
    <s v="On Borah-Adelaide-Midpoint lines"/>
    <n v="1981"/>
    <n v="5997.2786115550225"/>
    <n v="-2845.8212432444002"/>
    <n v="3151.4573683106223"/>
    <n v="8.9909596107911103"/>
    <n v="8.9909596107911103"/>
    <n v="8.9909596107911103"/>
    <n v="8.9909596107911103"/>
    <n v="8.9909596107911103"/>
    <n v="8.9909596107911103"/>
    <n v="5997.2786115550225"/>
    <n v="-2899.7670009091466"/>
    <n v="3097.5116106458759"/>
  </r>
  <r>
    <s v="STMPSN"/>
    <x v="6"/>
    <s v="000000038842"/>
    <x v="11"/>
    <s v="500KV CIR SW, AB, BYPASS FND"/>
    <x v="2"/>
    <s v="On Borah-Adelaide-Midpoint lines"/>
    <n v="1988"/>
    <n v="4620.1939000000002"/>
    <n v="-1770.9884849475377"/>
    <n v="2849.2054150524627"/>
    <n v="6.9264710612056497"/>
    <n v="6.9264710612056497"/>
    <n v="6.9264710612056497"/>
    <n v="6.9264710612056497"/>
    <n v="6.9264710612056497"/>
    <n v="6.9264710612056497"/>
    <n v="4620.1939000000002"/>
    <n v="-1812.5473113147716"/>
    <n v="2807.6465886852284"/>
  </r>
  <r>
    <s v="STMPSN"/>
    <x v="6"/>
    <s v="000000038849"/>
    <x v="11"/>
    <s v="35KV CIR SW, AB, BYPASS FND"/>
    <x v="2"/>
    <s v="On Borah-Adelaide-Midpoint lines"/>
    <n v="1988"/>
    <n v="469.3067666666667"/>
    <n v="-179.89220748389536"/>
    <n v="289.41455918277131"/>
    <n v="0.70357214621331343"/>
    <n v="0.70357214621331343"/>
    <n v="0.70357214621331343"/>
    <n v="0.70357214621331343"/>
    <n v="0.70357214621331343"/>
    <n v="0.70357214621331343"/>
    <n v="469.3067666666667"/>
    <n v="-184.11364036117524"/>
    <n v="285.19312630549143"/>
  </r>
  <r>
    <s v="STMPSN"/>
    <x v="6"/>
    <s v="000000038930"/>
    <x v="11"/>
    <s v="345KV CIR SW, AB, BYPASS FND"/>
    <x v="2"/>
    <s v="On Borah-Adelaide-Midpoint lines"/>
    <n v="1976"/>
    <n v="3805.9092488437655"/>
    <n v="-2041.0055599681559"/>
    <n v="1764.9036888756095"/>
    <n v="5.7057173019710854"/>
    <n v="5.7057173019710854"/>
    <n v="5.7057173019710854"/>
    <n v="5.7057173019710854"/>
    <n v="5.7057173019710854"/>
    <n v="5.7057173019710854"/>
    <n v="3805.9092488437655"/>
    <n v="-2075.2398637799824"/>
    <n v="1730.669385063783"/>
  </r>
  <r>
    <s v="STMPSN"/>
    <x v="6"/>
    <s v="000000038931"/>
    <x v="11"/>
    <s v="345KV CIR SW, AB, BYPASS FND"/>
    <x v="2"/>
    <s v="On Borah-Adelaide-Midpoint lines"/>
    <n v="1981"/>
    <n v="3348.7719941378455"/>
    <n v="-1589.0551526717177"/>
    <n v="1759.7168414661278"/>
    <n v="5.0203893624403344"/>
    <n v="5.0203893624403344"/>
    <n v="5.0203893624403344"/>
    <n v="5.0203893624403344"/>
    <n v="5.0203893624403344"/>
    <n v="5.0203893624403344"/>
    <n v="3348.7719941378455"/>
    <n v="-1619.1774888463597"/>
    <n v="1729.5945052914858"/>
  </r>
  <r>
    <s v="STMPSN"/>
    <x v="6"/>
    <s v="000000038940"/>
    <x v="11"/>
    <s v="500KV CIR SW, AB, BYPASS FND"/>
    <x v="2"/>
    <s v="On Borah-Adelaide-Midpoint lines"/>
    <n v="1988"/>
    <n v="5458.5710333333336"/>
    <n v="-2092.3508089782804"/>
    <n v="3366.2202243550532"/>
    <n v="8.1833436250194502"/>
    <n v="8.1833436250194502"/>
    <n v="8.1833436250194502"/>
    <n v="8.1833436250194502"/>
    <n v="8.1833436250194502"/>
    <n v="8.1833436250194502"/>
    <n v="5458.5710333333336"/>
    <n v="-2141.4508707283971"/>
    <n v="3317.1201626049365"/>
  </r>
  <r>
    <s v="STMPSN"/>
    <x v="6"/>
    <s v="000000039019"/>
    <x v="11"/>
    <s v="345KV DEAD END FND"/>
    <x v="2"/>
    <s v="On Borah-Adelaide-Midpoint lines"/>
    <n v="1976"/>
    <n v="6623.8614189005648"/>
    <n v="-3552.1966238532314"/>
    <n v="3071.6647950473334"/>
    <n v="9.9303157885757454"/>
    <n v="9.9303157885757454"/>
    <n v="9.9303157885757454"/>
    <n v="9.9303157885757454"/>
    <n v="9.9303157885757454"/>
    <n v="9.9303157885757454"/>
    <n v="6623.8614189005648"/>
    <n v="-3611.778518584686"/>
    <n v="3012.0829003158788"/>
  </r>
  <r>
    <s v="STMPSN"/>
    <x v="6"/>
    <s v="000000039020"/>
    <x v="11"/>
    <s v="345KV DEAD END FND"/>
    <x v="2"/>
    <s v="On Borah-Adelaide-Midpoint lines"/>
    <n v="1981"/>
    <n v="7169.8036318913391"/>
    <n v="-3402.2063684376203"/>
    <n v="3767.5972634537188"/>
    <n v="10.748777745198643"/>
    <n v="10.748777745198643"/>
    <n v="10.748777745198643"/>
    <n v="10.748777745198643"/>
    <n v="10.748777745198643"/>
    <n v="10.748777745198643"/>
    <n v="7169.8036318913391"/>
    <n v="-3466.6990349088123"/>
    <n v="3703.1045969825268"/>
  </r>
  <r>
    <s v="STMPSN"/>
    <x v="6"/>
    <s v="000000039021"/>
    <x v="11"/>
    <s v="345KV DEAD END FND"/>
    <x v="2"/>
    <s v="On Borah-Adelaide-Midpoint lines"/>
    <n v="1988"/>
    <n v="2899.3656652017562"/>
    <n v="-1111.3696346650231"/>
    <n v="1787.9960305367331"/>
    <n v="4.3466514199486808"/>
    <n v="4.3466514199486808"/>
    <n v="4.3466514199486808"/>
    <n v="4.3466514199486808"/>
    <n v="4.3466514199486808"/>
    <n v="4.3466514199486808"/>
    <n v="2899.3656652017562"/>
    <n v="-1137.4495431847151"/>
    <n v="1761.9161220170411"/>
  </r>
  <r>
    <s v="STMPSN"/>
    <x v="6"/>
    <s v="000000039028"/>
    <x v="11"/>
    <s v="500KV DEAD END FND"/>
    <x v="2"/>
    <s v="On Borah-Adelaide-Midpoint lines"/>
    <n v="1988"/>
    <n v="47227.520000000004"/>
    <n v="-18103.005177473082"/>
    <n v="29124.514822526922"/>
    <n v="70.802234203311471"/>
    <n v="70.802234203311471"/>
    <n v="70.802234203311471"/>
    <n v="70.802234203311471"/>
    <n v="70.802234203311471"/>
    <n v="70.802234203311471"/>
    <n v="47227.520000000004"/>
    <n v="-18527.818582692951"/>
    <n v="28699.701417307053"/>
  </r>
  <r>
    <s v="STMPSN"/>
    <x v="6"/>
    <s v="000000039330"/>
    <x v="11"/>
    <s v="15KV BUS SUP, CT, PT, MISC"/>
    <x v="2"/>
    <s v="On Borah-Adelaide-Midpoint lines"/>
    <n v="1976"/>
    <n v="119.35275924289537"/>
    <n v="-64.005636836005934"/>
    <n v="55.34712240688944"/>
    <n v="0.17893046284723244"/>
    <n v="0.17893046284723244"/>
    <n v="0.17893046284723244"/>
    <n v="0.17893046284723244"/>
    <n v="0.17893046284723244"/>
    <n v="0.17893046284723244"/>
    <n v="119.35275924289537"/>
    <n v="-65.079219613089322"/>
    <n v="54.273539629806052"/>
  </r>
  <r>
    <s v="STMPSN"/>
    <x v="6"/>
    <s v="000000039334"/>
    <x v="11"/>
    <s v="35KV BUS SUP, CT, PT, MISC"/>
    <x v="2"/>
    <s v="On Borah-Adelaide-Midpoint lines"/>
    <n v="1988"/>
    <n v="2326.2017000000001"/>
    <n v="-891.66743074687554"/>
    <n v="1434.5342692531244"/>
    <n v="3.4873793408491767"/>
    <n v="3.4873793408491767"/>
    <n v="3.4873793408491767"/>
    <n v="3.4873793408491767"/>
    <n v="3.4873793408491767"/>
    <n v="3.4873793408491767"/>
    <n v="2326.2017000000001"/>
    <n v="-912.59170679197064"/>
    <n v="1413.6099932080294"/>
  </r>
  <r>
    <s v="STMPSN"/>
    <x v="6"/>
    <s v="000000039336"/>
    <x v="11"/>
    <s v="35KV BUS SUP, CT, PT, MISC"/>
    <x v="2"/>
    <s v="On Borah-Adelaide-Midpoint lines"/>
    <n v="1988"/>
    <n v="280.06096666666667"/>
    <n v="-107.35150034502726"/>
    <n v="172.70946632163941"/>
    <n v="0.41985990695973746"/>
    <n v="0.41985990695973746"/>
    <n v="0.41985990695973746"/>
    <n v="0.41985990695973746"/>
    <n v="0.41985990695973746"/>
    <n v="0.41985990695973746"/>
    <n v="280.06096666666667"/>
    <n v="-109.87065978678568"/>
    <n v="170.19030687988101"/>
  </r>
  <r>
    <s v="STMPSN"/>
    <x v="6"/>
    <s v="000000039337"/>
    <x v="11"/>
    <s v="35KV BUS SUP, CT, PT, MISC"/>
    <x v="2"/>
    <s v="On Borah-Adelaide-Midpoint lines"/>
    <n v="1988"/>
    <n v="473.85933333333338"/>
    <n v="-181.63727345258178"/>
    <n v="292.2220598807516"/>
    <n v="0.71039723233597085"/>
    <n v="0.71039723233597085"/>
    <n v="0.71039723233597085"/>
    <n v="0.71039723233597085"/>
    <n v="0.71039723233597085"/>
    <n v="0.71039723233597085"/>
    <n v="473.85933333333338"/>
    <n v="-185.89965684659759"/>
    <n v="287.95967648673582"/>
  </r>
  <r>
    <s v="STMPSN"/>
    <x v="6"/>
    <s v="000000039426"/>
    <x v="11"/>
    <s v="345KV BUS SUP, CT, PT, MISC"/>
    <x v="2"/>
    <s v="On Borah-Adelaide-Midpoint lines"/>
    <n v="1980"/>
    <n v="152.31707383774827"/>
    <n v="-74.190605027734449"/>
    <n v="78.126468810013819"/>
    <n v="0.22834968118214419"/>
    <n v="0.22834968118214419"/>
    <n v="0.22834968118214419"/>
    <n v="0.22834968118214419"/>
    <n v="0.22834968118214419"/>
    <n v="0.22834968118214419"/>
    <n v="152.31707383774827"/>
    <n v="-75.560703114827319"/>
    <n v="76.756370722920948"/>
  </r>
  <r>
    <s v="STMPSN"/>
    <x v="6"/>
    <s v="000000039427"/>
    <x v="11"/>
    <s v="345KV BUS SUP, CT, PT, MISC"/>
    <x v="2"/>
    <s v="On Borah-Adelaide-Midpoint lines"/>
    <n v="1988"/>
    <n v="1392.5639299117227"/>
    <n v="-533.79029923981125"/>
    <n v="858.77363067191141"/>
    <n v="2.087694579531036"/>
    <n v="2.087694579531036"/>
    <n v="2.087694579531036"/>
    <n v="2.087694579531036"/>
    <n v="2.087694579531036"/>
    <n v="2.087694579531036"/>
    <n v="1392.5639299117227"/>
    <n v="-546.31646671699741"/>
    <n v="846.24746319472524"/>
  </r>
  <r>
    <s v="STMPSN"/>
    <x v="6"/>
    <s v="000000039431"/>
    <x v="11"/>
    <s v="345KV BUS SUP, CT, PT, MISC"/>
    <x v="2"/>
    <s v="On Borah-Adelaide-Midpoint lines"/>
    <n v="1981"/>
    <n v="1171.2323773274197"/>
    <n v="-555.77174182837814"/>
    <n v="615.46063549904159"/>
    <n v="1.755880238598962"/>
    <n v="1.755880238598962"/>
    <n v="1.755880238598962"/>
    <n v="1.755880238598962"/>
    <n v="1.755880238598962"/>
    <n v="1.755880238598962"/>
    <n v="1171.2323773274197"/>
    <n v="-566.30702325997186"/>
    <n v="604.92535406744787"/>
  </r>
  <r>
    <s v="STMPSN"/>
    <x v="6"/>
    <s v="000000039438"/>
    <x v="11"/>
    <s v="500KV BUS SUP, CT, PT, MISC"/>
    <x v="2"/>
    <s v="On Borah-Adelaide-Midpoint lines"/>
    <n v="1988"/>
    <n v="21576.866100000003"/>
    <n v="-8270.7311059726071"/>
    <n v="13306.134994027396"/>
    <n v="32.347460272859806"/>
    <n v="32.347460272859806"/>
    <n v="32.347460272859806"/>
    <n v="32.347460272859806"/>
    <n v="32.347460272859806"/>
    <n v="32.347460272859806"/>
    <n v="21576.866100000003"/>
    <n v="-8464.8158676097664"/>
    <n v="13112.050232390236"/>
  </r>
  <r>
    <s v="STMPSN"/>
    <x v="6"/>
    <s v="000000039566"/>
    <x v="11"/>
    <s v="345KV XFMR, REG, REACTOR FND"/>
    <x v="2"/>
    <s v="On Borah-Adelaide-Midpoint lines"/>
    <n v="1976"/>
    <n v="4087.6919997076679"/>
    <n v="-2192.1179811040693"/>
    <n v="1895.5740186035987"/>
    <n v="6.1281584617253868"/>
    <n v="6.1281584617253868"/>
    <n v="6.1281584617253868"/>
    <n v="6.1281584617253868"/>
    <n v="6.1281584617253868"/>
    <n v="6.1281584617253868"/>
    <n v="4087.6919997076679"/>
    <n v="-2228.8869318744214"/>
    <n v="1858.8050678332465"/>
  </r>
  <r>
    <s v="STMPSN"/>
    <x v="6"/>
    <s v="000000039569"/>
    <x v="11"/>
    <s v="500KV XFMR, REG, REACTOR FND"/>
    <x v="2"/>
    <s v="On Borah-Adelaide-Midpoint lines"/>
    <n v="1988"/>
    <n v="12705.548666666667"/>
    <n v="-4870.2242526243781"/>
    <n v="7835.3244140422894"/>
    <n v="19.047818568048992"/>
    <n v="19.047818568048992"/>
    <n v="19.047818568048992"/>
    <n v="19.047818568048992"/>
    <n v="19.047818568048992"/>
    <n v="19.047818568048992"/>
    <n v="12705.548666666667"/>
    <n v="-4984.5111640326722"/>
    <n v="7721.0375026339952"/>
  </r>
  <r>
    <s v="STMPSN"/>
    <x v="6"/>
    <s v="000000039570"/>
    <x v="11"/>
    <s v="35KV XFMR, REG, REACTOR FND"/>
    <x v="2"/>
    <s v="On Borah-Adelaide-Midpoint lines"/>
    <n v="1988"/>
    <n v="1239.3445333333334"/>
    <n v="-475.05904404055713"/>
    <n v="764.28548929277622"/>
    <n v="1.8579921602417493"/>
    <n v="1.8579921602417493"/>
    <n v="1.8579921602417493"/>
    <n v="1.8579921602417493"/>
    <n v="1.8579921602417493"/>
    <n v="1.8579921602417493"/>
    <n v="1239.3445333333334"/>
    <n v="-486.2069970020076"/>
    <n v="753.1375363313258"/>
  </r>
  <r>
    <s v="STMPSN"/>
    <x v="6"/>
    <s v="000000039809"/>
    <x v="11"/>
    <s v="345KV OCB, PCB, RCLR FND"/>
    <x v="2"/>
    <s v="On Borah-Adelaide-Midpoint lines"/>
    <n v="1976"/>
    <n v="2349.683609677822"/>
    <n v="-1260.0713779435018"/>
    <n v="1089.6122317343202"/>
    <n v="3.5225827914760597"/>
    <n v="3.5225827914760597"/>
    <n v="3.5225827914760597"/>
    <n v="3.5225827914760597"/>
    <n v="3.5225827914760597"/>
    <n v="3.5225827914760597"/>
    <n v="2349.683609677822"/>
    <n v="-1281.2068746923583"/>
    <n v="1068.4767349854637"/>
  </r>
  <r>
    <s v="STMPSN"/>
    <x v="6"/>
    <s v="000000039810"/>
    <x v="11"/>
    <s v="345KV OCB, PCB, RCLR FND"/>
    <x v="2"/>
    <s v="On Borah-Adelaide-Midpoint lines"/>
    <n v="1981"/>
    <n v="1756.0842956067888"/>
    <n v="-833.29495210326513"/>
    <n v="922.7893435035237"/>
    <n v="2.6326745841896657"/>
    <n v="2.6326745841896657"/>
    <n v="2.6326745841896657"/>
    <n v="2.6326745841896657"/>
    <n v="2.6326745841896657"/>
    <n v="2.6326745841896657"/>
    <n v="1756.0842956067888"/>
    <n v="-849.09099960840308"/>
    <n v="906.99329599838575"/>
  </r>
  <r>
    <s v="STMPSN"/>
    <x v="6"/>
    <s v="000000039815"/>
    <x v="11"/>
    <s v="500KV OCB, PCB, RCLR FND"/>
    <x v="2"/>
    <s v="On Borah-Adelaide-Midpoint lines"/>
    <n v="1988"/>
    <n v="6216.0883333333331"/>
    <n v="-2382.7183659434868"/>
    <n v="3833.3699673898464"/>
    <n v="9.3189932904615507"/>
    <n v="9.3189932904615507"/>
    <n v="9.3189932904615507"/>
    <n v="9.3189932904615507"/>
    <n v="9.3189932904615507"/>
    <n v="9.3189932904615507"/>
    <n v="6216.0883333333331"/>
    <n v="-2438.6323256862561"/>
    <n v="3777.4560076470771"/>
  </r>
  <r>
    <s v="STMPSN"/>
    <x v="6"/>
    <s v="000000039821"/>
    <x v="11"/>
    <s v="35KV XFMR, REG, REACTOR FND"/>
    <x v="2"/>
    <s v="On Borah-Adelaide-Midpoint lines"/>
    <n v="1988"/>
    <n v="4442.4984666666669"/>
    <n v="-1702.8752037579548"/>
    <n v="2739.6232629087121"/>
    <n v="6.6600748225777133"/>
    <n v="6.6600748225777133"/>
    <n v="6.6600748225777133"/>
    <n v="6.6600748225777133"/>
    <n v="6.6600748225777133"/>
    <n v="6.6600748225777133"/>
    <n v="4442.4984666666669"/>
    <n v="-1742.835652693421"/>
    <n v="2699.6628139732456"/>
  </r>
  <r>
    <s v="STMPSN"/>
    <x v="6"/>
    <s v="000000039828"/>
    <x v="11"/>
    <s v="345KV XFMR, REG, REACTOR FND"/>
    <x v="2"/>
    <s v="On Borah-Adelaide-Midpoint lines"/>
    <n v="1976"/>
    <n v="1402.3469744048775"/>
    <n v="-752.04052031309254"/>
    <n v="650.30645409178499"/>
    <n v="2.1023610580466512"/>
    <n v="2.1023610580466512"/>
    <n v="2.1023610580466512"/>
    <n v="2.1023610580466512"/>
    <n v="2.1023610580466512"/>
    <n v="2.1023610580466512"/>
    <n v="1402.3469744048775"/>
    <n v="-764.65468666137247"/>
    <n v="637.69228774350506"/>
  </r>
  <r>
    <s v="STMPSN"/>
    <x v="6"/>
    <s v="000000039829"/>
    <x v="11"/>
    <s v="345KV XFMR, REG, REACTOR FND"/>
    <x v="2"/>
    <s v="On Borah-Adelaide-Midpoint lines"/>
    <n v="1981"/>
    <n v="4974.9974497855064"/>
    <n v="-2360.7296483455057"/>
    <n v="2614.2678014400008"/>
    <n v="7.4583830487095391"/>
    <n v="7.4583830487095391"/>
    <n v="7.4583830487095391"/>
    <n v="7.4583830487095391"/>
    <n v="7.4583830487095391"/>
    <n v="7.4583830487095391"/>
    <n v="4974.9974497855064"/>
    <n v="-2405.4799466377631"/>
    <n v="2569.5175031477434"/>
  </r>
  <r>
    <s v="STMPSN"/>
    <x v="6"/>
    <s v="000000039835"/>
    <x v="11"/>
    <s v="500KV XFMR, REG, REACTOR FND"/>
    <x v="2"/>
    <s v="On Borah-Adelaide-Midpoint lines"/>
    <n v="1988"/>
    <n v="10013.673766666667"/>
    <n v="-3838.3888894333859"/>
    <n v="6175.2848772332809"/>
    <n v="15.012231750959812"/>
    <n v="15.012231750959812"/>
    <n v="15.012231750959812"/>
    <n v="15.012231750959812"/>
    <n v="15.012231750959812"/>
    <n v="15.012231750959812"/>
    <n v="10013.673766666667"/>
    <n v="-3928.4622799391445"/>
    <n v="6085.2114867275222"/>
  </r>
  <r>
    <s v="STMPSN"/>
    <x v="6"/>
    <s v="000000039836"/>
    <x v="11"/>
    <s v="500KV XFMR, REG, REACTOR FND"/>
    <x v="2"/>
    <s v="On Borah-Adelaide-Midpoint lines"/>
    <n v="1995"/>
    <n v="4787.5597666666672"/>
    <n v="-1374.1948659699706"/>
    <n v="3413.3649006966966"/>
    <n v="7.1773814899000534"/>
    <n v="7.1773814899000534"/>
    <n v="7.1773814899000534"/>
    <n v="7.1773814899000534"/>
    <n v="7.1773814899000534"/>
    <n v="7.1773814899000534"/>
    <n v="4787.5597666666672"/>
    <n v="-1417.2591549093709"/>
    <n v="3370.3006117572963"/>
  </r>
  <r>
    <s v="STMPSN"/>
    <x v="6"/>
    <s v="000000039871"/>
    <x v="11"/>
    <s v="CAPACITOR BANK FND"/>
    <x v="2"/>
    <s v="On Borah-Adelaide-Midpoint lines"/>
    <n v="1988"/>
    <n v="7882.5820666666668"/>
    <n v="-3021.5100002016434"/>
    <n v="4861.0720664650235"/>
    <n v="11.817356101081664"/>
    <n v="11.817356101081664"/>
    <n v="11.817356101081664"/>
    <n v="11.817356101081664"/>
    <n v="11.817356101081664"/>
    <n v="11.817356101081664"/>
    <n v="7882.5820666666668"/>
    <n v="-3092.4141368081332"/>
    <n v="4790.1679298585332"/>
  </r>
  <r>
    <s v="STMPSN"/>
    <x v="6"/>
    <s v="000000039873"/>
    <x v="11"/>
    <s v="CAPACITOR BANK FND"/>
    <x v="2"/>
    <s v="On Borah-Adelaide-Midpoint lines"/>
    <n v="1988"/>
    <n v="742.69330000000002"/>
    <n v="-284.68529906238075"/>
    <n v="458.00800093761927"/>
    <n v="1.1134259213236322"/>
    <n v="1.1134259213236322"/>
    <n v="1.1134259213236322"/>
    <n v="1.1134259213236322"/>
    <n v="1.1134259213236322"/>
    <n v="1.1134259213236322"/>
    <n v="742.69330000000002"/>
    <n v="-291.36585459032256"/>
    <n v="451.32744540967747"/>
  </r>
  <r>
    <s v="STMPSN"/>
    <x v="6"/>
    <s v="000000039894"/>
    <x v="11"/>
    <s v="15KV BUS SUP, CT, PT, MISC"/>
    <x v="2"/>
    <s v="On Borah-Adelaide-Midpoint lines"/>
    <n v="1976"/>
    <n v="271.85011266942161"/>
    <n v="-145.78581756903998"/>
    <n v="126.06429510038163"/>
    <n v="0.40755041436469663"/>
    <n v="0.40755041436469663"/>
    <n v="0.40755041436469663"/>
    <n v="0.40755041436469663"/>
    <n v="0.40755041436469663"/>
    <n v="0.40755041436469663"/>
    <n v="271.85011266942161"/>
    <n v="-148.23112005522816"/>
    <n v="123.61899261419344"/>
  </r>
  <r>
    <s v="STMPSN"/>
    <x v="6"/>
    <s v="000000039895"/>
    <x v="11"/>
    <s v="15KV BUS SUP, CT, PT, MISC"/>
    <x v="2"/>
    <s v="On Borah-Adelaide-Midpoint lines"/>
    <n v="1980"/>
    <n v="92.897688523707501"/>
    <n v="-45.248608994376745"/>
    <n v="47.649079529330756"/>
    <n v="0.13926972874717577"/>
    <n v="0.13926972874717577"/>
    <n v="0.13926972874717577"/>
    <n v="0.13926972874717577"/>
    <n v="0.13926972874717577"/>
    <n v="0.13926972874717577"/>
    <n v="92.897688523707501"/>
    <n v="-46.0842273668598"/>
    <n v="46.813461156847701"/>
  </r>
  <r>
    <s v="STMPSN"/>
    <x v="6"/>
    <s v="000000039896"/>
    <x v="11"/>
    <s v="15KV BUS SUP, CT, PT, MISC"/>
    <x v="2"/>
    <s v="On Borah-Adelaide-Midpoint lines"/>
    <n v="1981"/>
    <n v="152.31707383774827"/>
    <n v="-72.277309845356186"/>
    <n v="80.039763992392082"/>
    <n v="0.22834968118214419"/>
    <n v="0.22834968118214419"/>
    <n v="0.22834968118214419"/>
    <n v="0.22834968118214419"/>
    <n v="0.22834968118214419"/>
    <n v="0.22834968118214419"/>
    <n v="152.31707383774827"/>
    <n v="-73.647407932449056"/>
    <n v="78.669665905299212"/>
  </r>
  <r>
    <s v="STMPSN"/>
    <x v="6"/>
    <s v="000000039897"/>
    <x v="11"/>
    <s v="15KV BUS SUP, CT, PT, MISC"/>
    <x v="2"/>
    <s v="On Borah-Adelaide-Midpoint lines"/>
    <n v="1988"/>
    <n v="469.31040000000002"/>
    <n v="-179.89360019416566"/>
    <n v="289.41679980583433"/>
    <n v="0.70357759320942082"/>
    <n v="0.70357759320942082"/>
    <n v="0.70357759320942082"/>
    <n v="0.70357759320942082"/>
    <n v="0.70357759320942082"/>
    <n v="0.70357759320942082"/>
    <n v="469.31040000000002"/>
    <n v="-184.11506575342219"/>
    <n v="285.19533424657783"/>
  </r>
  <r>
    <s v="STMPSN"/>
    <x v="6"/>
    <s v="000000039907"/>
    <x v="11"/>
    <s v="15KV BUS SUP, CT, PT, MISC"/>
    <x v="2"/>
    <s v="On Borah-Adelaide-Midpoint lines"/>
    <n v="1980"/>
    <n v="566.34832814607023"/>
    <n v="-275.85696115959468"/>
    <n v="290.49136698647555"/>
    <n v="0.84905425840806303"/>
    <n v="0.84905425840806303"/>
    <n v="0.84905425840806303"/>
    <n v="0.84905425840806303"/>
    <n v="0.84905425840806303"/>
    <n v="0.84905425840806303"/>
    <n v="566.34832814607023"/>
    <n v="-280.95128671004306"/>
    <n v="285.39704143602717"/>
  </r>
  <r>
    <s v="STMPSN"/>
    <x v="6"/>
    <s v="000000039972"/>
    <x v="11"/>
    <s v="15KV BUS SUP, CT, PT, MISC"/>
    <x v="2"/>
    <s v="On Borah-Adelaide-Midpoint lines"/>
    <n v="1988"/>
    <n v="292.1926666666667"/>
    <n v="-112.00175993756041"/>
    <n v="180.1909067291063"/>
    <n v="0.43804742696257298"/>
    <n v="0.43804742696257298"/>
    <n v="0.43804742696257298"/>
    <n v="0.43804742696257298"/>
    <n v="0.43804742696257298"/>
    <n v="0.43804742696257298"/>
    <n v="292.1926666666667"/>
    <n v="-114.63004449933585"/>
    <n v="177.56262216733086"/>
  </r>
  <r>
    <s v="STMPSN"/>
    <x v="6"/>
    <s v="000000039976"/>
    <x v="11"/>
    <s v="15KV BUS SUP, CT, PT, MISC"/>
    <x v="2"/>
    <s v="On Borah-Adelaide-Midpoint lines"/>
    <n v="1988"/>
    <n v="2132.4033333333332"/>
    <n v="-817.38165763932091"/>
    <n v="1315.0216756940122"/>
    <n v="3.1968420154729427"/>
    <n v="3.1968420154729427"/>
    <n v="3.1968420154729427"/>
    <n v="3.1968420154729427"/>
    <n v="3.1968420154729427"/>
    <n v="3.1968420154729427"/>
    <n v="2132.4033333333332"/>
    <n v="-836.56270973215851"/>
    <n v="1295.8406236011747"/>
  </r>
  <r>
    <s v="STMPSN"/>
    <x v="6"/>
    <s v="000000040040"/>
    <x v="11"/>
    <s v="OIL CATCH BASIN"/>
    <x v="2"/>
    <s v="On Borah-Adelaide-Midpoint lines"/>
    <n v="1988"/>
    <n v="900.0675"/>
    <n v="-345.00915171017346"/>
    <n v="555.05834828982654"/>
    <n v="1.3493571107224991"/>
    <n v="1.3493571107224991"/>
    <n v="1.3493571107224991"/>
    <n v="1.3493571107224991"/>
    <n v="1.3493571107224991"/>
    <n v="1.3493571107224991"/>
    <n v="900.0675"/>
    <n v="-353.10529437450845"/>
    <n v="546.96220562549161"/>
  </r>
  <r>
    <s v="STMPSN"/>
    <x v="6"/>
    <s v="000000040057"/>
    <x v="11"/>
    <s v="OIL STORAGE TANK FND"/>
    <x v="2"/>
    <s v="On Borah-Adelaide-Midpoint lines"/>
    <n v="1988"/>
    <n v="4567.7903333333334"/>
    <n v="-1750.9014247189946"/>
    <n v="2816.888908614339"/>
    <n v="6.8479090363476383"/>
    <n v="6.8479090363476383"/>
    <n v="6.8479090363476383"/>
    <n v="6.8479090363476383"/>
    <n v="6.8479090363476383"/>
    <n v="6.8479090363476383"/>
    <n v="4567.7903333333334"/>
    <n v="-1791.9888789370805"/>
    <n v="2775.8014543962527"/>
  </r>
  <r>
    <s v="STMPSN"/>
    <x v="6"/>
    <s v="000000040090"/>
    <x v="11"/>
    <s v="15KV BUS SUP, CT, PT, MISC"/>
    <x v="2"/>
    <s v="On Borah-Adelaide-Midpoint lines"/>
    <n v="1981"/>
    <n v="76.16237265480558"/>
    <n v="-36.14047505135715"/>
    <n v="40.02189760344843"/>
    <n v="0.1141805910237385"/>
    <n v="0.1141805910237385"/>
    <n v="0.1141805910237385"/>
    <n v="0.1141805910237385"/>
    <n v="0.1141805910237385"/>
    <n v="0.1141805910237385"/>
    <n v="76.16237265480558"/>
    <n v="-36.82555859749958"/>
    <n v="39.336814057306"/>
  </r>
  <r>
    <s v="STMPSN"/>
    <x v="6"/>
    <s v="000000040091"/>
    <x v="11"/>
    <s v="15KV BUS SUP, CT, PT, MISC"/>
    <x v="2"/>
    <s v="On Borah-Adelaide-Midpoint lines"/>
    <n v="1988"/>
    <n v="387.29153333333335"/>
    <n v="-148.4545585524038"/>
    <n v="238.83697478092955"/>
    <n v="0.58061710307943926"/>
    <n v="0.58061710307943926"/>
    <n v="0.58061710307943926"/>
    <n v="0.58061710307943926"/>
    <n v="0.58061710307943926"/>
    <n v="0.58061710307943926"/>
    <n v="387.29153333333335"/>
    <n v="-151.93826117088042"/>
    <n v="235.35327216245292"/>
  </r>
  <r>
    <s v="STMPSN"/>
    <x v="6"/>
    <s v="000000040244"/>
    <x v="11"/>
    <s v="345KV STEEL TRANS TOWER FND"/>
    <x v="2"/>
    <s v="On Borah-Adelaide-Midpoint lines"/>
    <n v="1981"/>
    <n v="22864.528453554994"/>
    <n v="-10849.647816015236"/>
    <n v="12014.880637539758"/>
    <n v="34.277889216221382"/>
    <n v="34.277889216221382"/>
    <n v="34.277889216221382"/>
    <n v="34.277889216221382"/>
    <n v="34.277889216221382"/>
    <n v="34.277889216221382"/>
    <n v="22864.528453554994"/>
    <n v="-11055.315151312565"/>
    <n v="11809.21330224243"/>
  </r>
  <r>
    <s v="STMPSN"/>
    <x v="6"/>
    <s v="000000040245"/>
    <x v="11"/>
    <s v="345KV STEEL TRANS TOWER FND"/>
    <x v="2"/>
    <s v="On Borah-Adelaide-Midpoint lines"/>
    <n v="1981"/>
    <n v="2934.4837455221168"/>
    <n v="-1392.4676043684615"/>
    <n v="1542.0161411536553"/>
    <n v="4.3992995062257672"/>
    <n v="4.3992995062257672"/>
    <n v="4.3992995062257672"/>
    <n v="4.3992995062257672"/>
    <n v="4.3992995062257672"/>
    <n v="4.3992995062257672"/>
    <n v="2934.4837455221168"/>
    <n v="-1418.8634014058161"/>
    <n v="1515.6203441163007"/>
  </r>
  <r>
    <s v="STMPSN"/>
    <x v="6"/>
    <s v="000000040783"/>
    <x v="11"/>
    <s v="LALLY COLUMN"/>
    <x v="2"/>
    <s v="On Borah-Adelaide-Midpoint lines"/>
    <n v="1980"/>
    <n v="242.29001371372763"/>
    <n v="-118.01462736047311"/>
    <n v="124.27538635325452"/>
    <n v="0.36323470502120148"/>
    <n v="0.36323470502120148"/>
    <n v="0.36323470502120148"/>
    <n v="0.36323470502120148"/>
    <n v="0.36323470502120148"/>
    <n v="0.36323470502120148"/>
    <n v="242.29001371372763"/>
    <n v="-120.19403559060032"/>
    <n v="122.09597812312731"/>
  </r>
  <r>
    <s v="STMPSN"/>
    <x v="6"/>
    <s v="000000040784"/>
    <x v="11"/>
    <s v="LALLY COLUMN"/>
    <x v="2"/>
    <s v="On Borah-Adelaide-Midpoint lines"/>
    <n v="1983"/>
    <n v="413.16629585578079"/>
    <n v="-185.51614896892966"/>
    <n v="227.65014688685113"/>
    <n v="0.61940785465964898"/>
    <n v="0.61940785465964898"/>
    <n v="0.61940785465964898"/>
    <n v="0.61940785465964898"/>
    <n v="0.61940785465964898"/>
    <n v="0.61940785465964898"/>
    <n v="413.16629585578079"/>
    <n v="-189.23259609688756"/>
    <n v="223.93369975889323"/>
  </r>
  <r>
    <s v="STMPSN"/>
    <x v="6"/>
    <s v="000000040822"/>
    <x v="11"/>
    <s v="LALLY COLUMN"/>
    <x v="2"/>
    <s v="On Borah-Adelaide-Midpoint lines"/>
    <n v="1980"/>
    <n v="280.6780589156462"/>
    <n v="-136.71267760266821"/>
    <n v="143.965381312978"/>
    <n v="0.42078503514638155"/>
    <n v="0.42078503514638155"/>
    <n v="0.42078503514638155"/>
    <n v="0.42078503514638155"/>
    <n v="0.42078503514638155"/>
    <n v="0.42078503514638155"/>
    <n v="280.6780589156462"/>
    <n v="-139.23738781354649"/>
    <n v="141.44067110209971"/>
  </r>
  <r>
    <s v="STMPSN"/>
    <x v="6"/>
    <s v="000000040877"/>
    <x v="11"/>
    <s v="LALLY COLUMN"/>
    <x v="2"/>
    <s v="On Borah-Adelaide-Midpoint lines"/>
    <n v="1976"/>
    <n v="362.32745182038627"/>
    <n v="-194.3063523963863"/>
    <n v="168.02109942399997"/>
    <n v="0.5431916200993836"/>
    <n v="0.5431916200993836"/>
    <n v="0.5431916200993836"/>
    <n v="0.5431916200993836"/>
    <n v="0.5431916200993836"/>
    <n v="0.5431916200993836"/>
    <n v="362.32745182038627"/>
    <n v="-197.5655021169826"/>
    <n v="164.76194970340367"/>
  </r>
  <r>
    <s v="STMPSN"/>
    <x v="6"/>
    <s v="000000040878"/>
    <x v="11"/>
    <s v="LALLY COLUMN"/>
    <x v="2"/>
    <s v="On Borah-Adelaide-Midpoint lines"/>
    <n v="1980"/>
    <n v="1699.4458188430469"/>
    <n v="-827.76612191306754"/>
    <n v="871.6796969299794"/>
    <n v="2.5477636954378262"/>
    <n v="2.5477636954378262"/>
    <n v="2.5477636954378262"/>
    <n v="2.5477636954378262"/>
    <n v="2.5477636954378262"/>
    <n v="2.5477636954378262"/>
    <n v="1699.4458188430469"/>
    <n v="-843.05270408569447"/>
    <n v="856.39311475735246"/>
  </r>
  <r>
    <s v="STMPSN"/>
    <x v="6"/>
    <s v="000000040898"/>
    <x v="11"/>
    <s v="LALLY COLUMN"/>
    <x v="2"/>
    <s v="On Borah-Adelaide-Midpoint lines"/>
    <n v="1976"/>
    <n v="4096.0251360187358"/>
    <n v="-2196.5868153381039"/>
    <n v="1899.4383206806319"/>
    <n v="6.1406512766931067"/>
    <n v="6.1406512766931067"/>
    <n v="6.1406512766931067"/>
    <n v="6.1406512766931067"/>
    <n v="6.1406512766931067"/>
    <n v="6.1406512766931067"/>
    <n v="4096.0251360187358"/>
    <n v="-2233.4307229982624"/>
    <n v="1862.5944130204734"/>
  </r>
  <r>
    <s v="STMPSN"/>
    <x v="6"/>
    <s v="000000040899"/>
    <x v="11"/>
    <s v="LALLY COLUMN"/>
    <x v="2"/>
    <s v="On Borah-Adelaide-Midpoint lines"/>
    <n v="1981"/>
    <n v="3120.2867940413944"/>
    <n v="-1480.6346375819855"/>
    <n v="1639.6521564594088"/>
    <n v="4.6778504645854513"/>
    <n v="4.6778504645854513"/>
    <n v="4.6778504645854513"/>
    <n v="4.6778504645854513"/>
    <n v="4.6778504645854513"/>
    <n v="4.6778504645854513"/>
    <n v="3120.2867940413944"/>
    <n v="-1508.7017403694983"/>
    <n v="1611.585053671896"/>
  </r>
  <r>
    <s v="STMPSN"/>
    <x v="6"/>
    <s v="000000040915"/>
    <x v="11"/>
    <s v="35KV CIR SW, AB, OR BYPASS STR"/>
    <x v="2"/>
    <s v="On Borah-Adelaide-Midpoint lines"/>
    <n v="1988"/>
    <n v="1253.7361666666668"/>
    <n v="-480.5755694212171"/>
    <n v="773.16059724544971"/>
    <n v="1.8795677118234302"/>
    <n v="1.8795677118234302"/>
    <n v="1.8795677118234302"/>
    <n v="1.8795677118234302"/>
    <n v="1.8795677118234302"/>
    <n v="1.8795677118234302"/>
    <n v="1253.7361666666668"/>
    <n v="-491.85297569215766"/>
    <n v="761.88319097450915"/>
  </r>
  <r>
    <s v="STMPSN"/>
    <x v="6"/>
    <s v="000000040945"/>
    <x v="11"/>
    <s v="35KV CIR SW, AB, OR BYPASS STR"/>
    <x v="2"/>
    <s v="On Borah-Adelaide-Midpoint lines"/>
    <n v="1988"/>
    <n v="831.25943333333328"/>
    <n v="-318.63400461122393"/>
    <n v="512.62542872210929"/>
    <n v="1.2462018984392709"/>
    <n v="1.2462018984392709"/>
    <n v="1.2462018984392709"/>
    <n v="1.2462018984392709"/>
    <n v="1.2462018984392709"/>
    <n v="1.2462018984392709"/>
    <n v="831.25943333333328"/>
    <n v="-326.11121600185953"/>
    <n v="505.14821733147375"/>
  </r>
  <r>
    <s v="STMPSN"/>
    <x v="6"/>
    <s v="000000041042"/>
    <x v="11"/>
    <s v="345KV CIR SW, AB, OR BYPASS ST"/>
    <x v="2"/>
    <s v="On Borah-Adelaide-Midpoint lines"/>
    <n v="1976"/>
    <n v="13454.708738001822"/>
    <n v="-7215.3941532779681"/>
    <n v="6239.3145847238538"/>
    <n v="20.170939299911286"/>
    <n v="20.170939299911286"/>
    <n v="20.170939299911286"/>
    <n v="20.170939299911286"/>
    <n v="20.170939299911286"/>
    <n v="20.170939299911286"/>
    <n v="13454.708738001822"/>
    <n v="-7336.4197890774358"/>
    <n v="6118.2889489243862"/>
  </r>
  <r>
    <s v="STMPSN"/>
    <x v="6"/>
    <s v="000000041043"/>
    <x v="11"/>
    <s v="345KV CIR SW, AB, OR BYPASS ST"/>
    <x v="2"/>
    <s v="On Borah-Adelaide-Midpoint lines"/>
    <n v="1980"/>
    <n v="1566.2153670001774"/>
    <n v="-762.87222931590486"/>
    <n v="803.34313768427251"/>
    <n v="2.3480281672036134"/>
    <n v="2.3480281672036134"/>
    <n v="2.3480281672036134"/>
    <n v="2.3480281672036134"/>
    <n v="2.3480281672036134"/>
    <n v="2.3480281672036134"/>
    <n v="1566.2153670001774"/>
    <n v="-776.96039831912651"/>
    <n v="789.25496868105085"/>
  </r>
  <r>
    <s v="STMPSN"/>
    <x v="6"/>
    <s v="000000041044"/>
    <x v="11"/>
    <s v="345KV CIR SW, AB, OR BYPASS ST"/>
    <x v="2"/>
    <s v="On Borah-Adelaide-Midpoint lines"/>
    <n v="1981"/>
    <n v="10683.291716265334"/>
    <n v="-5069.4223969097457"/>
    <n v="5613.8693193555882"/>
    <n v="16.01610506241521"/>
    <n v="16.01610506241521"/>
    <n v="16.01610506241521"/>
    <n v="16.01610506241521"/>
    <n v="16.01610506241521"/>
    <n v="16.01610506241521"/>
    <n v="10683.291716265334"/>
    <n v="-5165.5190272842365"/>
    <n v="5517.7726889810974"/>
  </r>
  <r>
    <s v="STMPSN"/>
    <x v="6"/>
    <s v="000000041052"/>
    <x v="11"/>
    <s v="500KV CIR SW, AB, OR BYPASS ST"/>
    <x v="2"/>
    <s v="On Borah-Adelaide-Midpoint lines"/>
    <n v="1988"/>
    <n v="12517.3529"/>
    <n v="-4798.0860387536259"/>
    <n v="7719.266861246374"/>
    <n v="18.765680510670474"/>
    <n v="18.765680510670474"/>
    <n v="18.765680510670474"/>
    <n v="18.765680510670474"/>
    <n v="18.765680510670474"/>
    <n v="18.765680510670474"/>
    <n v="12517.3529"/>
    <n v="-4910.6801218176488"/>
    <n v="7606.6727781823511"/>
  </r>
  <r>
    <s v="STMPSN"/>
    <x v="6"/>
    <s v="000000041138"/>
    <x v="11"/>
    <s v="345KV DEAD END STRUCTURE"/>
    <x v="2"/>
    <s v="On Borah-Adelaide-Midpoint lines"/>
    <n v="1976"/>
    <n v="39837.364598539898"/>
    <n v="-21363.694540220567"/>
    <n v="18473.670058319331"/>
    <n v="59.723110981659232"/>
    <n v="59.723110981659232"/>
    <n v="59.723110981659232"/>
    <n v="59.723110981659232"/>
    <n v="59.723110981659232"/>
    <n v="59.723110981659232"/>
    <n v="39837.364598539898"/>
    <n v="-21722.033206110522"/>
    <n v="18115.331392429376"/>
  </r>
  <r>
    <s v="STMPSN"/>
    <x v="6"/>
    <s v="000000041139"/>
    <x v="11"/>
    <s v="345KV DEAD END STRUCTURE"/>
    <x v="2"/>
    <s v="On Borah-Adelaide-Midpoint lines"/>
    <n v="1981"/>
    <n v="25621.619001587529"/>
    <n v="-12157.939019299005"/>
    <n v="13463.679982288524"/>
    <n v="38.411245587708514"/>
    <n v="38.411245587708514"/>
    <n v="38.411245587708514"/>
    <n v="38.411245587708514"/>
    <n v="38.411245587708514"/>
    <n v="38.411245587708514"/>
    <n v="25621.619001587529"/>
    <n v="-12388.406492825256"/>
    <n v="13233.212508762274"/>
  </r>
  <r>
    <s v="STMPSN"/>
    <x v="6"/>
    <s v="000000041140"/>
    <x v="11"/>
    <s v="345KV DEAD END STRUCTURE"/>
    <x v="2"/>
    <s v="On Borah-Adelaide-Midpoint lines"/>
    <n v="1984"/>
    <n v="953.41052312039039"/>
    <n v="-415.74215903334903"/>
    <n v="537.66836408704137"/>
    <n v="1.4293275435566295"/>
    <n v="1.4293275435566295"/>
    <n v="1.4293275435566295"/>
    <n v="1.4293275435566295"/>
    <n v="1.4293275435566295"/>
    <n v="1.4293275435566295"/>
    <n v="953.41052312039039"/>
    <n v="-424.3181242946888"/>
    <n v="529.09239882570159"/>
  </r>
  <r>
    <s v="STMPSN"/>
    <x v="6"/>
    <s v="000000041141"/>
    <x v="11"/>
    <s v="345KV DEAD END STRUCTURE"/>
    <x v="2"/>
    <s v="On Borah-Adelaide-Midpoint lines"/>
    <n v="1988"/>
    <n v="16858.807387214856"/>
    <n v="-6462.2295944561965"/>
    <n v="10396.577792758661"/>
    <n v="25.27427290313156"/>
    <n v="25.27427290313156"/>
    <n v="25.27427290313156"/>
    <n v="25.27427290313156"/>
    <n v="25.27427290313156"/>
    <n v="25.27427290313156"/>
    <n v="16858.807387214856"/>
    <n v="-6613.8752318749857"/>
    <n v="10244.932155339869"/>
  </r>
  <r>
    <s v="STMPSN"/>
    <x v="6"/>
    <s v="000000041148"/>
    <x v="11"/>
    <s v="500KV DEAD END STRUCTURE"/>
    <x v="2"/>
    <s v="On Borah-Adelaide-Midpoint lines"/>
    <n v="1988"/>
    <n v="129761.51340000001"/>
    <n v="-49739.502495937588"/>
    <n v="80022.010904062423"/>
    <n v="194.5349885474177"/>
    <n v="194.5349885474177"/>
    <n v="194.5349885474177"/>
    <n v="194.5349885474177"/>
    <n v="194.5349885474177"/>
    <n v="194.5349885474177"/>
    <n v="129761.51340000001"/>
    <n v="-50906.712427222097"/>
    <n v="78854.800972777914"/>
  </r>
  <r>
    <s v="STMPSN"/>
    <x v="6"/>
    <s v="000000041478"/>
    <x v="11"/>
    <s v="35KV BUS SUP, CT, PT, MISC STR"/>
    <x v="2"/>
    <s v="On Borah-Adelaide-Midpoint lines"/>
    <n v="1988"/>
    <n v="356.05213333333336"/>
    <n v="-136.48003564836071"/>
    <n v="219.57209768497265"/>
    <n v="0.53378383054742973"/>
    <n v="0.53378383054742973"/>
    <n v="0.53378383054742973"/>
    <n v="0.53378383054742973"/>
    <n v="0.53378383054742973"/>
    <n v="0.53378383054742973"/>
    <n v="356.05213333333336"/>
    <n v="-139.68273863164529"/>
    <n v="216.36939470168807"/>
  </r>
  <r>
    <s v="STMPSN"/>
    <x v="6"/>
    <s v="000000041485"/>
    <x v="11"/>
    <s v="15KV BUS SUP, CT, PT, MISC STR"/>
    <x v="2"/>
    <s v="On Borah-Adelaide-Midpoint lines"/>
    <n v="1976"/>
    <n v="1042.7889239269955"/>
    <n v="-559.21932249298823"/>
    <n v="483.56960143400727"/>
    <n v="1.563321250332397"/>
    <n v="1.563321250332397"/>
    <n v="1.563321250332397"/>
    <n v="1.563321250332397"/>
    <n v="1.563321250332397"/>
    <n v="1.563321250332397"/>
    <n v="1042.7889239269955"/>
    <n v="-568.59924999498264"/>
    <n v="474.18967393201285"/>
  </r>
  <r>
    <s v="STMPSN"/>
    <x v="6"/>
    <s v="000000041494"/>
    <x v="11"/>
    <s v="35KV BUS SUP, CT, PT, MISC STR"/>
    <x v="2"/>
    <s v="On Borah-Adelaide-Midpoint lines"/>
    <n v="1988"/>
    <n v="12132.041533333335"/>
    <n v="-4650.3905072985372"/>
    <n v="7481.6510260347977"/>
    <n v="18.188032020469606"/>
    <n v="18.188032020469606"/>
    <n v="18.188032020469606"/>
    <n v="18.188032020469606"/>
    <n v="18.188032020469606"/>
    <n v="18.188032020469606"/>
    <n v="12132.041533333335"/>
    <n v="-4759.5186994213545"/>
    <n v="7372.5228339119803"/>
  </r>
  <r>
    <s v="STMPSN"/>
    <x v="6"/>
    <s v="000000041601"/>
    <x v="11"/>
    <s v="345KV BUS SUP, CT, PT, MISC ST"/>
    <x v="2"/>
    <s v="On Borah-Adelaide-Midpoint lines"/>
    <n v="1981"/>
    <n v="3723.3987332224151"/>
    <n v="-1766.8225704335237"/>
    <n v="1956.5761627888915"/>
    <n v="5.5820197448844802"/>
    <n v="5.5820197448844802"/>
    <n v="5.5820197448844802"/>
    <n v="5.5820197448844802"/>
    <n v="5.5820197448844802"/>
    <n v="5.5820197448844802"/>
    <n v="3723.3987332224151"/>
    <n v="-1800.3146889028305"/>
    <n v="1923.0840443195846"/>
  </r>
  <r>
    <s v="STMPSN"/>
    <x v="6"/>
    <s v="000000041602"/>
    <x v="11"/>
    <s v="345KV BUS SUP, CT, PT, MISC ST"/>
    <x v="2"/>
    <s v="On Borah-Adelaide-Midpoint lines"/>
    <n v="1988"/>
    <n v="2493.5467215226618"/>
    <n v="-955.81324638676278"/>
    <n v="1537.733475135899"/>
    <n v="3.7382585190614921"/>
    <n v="3.7382585190614921"/>
    <n v="3.7382585190614921"/>
    <n v="3.7382585190614921"/>
    <n v="3.7382585190614921"/>
    <n v="3.7382585190614921"/>
    <n v="2493.5467215226618"/>
    <n v="-978.24279750113169"/>
    <n v="1515.3039240215301"/>
  </r>
  <r>
    <s v="STMPSN"/>
    <x v="6"/>
    <s v="000000041610"/>
    <x v="11"/>
    <s v="500KV BUS SUP, CT, PT, MISC ST"/>
    <x v="2"/>
    <s v="On Borah-Adelaide-Midpoint lines"/>
    <n v="1988"/>
    <n v="38628.357400000008"/>
    <n v="-14806.819286921707"/>
    <n v="23821.538113078299"/>
    <n v="57.910599741930554"/>
    <n v="57.910599741930554"/>
    <n v="57.910599741930554"/>
    <n v="57.910599741930554"/>
    <n v="57.910599741930554"/>
    <n v="57.910599741930554"/>
    <n v="38628.357400000008"/>
    <n v="-15154.28288537329"/>
    <n v="23474.074514626718"/>
  </r>
  <r>
    <s v="STMPSN"/>
    <x v="6"/>
    <s v="000000041679"/>
    <x v="11"/>
    <s v="15KV BUS SUP, CT, PT, MISC STR"/>
    <x v="2"/>
    <s v="On Borah-Adelaide-Midpoint lines"/>
    <n v="1976"/>
    <n v="1457.0215543717186"/>
    <n v="-781.36100969027552"/>
    <n v="675.66054468144307"/>
    <n v="2.1843277252733011"/>
    <n v="2.1843277252733011"/>
    <n v="2.1843277252733011"/>
    <n v="2.1843277252733011"/>
    <n v="2.1843277252733011"/>
    <n v="2.1843277252733011"/>
    <n v="1457.0215543717186"/>
    <n v="-794.46697604191536"/>
    <n v="662.55457832980323"/>
  </r>
  <r>
    <s v="STMPSN"/>
    <x v="6"/>
    <s v="000000041680"/>
    <x v="11"/>
    <s v="15KV BUS SUP, CT, PT, MISC STR"/>
    <x v="2"/>
    <s v="On Borah-Adelaide-Midpoint lines"/>
    <n v="1980"/>
    <n v="1441.995058860276"/>
    <n v="-702.36699779177536"/>
    <n v="739.62806106850064"/>
    <n v="2.161800405302738"/>
    <n v="2.161800405302738"/>
    <n v="2.161800405302738"/>
    <n v="2.161800405302738"/>
    <n v="2.161800405302738"/>
    <n v="2.161800405302738"/>
    <n v="1441.995058860276"/>
    <n v="-715.33780022359178"/>
    <n v="726.65725863668422"/>
  </r>
  <r>
    <s v="STMPSN"/>
    <x v="6"/>
    <s v="000000041681"/>
    <x v="11"/>
    <s v="15KV BUS SUP, CT, PT, MISC STR"/>
    <x v="2"/>
    <s v="On Borah-Adelaide-Midpoint lines"/>
    <n v="1988"/>
    <n v="703.71126666666669"/>
    <n v="-269.74291057232745"/>
    <n v="433.96835609433924"/>
    <n v="1.0549851000866084"/>
    <n v="1.0549851000866084"/>
    <n v="1.0549851000866084"/>
    <n v="1.0549851000866084"/>
    <n v="1.0549851000866084"/>
    <n v="1.0549851000866084"/>
    <n v="703.71126666666669"/>
    <n v="-276.07282117284711"/>
    <n v="427.63844549381957"/>
  </r>
  <r>
    <s v="STMPSN"/>
    <x v="6"/>
    <s v="000000041728"/>
    <x v="11"/>
    <s v="15KV BUS SUP, CT, PT, MISC STR"/>
    <x v="2"/>
    <s v="On Borah-Adelaide-Midpoint lines"/>
    <n v="1988"/>
    <n v="4594.5607333333337"/>
    <n v="-1761.1629139905683"/>
    <n v="2833.3978193427656"/>
    <n v="6.8880425036674628"/>
    <n v="6.8880425036674628"/>
    <n v="6.8880425036674628"/>
    <n v="6.8880425036674628"/>
    <n v="6.8880425036674628"/>
    <n v="6.8880425036674628"/>
    <n v="4594.5607333333337"/>
    <n v="-1802.491169012573"/>
    <n v="2792.0695643207609"/>
  </r>
  <r>
    <s v="STMPSN"/>
    <x v="6"/>
    <s v="000000041735"/>
    <x v="11"/>
    <s v="15KV BUS SUP, CT, PT, MISC STR"/>
    <x v="2"/>
    <s v="On Borah-Adelaide-Midpoint lines"/>
    <n v="1988"/>
    <n v="4192.0963999999994"/>
    <n v="-1606.8923973493895"/>
    <n v="2585.2040026506102"/>
    <n v="6.2846787448432364"/>
    <n v="6.2846787448432364"/>
    <n v="6.2846787448432364"/>
    <n v="6.2846787448432364"/>
    <n v="6.2846787448432364"/>
    <n v="6.2846787448432364"/>
    <n v="4192.0963999999994"/>
    <n v="-1644.600469818449"/>
    <n v="2547.4959301815506"/>
  </r>
  <r>
    <s v="STMPSN"/>
    <x v="6"/>
    <s v="000000041753"/>
    <x v="11"/>
    <s v="15KV BUS SUP, CT, PT, MISC STR"/>
    <x v="2"/>
    <s v="On Borah-Adelaide-Midpoint lines"/>
    <n v="1980"/>
    <n v="155.00400685772667"/>
    <n v="-75.499356446065548"/>
    <n v="79.504650411661117"/>
    <n v="0.23237785926494681"/>
    <n v="0.23237785926494681"/>
    <n v="0.23237785926494681"/>
    <n v="0.23237785926494681"/>
    <n v="0.23237785926494681"/>
    <n v="0.23237785926494681"/>
    <n v="155.00400685772667"/>
    <n v="-76.893623601655236"/>
    <n v="78.11038325607143"/>
  </r>
  <r>
    <s v="STMPSN"/>
    <x v="6"/>
    <s v="000000041754"/>
    <x v="11"/>
    <s v="15KV BUS SUP, CT, PT, MISC STR"/>
    <x v="2"/>
    <s v="On Borah-Adelaide-Midpoint lines"/>
    <n v="1988"/>
    <n v="1615.5544"/>
    <n v="-619.2658362685446"/>
    <n v="996.28856373145538"/>
    <n v="2.4219959251934111"/>
    <n v="2.4219959251934111"/>
    <n v="2.4219959251934111"/>
    <n v="2.4219959251934111"/>
    <n v="2.4219959251934111"/>
    <n v="2.4219959251934111"/>
    <n v="1615.5544"/>
    <n v="-633.79781181970509"/>
    <n v="981.7565881802949"/>
  </r>
  <r>
    <s v="STMPSN"/>
    <x v="6"/>
    <s v="000000041765"/>
    <x v="11"/>
    <s v="345KV TRANS TYPE STEEL TOWER"/>
    <x v="2"/>
    <s v="On Borah-Adelaide-Midpoint lines"/>
    <n v="1981"/>
    <n v="20494.375439079005"/>
    <n v="-9724.9657334887052"/>
    <n v="10769.4097055903"/>
    <n v="30.724619240821159"/>
    <n v="30.724619240821159"/>
    <n v="30.724619240821159"/>
    <n v="30.724619240821159"/>
    <n v="30.724619240821159"/>
    <n v="30.724619240821159"/>
    <n v="20494.375439079005"/>
    <n v="-9909.3134489336317"/>
    <n v="10585.061990145374"/>
  </r>
  <r>
    <s v="STMPSN"/>
    <x v="6"/>
    <s v="000000041766"/>
    <x v="11"/>
    <s v="345KV TRANS TYPE STEEL TOWER"/>
    <x v="2"/>
    <s v="On Borah-Adelaide-Midpoint lines"/>
    <n v="1991"/>
    <n v="5210.0762799481145"/>
    <n v="-1784.7649978735615"/>
    <n v="3425.3112820745528"/>
    <n v="7.8108069403179377"/>
    <n v="7.8108069403179377"/>
    <n v="7.8108069403179377"/>
    <n v="7.8108069403179377"/>
    <n v="7.8108069403179377"/>
    <n v="7.8108069403179377"/>
    <n v="5210.0762799481145"/>
    <n v="-1831.629839515469"/>
    <n v="3378.4464404326454"/>
  </r>
  <r>
    <s v="STMPSN"/>
    <x v="6"/>
    <s v="000000041767"/>
    <x v="11"/>
    <s v="345KV TRANS TYPE STEEL TOWER"/>
    <x v="2"/>
    <s v="On Borah-Adelaide-Midpoint lines"/>
    <n v="1981"/>
    <n v="8016.5941211932723"/>
    <n v="-3804.0243460766355"/>
    <n v="4212.5697751166372"/>
    <n v="12.018263387144104"/>
    <n v="12.018263387144104"/>
    <n v="12.018263387144104"/>
    <n v="12.018263387144104"/>
    <n v="12.018263387144104"/>
    <n v="12.018263387144104"/>
    <n v="8016.5941211932723"/>
    <n v="-3876.1339263995001"/>
    <n v="4140.4601947937717"/>
  </r>
  <r>
    <s v="STMPSN"/>
    <x v="6"/>
    <s v="000000042266"/>
    <x v="12"/>
    <s v="INSULATORS - PIN OR POST"/>
    <x v="2"/>
    <s v="On Borah-Adelaide-Midpoint lines"/>
    <n v="1976"/>
    <n v="24.679124982928037"/>
    <n v="-13.732660550638126"/>
    <n v="10.946464432289911"/>
    <n v="3.6998283775520419E-2"/>
    <n v="3.6998283775520419E-2"/>
    <n v="3.6998283775520419E-2"/>
    <n v="3.6998283775520419E-2"/>
    <n v="3.6998283775520419E-2"/>
    <n v="3.6998283775520419E-2"/>
    <n v="24.679124982928037"/>
    <n v="-13.954650253291248"/>
    <n v="10.724474729636789"/>
  </r>
  <r>
    <s v="STMPSN"/>
    <x v="6"/>
    <s v="000000042267"/>
    <x v="12"/>
    <s v="INSULATORS - PIN OR POST"/>
    <x v="2"/>
    <s v="On Borah-Adelaide-Midpoint lines"/>
    <n v="1980"/>
    <n v="15.362122405444012"/>
    <n v="-7.8061368310037631"/>
    <n v="7.5559855744402489"/>
    <n v="2.3030482828871504E-2"/>
    <n v="2.3030482828871504E-2"/>
    <n v="2.3030482828871504E-2"/>
    <n v="2.3030482828871504E-2"/>
    <n v="2.3030482828871504E-2"/>
    <n v="2.3030482828871504E-2"/>
    <n v="15.362122405444012"/>
    <n v="-7.9443197279769917"/>
    <n v="7.4178026774670203"/>
  </r>
  <r>
    <s v="STMPSN"/>
    <x v="6"/>
    <s v="000000042290"/>
    <x v="12"/>
    <s v="35KV PIN/POST INSULATORS"/>
    <x v="2"/>
    <s v="On Borah-Adelaide-Midpoint lines"/>
    <n v="1988"/>
    <n v="7047.8854999999994"/>
    <n v="-2841.4581625479145"/>
    <n v="4206.4273374520853"/>
    <n v="10.566001344324727"/>
    <n v="10.566001344324727"/>
    <n v="10.566001344324727"/>
    <n v="10.566001344324727"/>
    <n v="10.566001344324727"/>
    <n v="10.566001344324727"/>
    <n v="7047.8854999999994"/>
    <n v="-2904.8541706138631"/>
    <n v="4143.0313293861363"/>
  </r>
  <r>
    <s v="STMPSN"/>
    <x v="6"/>
    <s v="000000042472"/>
    <x v="12"/>
    <s v="345KV PIN/POST INSULATORS"/>
    <x v="2"/>
    <s v="On Borah-Adelaide-Midpoint lines"/>
    <n v="1976"/>
    <n v="8906.7763732196945"/>
    <n v="-4956.1618014610012"/>
    <n v="3950.6145717586933"/>
    <n v="13.352800798628044"/>
    <n v="13.352800798628044"/>
    <n v="13.352800798628044"/>
    <n v="13.352800798628044"/>
    <n v="13.352800798628044"/>
    <n v="13.352800798628044"/>
    <n v="8906.7763732196945"/>
    <n v="-5036.2786062527694"/>
    <n v="3870.4977669669252"/>
  </r>
  <r>
    <s v="STMPSN"/>
    <x v="6"/>
    <s v="000000042473"/>
    <x v="12"/>
    <s v="345KV PIN/POST INSULATORS"/>
    <x v="2"/>
    <s v="On Borah-Adelaide-Midpoint lines"/>
    <n v="1980"/>
    <n v="1331.7483367186351"/>
    <n v="-676.71702298136108"/>
    <n v="655.03131373727399"/>
    <n v="1.9965214696055034"/>
    <n v="1.9965214696055034"/>
    <n v="1.9965214696055034"/>
    <n v="1.9965214696055034"/>
    <n v="1.9965214696055034"/>
    <n v="1.9965214696055034"/>
    <n v="1331.7483367186351"/>
    <n v="-688.69615179899415"/>
    <n v="643.05218491964092"/>
  </r>
  <r>
    <s v="STMPSN"/>
    <x v="6"/>
    <s v="000000042474"/>
    <x v="12"/>
    <s v="345KV PIN/POST INSULATORS"/>
    <x v="2"/>
    <s v="On Borah-Adelaide-Midpoint lines"/>
    <n v="1981"/>
    <n v="6786.4870330540771"/>
    <n v="-3362.9725728075919"/>
    <n v="3423.5144602464852"/>
    <n v="10.174119757548802"/>
    <n v="10.174119757548802"/>
    <n v="10.174119757548802"/>
    <n v="10.174119757548802"/>
    <n v="10.174119757548802"/>
    <n v="10.174119757548802"/>
    <n v="6786.4870330540771"/>
    <n v="-3424.0172913528845"/>
    <n v="3362.4697417011926"/>
  </r>
  <r>
    <s v="STMPSN"/>
    <x v="6"/>
    <s v="000000042475"/>
    <x v="12"/>
    <s v="345KV PIN/POST INSULATORS"/>
    <x v="2"/>
    <s v="On Borah-Adelaide-Midpoint lines"/>
    <n v="1988"/>
    <n v="1748.3476162330608"/>
    <n v="-704.87192295002797"/>
    <n v="1043.4756932830328"/>
    <n v="2.6210759615015671"/>
    <n v="2.6210759615015671"/>
    <n v="2.6210759615015671"/>
    <n v="2.6210759615015671"/>
    <n v="2.6210759615015671"/>
    <n v="2.6210759615015671"/>
    <n v="1748.3476162330608"/>
    <n v="-720.59837871903733"/>
    <n v="1027.7492375140234"/>
  </r>
  <r>
    <s v="STMPSN"/>
    <x v="6"/>
    <s v="000000042485"/>
    <x v="12"/>
    <s v="500KV PIN/POST INSULATORS"/>
    <x v="2"/>
    <s v="On Borah-Adelaide-Midpoint lines"/>
    <n v="1988"/>
    <n v="160006.17576666665"/>
    <n v="-64508.830938055289"/>
    <n v="95497.344828611356"/>
    <n v="239.87697703812844"/>
    <n v="239.87697703812844"/>
    <n v="239.87697703812844"/>
    <n v="239.87697703812844"/>
    <n v="239.87697703812844"/>
    <n v="239.87697703812844"/>
    <n v="160006.17576666665"/>
    <n v="-65948.092800284066"/>
    <n v="94058.082966382586"/>
  </r>
  <r>
    <s v="STMPSN"/>
    <x v="6"/>
    <s v="000000042634"/>
    <x v="12"/>
    <s v="10&quot; DISC INSULATORS"/>
    <x v="2"/>
    <s v="On Borah-Adelaide-Midpoint lines"/>
    <n v="1976"/>
    <n v="954.71467333708233"/>
    <n v="-531.2494888178162"/>
    <n v="423.46518451926613"/>
    <n v="1.4312826906632001"/>
    <n v="1.4312826906632001"/>
    <n v="1.4312826906632001"/>
    <n v="1.4312826906632001"/>
    <n v="1.4312826906632001"/>
    <n v="1.4312826906632001"/>
    <n v="954.71467333708233"/>
    <n v="-539.8371849617954"/>
    <n v="414.87748837528693"/>
  </r>
  <r>
    <s v="STMPSN"/>
    <x v="6"/>
    <s v="000000042635"/>
    <x v="12"/>
    <s v="10&quot; DISC INSULATORS"/>
    <x v="2"/>
    <s v="On Borah-Adelaide-Midpoint lines"/>
    <n v="1980"/>
    <n v="107.10141867785462"/>
    <n v="-54.42270976161975"/>
    <n v="52.678708916234875"/>
    <n v="0.16056358091079906"/>
    <n v="0.16056358091079906"/>
    <n v="0.16056358091079906"/>
    <n v="0.16056358091079906"/>
    <n v="0.16056358091079906"/>
    <n v="0.16056358091079906"/>
    <n v="107.10141867785462"/>
    <n v="-55.386091247084543"/>
    <n v="51.715327430770081"/>
  </r>
  <r>
    <s v="STMPSN"/>
    <x v="6"/>
    <s v="000000042636"/>
    <x v="12"/>
    <s v="10&quot; DISC INSULATORS"/>
    <x v="2"/>
    <s v="On Borah-Adelaide-Midpoint lines"/>
    <n v="1981"/>
    <n v="4451.5057992014899"/>
    <n v="-2205.8970771615209"/>
    <n v="2245.6087220399691"/>
    <n v="6.673578374482994"/>
    <n v="6.673578374482994"/>
    <n v="6.673578374482994"/>
    <n v="6.673578374482994"/>
    <n v="6.673578374482994"/>
    <n v="6.673578374482994"/>
    <n v="4451.5057992014899"/>
    <n v="-2245.9385474084188"/>
    <n v="2205.5672517930711"/>
  </r>
  <r>
    <s v="STMPSN"/>
    <x v="6"/>
    <s v="000000042637"/>
    <x v="12"/>
    <s v="10&quot; DISC INSULATORS"/>
    <x v="2"/>
    <s v="On Borah-Adelaide-Midpoint lines"/>
    <n v="1984"/>
    <n v="19.865276388962432"/>
    <n v="-9.0776134568414371"/>
    <n v="10.787662932120995"/>
    <n v="2.978149077920737E-2"/>
    <n v="2.978149077920737E-2"/>
    <n v="2.978149077920737E-2"/>
    <n v="2.978149077920737E-2"/>
    <n v="2.978149077920737E-2"/>
    <n v="2.978149077920737E-2"/>
    <n v="19.865276388962432"/>
    <n v="-9.256302401516681"/>
    <n v="10.608973987445751"/>
  </r>
  <r>
    <s v="STMPSN"/>
    <x v="6"/>
    <s v="000000042638"/>
    <x v="12"/>
    <s v="10&quot; DISC INSULATORS"/>
    <x v="2"/>
    <s v="On Borah-Adelaide-Midpoint lines"/>
    <n v="1988"/>
    <n v="6006.4123"/>
    <n v="-2421.5730033445057"/>
    <n v="3584.8392966554943"/>
    <n v="9.0046525920956828"/>
    <n v="9.0046525920956828"/>
    <n v="9.0046525920956828"/>
    <n v="9.0046525920956828"/>
    <n v="9.0046525920956828"/>
    <n v="9.0046525920956828"/>
    <n v="6006.4123"/>
    <n v="-2475.6009188970797"/>
    <n v="3530.8113811029202"/>
  </r>
  <r>
    <s v="STMPSN"/>
    <x v="6"/>
    <s v="000000042639"/>
    <x v="12"/>
    <s v="10&quot; DISC INSULATORS"/>
    <x v="2"/>
    <s v="On Borah-Adelaide-Midpoint lines"/>
    <n v="1991"/>
    <n v="2855.954723797608"/>
    <n v="-1032.0031165655107"/>
    <n v="1823.9516072320973"/>
    <n v="4.2815708982468683"/>
    <n v="4.2815708982468683"/>
    <n v="4.2815708982468683"/>
    <n v="4.2815708982468683"/>
    <n v="4.2815708982468683"/>
    <n v="4.2815708982468683"/>
    <n v="2855.954723797608"/>
    <n v="-1057.6925419549918"/>
    <n v="1798.2621818426162"/>
  </r>
  <r>
    <s v="STMPSN"/>
    <x v="6"/>
    <s v="000000042765"/>
    <x v="12"/>
    <s v="345KV PIN/POST INSULATORS"/>
    <x v="2"/>
    <s v="On Borah-Adelaide-Midpoint lines"/>
    <n v="1981"/>
    <n v="1275.8002924225539"/>
    <n v="-632.20947316333957"/>
    <n v="643.5908192592143"/>
    <n v="1.9126456587336138"/>
    <n v="1.9126456587336138"/>
    <n v="1.9126456587336138"/>
    <n v="1.9126456587336138"/>
    <n v="1.9126456587336138"/>
    <n v="1.9126456587336138"/>
    <n v="1275.8002924225539"/>
    <n v="-643.68534711574125"/>
    <n v="632.11494530681261"/>
  </r>
  <r>
    <s v="STMPSN"/>
    <x v="6"/>
    <s v="000000042766"/>
    <x v="12"/>
    <s v="345KV PIN/POST INSULATORS"/>
    <x v="2"/>
    <s v="On Borah-Adelaide-Midpoint lines"/>
    <n v="1984"/>
    <n v="155.2188080698877"/>
    <n v="-70.928604933630837"/>
    <n v="84.290203136256864"/>
    <n v="0.2326998834942644"/>
    <n v="0.2326998834942644"/>
    <n v="0.2326998834942644"/>
    <n v="0.2326998834942644"/>
    <n v="0.2326998834942644"/>
    <n v="0.2326998834942644"/>
    <n v="155.2188080698877"/>
    <n v="-72.324804234596428"/>
    <n v="82.894003835291272"/>
  </r>
  <r>
    <s v="STMPSN"/>
    <x v="6"/>
    <s v="000000043466"/>
    <x v="12"/>
    <s v="350 MCM CONDUCTOR COPPER"/>
    <x v="2"/>
    <s v="On Borah-Adelaide-Midpoint lines"/>
    <n v="1988"/>
    <n v="132.57306666666668"/>
    <n v="-53.44877160873412"/>
    <n v="79.124295057932557"/>
    <n v="0.19874999396929074"/>
    <n v="0.19874999396929074"/>
    <n v="0.19874999396929074"/>
    <n v="0.19874999396929074"/>
    <n v="0.19874999396929074"/>
    <n v="0.19874999396929074"/>
    <n v="132.57306666666668"/>
    <n v="-54.641271572549861"/>
    <n v="77.931795094116808"/>
  </r>
  <r>
    <s v="STMPSN"/>
    <x v="6"/>
    <s v="000000043717"/>
    <x v="12"/>
    <s v="397.5 MCM CONDUCTOR ALUMINUM"/>
    <x v="2"/>
    <s v="On Borah-Adelaide-Midpoint lines"/>
    <n v="1980"/>
    <n v="425.86066392090356"/>
    <n v="-216.39761263265351"/>
    <n v="209.46305128825006"/>
    <n v="0.63843891156904975"/>
    <n v="0.63843891156904975"/>
    <n v="0.63843891156904975"/>
    <n v="0.63843891156904975"/>
    <n v="0.63843891156904975"/>
    <n v="0.63843891156904975"/>
    <n v="425.86066392090356"/>
    <n v="-220.2282461020678"/>
    <n v="205.63241781883576"/>
  </r>
  <r>
    <s v="STMPSN"/>
    <x v="6"/>
    <s v="000000043718"/>
    <x v="12"/>
    <s v="397.5 MCM CONDUCTOR ALUMINUM"/>
    <x v="2"/>
    <s v="On Borah-Adelaide-Midpoint lines"/>
    <n v="1981"/>
    <n v="267.88204384834"/>
    <n v="-132.74614123946702"/>
    <n v="135.13590260887298"/>
    <n v="0.40160159177132154"/>
    <n v="0.40160159177132154"/>
    <n v="0.40160159177132154"/>
    <n v="0.40160159177132154"/>
    <n v="0.40160159177132154"/>
    <n v="0.40160159177132154"/>
    <n v="267.88204384834"/>
    <n v="-135.15575079009494"/>
    <n v="132.72629305824506"/>
  </r>
  <r>
    <s v="STMPSN"/>
    <x v="6"/>
    <s v="000000043719"/>
    <x v="12"/>
    <s v="397.5 MCM CONDUCTOR ALUMINUM"/>
    <x v="2"/>
    <s v="On Borah-Adelaide-Midpoint lines"/>
    <n v="1983"/>
    <n v="44.23370676144328"/>
    <n v="-20.787454010044641"/>
    <n v="23.446252751398639"/>
    <n v="6.6313989508750601E-2"/>
    <n v="6.6313989508750601E-2"/>
    <n v="6.6313989508750601E-2"/>
    <n v="6.6313989508750601E-2"/>
    <n v="6.6313989508750601E-2"/>
    <n v="6.6313989508750601E-2"/>
    <n v="44.23370676144328"/>
    <n v="-21.185337947097146"/>
    <n v="23.048368814346134"/>
  </r>
  <r>
    <s v="STMPSN"/>
    <x v="6"/>
    <s v="000000043798"/>
    <x v="12"/>
    <s v="795 MCM CONDUCTOR ALUMINUM"/>
    <x v="2"/>
    <s v="On Borah-Adelaide-Midpoint lines"/>
    <n v="1976"/>
    <n v="2317.651378914311"/>
    <n v="-1289.6534898771949"/>
    <n v="1027.997889037116"/>
    <n v="3.4745609282790801"/>
    <n v="3.4745609282790801"/>
    <n v="3.4745609282790801"/>
    <n v="3.4745609282790801"/>
    <n v="3.4745609282790801"/>
    <n v="3.4745609282790801"/>
    <n v="2317.651378914311"/>
    <n v="-1310.5008554468695"/>
    <n v="1007.1505234674414"/>
  </r>
  <r>
    <s v="STMPSN"/>
    <x v="6"/>
    <s v="000000043800"/>
    <x v="12"/>
    <s v="795 MCM CONDUCTOR ALUMINUM"/>
    <x v="2"/>
    <s v="On Borah-Adelaide-Midpoint lines"/>
    <n v="1981"/>
    <n v="3381.3220492521023"/>
    <n v="-1675.5787281519397"/>
    <n v="1705.7433211001626"/>
    <n v="5.0691875340472761"/>
    <n v="5.0691875340472761"/>
    <n v="5.0691875340472761"/>
    <n v="5.0691875340472761"/>
    <n v="5.0691875340472761"/>
    <n v="5.0691875340472761"/>
    <n v="3381.3220492521023"/>
    <n v="-1705.9938533562233"/>
    <n v="1675.3281958958789"/>
  </r>
  <r>
    <s v="STMPSN"/>
    <x v="6"/>
    <s v="000000043861"/>
    <x v="12"/>
    <s v="1272 MCM CONDUCTOR ALUMINUM"/>
    <x v="2"/>
    <s v="On Borah-Adelaide-Midpoint lines"/>
    <n v="1980"/>
    <n v="418.15658830259292"/>
    <n v="-212.4828496301389"/>
    <n v="205.67373867245402"/>
    <n v="0.62688916755861579"/>
    <n v="0.62688916755861579"/>
    <n v="0.62688916755861579"/>
    <n v="0.62688916755861579"/>
    <n v="0.62688916755861579"/>
    <n v="0.62688916755861579"/>
    <n v="418.15658830259292"/>
    <n v="-216.2441846354906"/>
    <n v="201.91240366710232"/>
  </r>
  <r>
    <s v="STMPSN"/>
    <x v="6"/>
    <s v="000000043876"/>
    <x v="12"/>
    <s v="2167 MCM CONDUCTOR ALUMINUM"/>
    <x v="2"/>
    <s v="On Borah-Adelaide-Midpoint lines"/>
    <n v="1981"/>
    <n v="17173.395269632456"/>
    <n v="-8510.0961649914316"/>
    <n v="8663.2991046410243"/>
    <n v="25.745894638265113"/>
    <n v="25.745894638265113"/>
    <n v="25.745894638265113"/>
    <n v="25.745894638265113"/>
    <n v="25.745894638265113"/>
    <n v="25.745894638265113"/>
    <n v="17173.395269632456"/>
    <n v="-8664.5715328210226"/>
    <n v="8508.8237368114333"/>
  </r>
  <r>
    <s v="STMPSN"/>
    <x v="6"/>
    <s v="000000043877"/>
    <x v="12"/>
    <s v="2250 MCM CONDUCTOR ALUMINUM"/>
    <x v="2"/>
    <s v="On Borah-Adelaide-Midpoint lines"/>
    <n v="1988"/>
    <n v="24191.725233333331"/>
    <n v="-9753.2479962069974"/>
    <n v="14438.477237126335"/>
    <n v="36.26758711345898"/>
    <n v="36.26758711345898"/>
    <n v="36.26758711345898"/>
    <n v="36.26758711345898"/>
    <n v="36.26758711345898"/>
    <n v="36.26758711345898"/>
    <n v="24191.725233333331"/>
    <n v="-9970.8535188877504"/>
    <n v="14220.87171444558"/>
  </r>
  <r>
    <s v="STMPSN"/>
    <x v="6"/>
    <s v="000000044338"/>
    <x v="12"/>
    <s v="1/4&quot; - 3/4&quot; ALUM TUBE"/>
    <x v="2"/>
    <s v="On Borah-Adelaide-Midpoint lines"/>
    <n v="1988"/>
    <n v="3.9094666666666669"/>
    <n v="-1.5761586891854285"/>
    <n v="2.3333079774812386"/>
    <n v="5.86096781163552E-3"/>
    <n v="5.86096781163552E-3"/>
    <n v="5.86096781163552E-3"/>
    <n v="5.86096781163552E-3"/>
    <n v="5.86096781163552E-3"/>
    <n v="5.86096781163552E-3"/>
    <n v="3.9094666666666669"/>
    <n v="-1.6113244960552415"/>
    <n v="2.2981421706114253"/>
  </r>
  <r>
    <s v="STMPSN"/>
    <x v="6"/>
    <s v="000000044896"/>
    <x v="12"/>
    <s v="2&quot; - 2-3/4&quot; ALUM TUBE"/>
    <x v="2"/>
    <s v="On Borah-Adelaide-Midpoint lines"/>
    <n v="1976"/>
    <n v="1103.792468180724"/>
    <n v="-614.20359491524027"/>
    <n v="489.5888732654837"/>
    <n v="1.6547761314585827"/>
    <n v="1.6547761314585827"/>
    <n v="1.6547761314585827"/>
    <n v="1.6547761314585827"/>
    <n v="1.6547761314585827"/>
    <n v="1.6547761314585827"/>
    <n v="1103.792468180724"/>
    <n v="-624.13225170399176"/>
    <n v="479.66021647673222"/>
  </r>
  <r>
    <s v="STMPSN"/>
    <x v="6"/>
    <s v="000000044897"/>
    <x v="12"/>
    <s v="2&quot; - 2-3/4&quot; ALUM TUBE"/>
    <x v="2"/>
    <s v="On Borah-Adelaide-Midpoint lines"/>
    <n v="1980"/>
    <n v="784.62855279690734"/>
    <n v="-398.70258047641761"/>
    <n v="385.92597232048973"/>
    <n v="1.1762941301540282"/>
    <n v="1.1762941301540282"/>
    <n v="1.1762941301540282"/>
    <n v="1.1762941301540282"/>
    <n v="1.1762941301540282"/>
    <n v="1.1762941301540282"/>
    <n v="784.62855279690734"/>
    <n v="-405.76034525734178"/>
    <n v="378.86820753956556"/>
  </r>
  <r>
    <s v="STMPSN"/>
    <x v="6"/>
    <s v="000000044898"/>
    <x v="12"/>
    <s v="2&quot; - 2-3/4&quot; ALUM TUBE"/>
    <x v="2"/>
    <s v="On Borah-Adelaide-Midpoint lines"/>
    <n v="1981"/>
    <n v="398.08034643740086"/>
    <n v="-197.26454649103812"/>
    <n v="200.81579994636274"/>
    <n v="0.59679140298275712"/>
    <n v="0.59679140298275712"/>
    <n v="0.59679140298275712"/>
    <n v="0.59679140298275712"/>
    <n v="0.59679140298275712"/>
    <n v="0.59679140298275712"/>
    <n v="398.08034643740086"/>
    <n v="-200.84529490893465"/>
    <n v="197.23505152846622"/>
  </r>
  <r>
    <s v="STMPSN"/>
    <x v="6"/>
    <s v="000000044899"/>
    <x v="12"/>
    <s v="2&quot; - 2-3/4&quot; ALUM TUBE"/>
    <x v="2"/>
    <s v="On Borah-Adelaide-Midpoint lines"/>
    <n v="1988"/>
    <n v="1031.1618000000001"/>
    <n v="-415.72796741910753"/>
    <n v="615.43383258089261"/>
    <n v="1.5458901772760507"/>
    <n v="1.5458901772760507"/>
    <n v="1.5458901772760507"/>
    <n v="1.5458901772760507"/>
    <n v="1.5458901772760507"/>
    <n v="1.5458901772760507"/>
    <n v="1031.1618000000001"/>
    <n v="-425.00330848276383"/>
    <n v="606.15849151723626"/>
  </r>
  <r>
    <s v="STMPSN"/>
    <x v="6"/>
    <s v="000000045031"/>
    <x v="12"/>
    <s v="3&quot; - 3-3/4&quot; ALUM TUBE"/>
    <x v="2"/>
    <s v="On Borah-Adelaide-Midpoint lines"/>
    <n v="1988"/>
    <n v="6899.4020666666665"/>
    <n v="-2781.5948938202741"/>
    <n v="4117.8071728463929"/>
    <n v="10.343398954400834"/>
    <n v="10.343398954400834"/>
    <n v="10.343398954400834"/>
    <n v="10.343398954400834"/>
    <n v="10.343398954400834"/>
    <n v="10.343398954400834"/>
    <n v="6899.4020666666665"/>
    <n v="-2843.6552875466791"/>
    <n v="4055.7467791199874"/>
  </r>
  <r>
    <s v="STMPSN"/>
    <x v="6"/>
    <s v="000000045110"/>
    <x v="12"/>
    <s v="3&quot; - 3-3/4&quot; ALUM TUBE"/>
    <x v="2"/>
    <s v="On Borah-Adelaide-Midpoint lines"/>
    <n v="1976"/>
    <n v="3266.7371097719947"/>
    <n v="-1817.7707624441466"/>
    <n v="1448.9663473278481"/>
    <n v="4.89740485900436"/>
    <n v="4.89740485900436"/>
    <n v="4.89740485900436"/>
    <n v="4.89740485900436"/>
    <n v="4.89740485900436"/>
    <n v="4.89740485900436"/>
    <n v="3266.7371097719947"/>
    <n v="-1847.1551915981727"/>
    <n v="1419.581918173822"/>
  </r>
  <r>
    <s v="STMPSN"/>
    <x v="6"/>
    <s v="000000045111"/>
    <x v="12"/>
    <s v="3&quot; - 3-3/4&quot; ALUM TUBE"/>
    <x v="2"/>
    <s v="On Borah-Adelaide-Midpoint lines"/>
    <n v="1980"/>
    <n v="1500.831412312737"/>
    <n v="-762.63520466612454"/>
    <n v="738.19620764661249"/>
    <n v="2.2500062919724164"/>
    <n v="2.2500062919724164"/>
    <n v="2.2500062919724164"/>
    <n v="2.2500062919724164"/>
    <n v="2.2500062919724164"/>
    <n v="2.2500062919724164"/>
    <n v="1500.831412312737"/>
    <n v="-776.13524241795903"/>
    <n v="724.696169894778"/>
  </r>
  <r>
    <s v="STMPSN"/>
    <x v="6"/>
    <s v="000000045112"/>
    <x v="12"/>
    <s v="3&quot; - 3-3/4&quot; ALUM TUBE"/>
    <x v="2"/>
    <s v="On Borah-Adelaide-Midpoint lines"/>
    <n v="1981"/>
    <n v="3978.6094234212214"/>
    <n v="-1971.5582308949176"/>
    <n v="2007.0511925263038"/>
    <n v="5.9646247823424003"/>
    <n v="5.9646247823424003"/>
    <n v="5.9646247823424003"/>
    <n v="5.9646247823424003"/>
    <n v="5.9646247823424003"/>
    <n v="5.9646247823424003"/>
    <n v="3978.6094234212214"/>
    <n v="-2007.3459795889721"/>
    <n v="1971.2634438322493"/>
  </r>
  <r>
    <s v="STMPSN"/>
    <x v="6"/>
    <s v="000000045156"/>
    <x v="12"/>
    <s v="4&quot; ALUM TUBE"/>
    <x v="2"/>
    <s v="On Borah-Adelaide-Midpoint lines"/>
    <n v="1988"/>
    <n v="5615.7236000000003"/>
    <n v="-2264.0611374621453"/>
    <n v="3351.6624625378549"/>
    <n v="8.418942547655762"/>
    <n v="8.418942547655762"/>
    <n v="8.418942547655762"/>
    <n v="8.418942547655762"/>
    <n v="8.418942547655762"/>
    <n v="8.418942547655762"/>
    <n v="5615.7236000000003"/>
    <n v="-2314.5747927480797"/>
    <n v="3301.1488072519205"/>
  </r>
  <r>
    <s v="STMPSN"/>
    <x v="6"/>
    <s v="000000045160"/>
    <x v="12"/>
    <s v="5&quot; ALUM TUBE"/>
    <x v="2"/>
    <s v="On Borah-Adelaide-Midpoint lines"/>
    <n v="1976"/>
    <n v="11319.538660290158"/>
    <n v="-6298.7396076287814"/>
    <n v="5020.7990526613767"/>
    <n v="16.969949455302807"/>
    <n v="16.969949455302807"/>
    <n v="16.969949455302807"/>
    <n v="16.969949455302807"/>
    <n v="16.969949455302807"/>
    <n v="16.969949455302807"/>
    <n v="11319.538660290158"/>
    <n v="-6400.5593043605986"/>
    <n v="4918.9793559295595"/>
  </r>
  <r>
    <s v="STMPSN"/>
    <x v="6"/>
    <s v="000000045161"/>
    <x v="12"/>
    <s v="5&quot; ALUM TUBE"/>
    <x v="2"/>
    <s v="On Borah-Adelaide-Midpoint lines"/>
    <n v="1981"/>
    <n v="4539.6759431896899"/>
    <n v="-2249.5888685888999"/>
    <n v="2290.0870746007899"/>
    <n v="6.8057606949688507"/>
    <n v="6.8057606949688507"/>
    <n v="6.8057606949688507"/>
    <n v="6.8057606949688507"/>
    <n v="6.8057606949688507"/>
    <n v="6.8057606949688507"/>
    <n v="4539.6759431896899"/>
    <n v="-2290.4234327587128"/>
    <n v="2249.2525104309771"/>
  </r>
  <r>
    <s v="STMPSN"/>
    <x v="6"/>
    <s v="000000045162"/>
    <x v="12"/>
    <s v="5&quot; ALUM TUBE"/>
    <x v="2"/>
    <s v="On Borah-Adelaide-Midpoint lines"/>
    <n v="1985"/>
    <n v="606.34738243919639"/>
    <n v="-269.07017124927364"/>
    <n v="337.27721118992275"/>
    <n v="0.90901977025312464"/>
    <n v="0.90901977025312464"/>
    <n v="0.90901977025312464"/>
    <n v="0.90901977025312464"/>
    <n v="0.90901977025312464"/>
    <n v="0.90901977025312464"/>
    <n v="606.34738243919639"/>
    <n v="-274.52428987079242"/>
    <n v="331.82309256840398"/>
  </r>
  <r>
    <s v="STMPSN"/>
    <x v="6"/>
    <s v="000000045163"/>
    <x v="12"/>
    <s v="5&quot; ALUM TUBE"/>
    <x v="2"/>
    <s v="On Borah-Adelaide-Midpoint lines"/>
    <n v="1988"/>
    <n v="24366.223333333335"/>
    <n v="-9823.5994584426007"/>
    <n v="14542.623874890734"/>
    <n v="36.529189995512347"/>
    <n v="36.529189995512347"/>
    <n v="36.529189995512347"/>
    <n v="36.529189995512347"/>
    <n v="36.529189995512347"/>
    <n v="36.529189995512347"/>
    <n v="24366.223333333335"/>
    <n v="-10042.774598415675"/>
    <n v="14323.44873491766"/>
  </r>
  <r>
    <s v="STMPSN"/>
    <x v="6"/>
    <s v="000000045167"/>
    <x v="12"/>
    <s v="6&quot; ALUM TUBE"/>
    <x v="2"/>
    <s v="On Borah-Adelaide-Midpoint lines"/>
    <n v="1976"/>
    <n v="2039.1251678562062"/>
    <n v="-1134.6680147615964"/>
    <n v="904.45715309460979"/>
    <n v="3.0570018858585399"/>
    <n v="3.0570018858585399"/>
    <n v="3.0570018858585399"/>
    <n v="3.0570018858585399"/>
    <n v="3.0570018858585399"/>
    <n v="3.0570018858585399"/>
    <n v="2039.1251678562062"/>
    <n v="-1153.0100260767476"/>
    <n v="886.11514177945855"/>
  </r>
  <r>
    <s v="STMPSN"/>
    <x v="6"/>
    <s v="000000045168"/>
    <x v="12"/>
    <s v="6&quot; ALUM TUBE"/>
    <x v="2"/>
    <s v="On Borah-Adelaide-Midpoint lines"/>
    <n v="1981"/>
    <n v="281.09615413217387"/>
    <n v="-139.2942551962382"/>
    <n v="141.80189893593567"/>
    <n v="0.42141183230701745"/>
    <n v="0.42141183230701745"/>
    <n v="0.42141183230701745"/>
    <n v="0.42141183230701745"/>
    <n v="0.42141183230701745"/>
    <n v="0.42141183230701745"/>
    <n v="281.09615413217387"/>
    <n v="-141.82272619008029"/>
    <n v="139.27342794209358"/>
  </r>
  <r>
    <s v="STMPSN"/>
    <x v="6"/>
    <s v="000000052199"/>
    <x v="12"/>
    <s v="RESISTOR GROUNDING ASSEMBLY"/>
    <x v="2"/>
    <s v="On Borah-Adelaide-Midpoint lines"/>
    <n v="1988"/>
    <n v="696.72799999999995"/>
    <n v="-280.89608758196812"/>
    <n v="415.83191241803183"/>
    <n v="1.0445159735680549"/>
    <n v="1.0445159735680549"/>
    <n v="1.0445159735680549"/>
    <n v="1.0445159735680549"/>
    <n v="1.0445159735680549"/>
    <n v="1.0445159735680549"/>
    <n v="696.72799999999995"/>
    <n v="-287.16318342337644"/>
    <n v="409.56481657662351"/>
  </r>
  <r>
    <s v="STMPSN"/>
    <x v="6"/>
    <s v="000000054889"/>
    <x v="12"/>
    <s v="XFM 500 345 35KV 500    MVA 3P"/>
    <x v="2"/>
    <s v="On Borah-Adelaide-Midpoint lines"/>
    <n v="1988"/>
    <n v="1076556.2997000001"/>
    <n v="-434029.42417622195"/>
    <n v="642526.87552377814"/>
    <n v="1613.9443964961483"/>
    <n v="1613.9443964961483"/>
    <n v="1613.9443964961483"/>
    <n v="1613.9443964961483"/>
    <n v="1613.9443964961483"/>
    <n v="1613.9443964961483"/>
    <n v="1076556.2997000001"/>
    <n v="-443713.09055519884"/>
    <n v="632843.20914480125"/>
  </r>
  <r>
    <s v="STMPSN"/>
    <x v="6"/>
    <s v="000000054985"/>
    <x v="12"/>
    <s v="35KV POTENTIAL XFMR"/>
    <x v="2"/>
    <s v="On Borah-Adelaide-Midpoint lines"/>
    <n v="1988"/>
    <n v="1710.2826666666667"/>
    <n v="-689.52548157375918"/>
    <n v="1020.7571850929075"/>
    <n v="2.5640100077073158"/>
    <n v="2.5640100077073158"/>
    <n v="2.5640100077073158"/>
    <n v="2.5640100077073158"/>
    <n v="2.5640100077073158"/>
    <n v="2.5640100077073158"/>
    <n v="1710.2826666666667"/>
    <n v="-704.9095416200031"/>
    <n v="1005.3731250466636"/>
  </r>
  <r>
    <s v="STMPSN"/>
    <x v="6"/>
    <s v="000000055174"/>
    <x v="12"/>
    <s v="345KV CURRENT XFMR"/>
    <x v="2"/>
    <s v="On Borah-Adelaide-Midpoint lines"/>
    <n v="1961"/>
    <n v="41.425948059624304"/>
    <n v="-29.396511231650667"/>
    <n v="12.029436827973637"/>
    <n v="6.2104672796956861E-2"/>
    <n v="6.2104672796956861E-2"/>
    <n v="6.2104672796956861E-2"/>
    <n v="6.2104672796956861E-2"/>
    <n v="6.2104672796956861E-2"/>
    <n v="6.2104672796956861E-2"/>
    <n v="41.425948059624304"/>
    <n v="-29.769139268432408"/>
    <n v="11.656808791191896"/>
  </r>
  <r>
    <s v="STMPSN"/>
    <x v="6"/>
    <s v="000000055175"/>
    <x v="12"/>
    <s v="345KV CURRENT XFMR"/>
    <x v="2"/>
    <s v="On Borah-Adelaide-Midpoint lines"/>
    <n v="1973"/>
    <n v="45.729643774707498"/>
    <n v="-27.014404273430394"/>
    <n v="18.715239501277104"/>
    <n v="6.8556658248640726E-2"/>
    <n v="6.8556658248640726E-2"/>
    <n v="6.8556658248640726E-2"/>
    <n v="6.8556658248640726E-2"/>
    <n v="6.8556658248640726E-2"/>
    <n v="6.8556658248640726E-2"/>
    <n v="45.729643774707498"/>
    <n v="-27.425744222922237"/>
    <n v="18.303899551785261"/>
  </r>
  <r>
    <s v="STMPSN"/>
    <x v="6"/>
    <s v="000000055176"/>
    <x v="12"/>
    <s v="345KV CURRENT XFMR"/>
    <x v="2"/>
    <s v="On Borah-Adelaide-Midpoint lines"/>
    <n v="1976"/>
    <n v="700.90594462122033"/>
    <n v="-390.01801814553625"/>
    <n v="310.88792647568408"/>
    <n v="1.0507794363448453"/>
    <n v="1.0507794363448453"/>
    <n v="1.0507794363448453"/>
    <n v="1.0507794363448453"/>
    <n v="1.0507794363448453"/>
    <n v="1.0507794363448453"/>
    <n v="700.90594462122033"/>
    <n v="-396.32269476360534"/>
    <n v="304.58324985761499"/>
  </r>
  <r>
    <s v="STMPSN"/>
    <x v="6"/>
    <s v="000000055177"/>
    <x v="12"/>
    <s v="345KV CURRENT XFMR"/>
    <x v="2"/>
    <s v="On Borah-Adelaide-Midpoint lines"/>
    <n v="1980"/>
    <n v="105.82603648064858"/>
    <n v="-53.774634731330416"/>
    <n v="52.051401749318167"/>
    <n v="0.15865156204922606"/>
    <n v="0.15865156204922606"/>
    <n v="0.15865156204922606"/>
    <n v="0.15865156204922606"/>
    <n v="0.15865156204922606"/>
    <n v="0.15865156204922606"/>
    <n v="105.82603648064858"/>
    <n v="-54.72654410362577"/>
    <n v="51.099492377022813"/>
  </r>
  <r>
    <s v="STMPSN"/>
    <x v="6"/>
    <s v="000000055178"/>
    <x v="12"/>
    <s v="345KV CURRENT XFMR"/>
    <x v="2"/>
    <s v="On Borah-Adelaide-Midpoint lines"/>
    <n v="1981"/>
    <n v="8649.8645341352931"/>
    <n v="-4286.3497778919746"/>
    <n v="4363.5147562433185"/>
    <n v="12.967645444282587"/>
    <n v="12.967645444282587"/>
    <n v="12.967645444282587"/>
    <n v="12.967645444282587"/>
    <n v="12.967645444282587"/>
    <n v="12.967645444282587"/>
    <n v="8649.8645341352931"/>
    <n v="-4364.15565055767"/>
    <n v="4285.7088835776231"/>
  </r>
  <r>
    <s v="STMPSN"/>
    <x v="6"/>
    <s v="000000055179"/>
    <x v="12"/>
    <s v="345KV CURRENT XFMR"/>
    <x v="2"/>
    <s v="On Borah-Adelaide-Midpoint lines"/>
    <n v="1983"/>
    <n v="72.763910619543793"/>
    <n v="-34.195109484091816"/>
    <n v="38.568801135451977"/>
    <n v="0.10908570768132143"/>
    <n v="0.10908570768132143"/>
    <n v="0.10908570768132143"/>
    <n v="0.10908570768132143"/>
    <n v="0.10908570768132143"/>
    <n v="0.10908570768132143"/>
    <n v="72.763910619543793"/>
    <n v="-34.849623730179744"/>
    <n v="37.91428688936405"/>
  </r>
  <r>
    <s v="STMPSN"/>
    <x v="6"/>
    <s v="000000055301"/>
    <x v="12"/>
    <s v="345KV COUPLING CAPACITOR"/>
    <x v="2"/>
    <s v="On Borah-Adelaide-Midpoint lines"/>
    <n v="1980"/>
    <n v="5334.9640061400878"/>
    <n v="-2710.9183172275234"/>
    <n v="2624.0456889125635"/>
    <n v="7.9980352775027628"/>
    <n v="7.9980352775027628"/>
    <n v="7.9980352775027628"/>
    <n v="7.9980352775027628"/>
    <n v="7.9980352775027628"/>
    <n v="7.9980352775027628"/>
    <n v="5334.9640061400878"/>
    <n v="-2758.9065288925399"/>
    <n v="2576.0574772475479"/>
  </r>
  <r>
    <s v="STMPSN"/>
    <x v="6"/>
    <s v="000000055307"/>
    <x v="12"/>
    <s v="500KV COUPLING CAPACITOR"/>
    <x v="2"/>
    <s v="On Borah-Adelaide-Midpoint lines"/>
    <n v="1988"/>
    <n v="12019.248333333333"/>
    <n v="-4845.7358287731004"/>
    <n v="7173.5125045602326"/>
    <n v="18.018935473309369"/>
    <n v="18.018935473309369"/>
    <n v="18.018935473309369"/>
    <n v="18.018935473309369"/>
    <n v="18.018935473309369"/>
    <n v="18.018935473309369"/>
    <n v="12019.248333333333"/>
    <n v="-4953.849441612957"/>
    <n v="7065.398891720376"/>
  </r>
  <r>
    <s v="STMPSN"/>
    <x v="6"/>
    <s v="000000055701"/>
    <x v="12"/>
    <s v="35KV CIR SWR, INTERUPTER"/>
    <x v="2"/>
    <s v="On Borah-Adelaide-Midpoint lines"/>
    <n v="1988"/>
    <n v="32147.515333333333"/>
    <n v="-12960.741182519812"/>
    <n v="19186.774150813522"/>
    <n v="48.19469473911002"/>
    <n v="48.19469473911002"/>
    <n v="48.19469473911002"/>
    <n v="48.19469473911002"/>
    <n v="48.19469473911002"/>
    <n v="48.19469473911002"/>
    <n v="32147.515333333333"/>
    <n v="-13249.909350954473"/>
    <n v="18897.60598237886"/>
  </r>
  <r>
    <s v="STMPSN"/>
    <x v="6"/>
    <s v="000000055742"/>
    <x v="12"/>
    <s v="345KV CIR SWR, INTERUPTER"/>
    <x v="2"/>
    <s v="On Borah-Adelaide-Midpoint lines"/>
    <n v="1979"/>
    <n v="35561.354431340755"/>
    <n v="-18509.840908805654"/>
    <n v="17051.5135225351"/>
    <n v="53.312630962514156"/>
    <n v="53.312630962514156"/>
    <n v="53.312630962514156"/>
    <n v="53.312630962514156"/>
    <n v="53.312630962514156"/>
    <n v="53.312630962514156"/>
    <n v="35561.354431340755"/>
    <n v="-18829.71669458074"/>
    <n v="16731.637736760014"/>
  </r>
  <r>
    <s v="STMPSN"/>
    <x v="6"/>
    <s v="000000055743"/>
    <x v="12"/>
    <s v="345KV CIR SWR, INTERUPTER"/>
    <x v="2"/>
    <s v="On Borah-Adelaide-Midpoint lines"/>
    <n v="1980"/>
    <n v="30298.194901593059"/>
    <n v="-15395.779885886157"/>
    <n v="14902.415015706902"/>
    <n v="45.422243034573256"/>
    <n v="45.422243034573256"/>
    <n v="45.422243034573256"/>
    <n v="45.422243034573256"/>
    <n v="45.422243034573256"/>
    <n v="45.422243034573256"/>
    <n v="30298.194901593059"/>
    <n v="-15668.313344093596"/>
    <n v="14629.881557499462"/>
  </r>
  <r>
    <s v="STMPSN"/>
    <x v="6"/>
    <s v="000000055744"/>
    <x v="12"/>
    <s v="345KV CIR SWR, INTERUPTER"/>
    <x v="2"/>
    <s v="On Borah-Adelaide-Midpoint lines"/>
    <n v="1981"/>
    <n v="25527.624292587425"/>
    <n v="-12649.946861575951"/>
    <n v="12877.677431011474"/>
    <n v="38.270331235218748"/>
    <n v="38.270331235218748"/>
    <n v="38.270331235218748"/>
    <n v="38.270331235218748"/>
    <n v="38.270331235218748"/>
    <n v="38.270331235218748"/>
    <n v="25527.624292587425"/>
    <n v="-12879.568848987263"/>
    <n v="12648.055443600162"/>
  </r>
  <r>
    <s v="STMPSN"/>
    <x v="6"/>
    <s v="000000055751"/>
    <x v="12"/>
    <s v="500KV CIR SWR, INTERUPTER"/>
    <x v="2"/>
    <s v="On Borah-Adelaide-Midpoint lines"/>
    <n v="1988"/>
    <n v="90379.56633333335"/>
    <n v="-36437.844582661106"/>
    <n v="53941.721750672245"/>
    <n v="135.49462734283722"/>
    <n v="135.49462734283722"/>
    <n v="135.49462734283722"/>
    <n v="135.49462734283722"/>
    <n v="135.49462734283722"/>
    <n v="135.49462734283722"/>
    <n v="90379.56633333335"/>
    <n v="-37250.812346718129"/>
    <n v="53128.753986615222"/>
  </r>
  <r>
    <s v="STMPSN"/>
    <x v="6"/>
    <s v="000000055848"/>
    <x v="12"/>
    <s v="345KV CIRCUIT BREAKER"/>
    <x v="2"/>
    <s v="On Borah-Adelaide-Midpoint lines"/>
    <n v="1981"/>
    <n v="113406.07207040815"/>
    <n v="-56197.19128690254"/>
    <n v="57208.880783505607"/>
    <n v="170.01534856809457"/>
    <n v="170.01534856809457"/>
    <n v="170.01534856809457"/>
    <n v="170.01534856809457"/>
    <n v="170.01534856809457"/>
    <n v="170.01534856809457"/>
    <n v="113406.07207040815"/>
    <n v="-57217.283378311105"/>
    <n v="56188.788692097041"/>
  </r>
  <r>
    <s v="STMPSN"/>
    <x v="6"/>
    <s v="000000055849"/>
    <x v="12"/>
    <s v="345KV CIRCUIT BREAKER"/>
    <x v="2"/>
    <s v="On Borah-Adelaide-Midpoint lines"/>
    <n v="1981"/>
    <n v="54001.180084584375"/>
    <n v="-26759.719224273616"/>
    <n v="27241.460860310759"/>
    <n v="80.95712414295609"/>
    <n v="80.95712414295609"/>
    <n v="80.95712414295609"/>
    <n v="80.95712414295609"/>
    <n v="80.95712414295609"/>
    <n v="80.95712414295609"/>
    <n v="54001.180084584375"/>
    <n v="-27245.461969131353"/>
    <n v="26755.718115453023"/>
  </r>
  <r>
    <s v="STMPSN"/>
    <x v="6"/>
    <s v="000000055876"/>
    <x v="12"/>
    <s v="345KV AIR BLAST BREAKER"/>
    <x v="2"/>
    <s v="On Borah-Adelaide-Midpoint lines"/>
    <n v="1976"/>
    <n v="41867.291671632491"/>
    <n v="-23296.989058518608"/>
    <n v="18570.302613113883"/>
    <n v="62.766323329983777"/>
    <n v="62.766323329983777"/>
    <n v="62.766323329983777"/>
    <n v="62.766323329983777"/>
    <n v="62.766323329983777"/>
    <n v="62.766323329983777"/>
    <n v="41867.291671632491"/>
    <n v="-23673.586998498511"/>
    <n v="18193.70467313398"/>
  </r>
  <r>
    <s v="STMPSN"/>
    <x v="6"/>
    <s v="000000055894"/>
    <x v="12"/>
    <s v="35KV AIR BREAK, BYPASS SW"/>
    <x v="2"/>
    <s v="On Borah-Adelaide-Midpoint lines"/>
    <n v="1988"/>
    <n v="3202.9977000000003"/>
    <n v="-1291.3353883639566"/>
    <n v="1911.6623116360438"/>
    <n v="4.8018484415033438"/>
    <n v="4.8018484415033438"/>
    <n v="4.8018484415033438"/>
    <n v="4.8018484415033438"/>
    <n v="4.8018484415033438"/>
    <n v="4.8018484415033438"/>
    <n v="3202.9977000000003"/>
    <n v="-1320.1464790129767"/>
    <n v="1882.8512209870237"/>
  </r>
  <r>
    <s v="STMPSN"/>
    <x v="6"/>
    <s v="000000055895"/>
    <x v="12"/>
    <s v="35KV AIR BREAK, BYPASS SW"/>
    <x v="2"/>
    <s v="On Borah-Adelaide-Midpoint lines"/>
    <n v="1988"/>
    <n v="5927.176566666667"/>
    <n v="-2389.6279580900859"/>
    <n v="3537.548608576581"/>
    <n v="8.885864500984022"/>
    <n v="8.885864500984022"/>
    <n v="8.885864500984022"/>
    <n v="8.885864500984022"/>
    <n v="8.885864500984022"/>
    <n v="8.885864500984022"/>
    <n v="5927.176566666667"/>
    <n v="-2442.9431450959901"/>
    <n v="3484.2334215706769"/>
  </r>
  <r>
    <s v="STMPSN"/>
    <x v="6"/>
    <s v="000000056236"/>
    <x v="12"/>
    <s v="345KV AIR BREAK, BYPASS SW"/>
    <x v="2"/>
    <s v="On Borah-Adelaide-Midpoint lines"/>
    <n v="1976"/>
    <n v="13828.159824023405"/>
    <n v="-7694.6579359944162"/>
    <n v="6133.501888028989"/>
    <n v="20.730807174743187"/>
    <n v="20.730807174743187"/>
    <n v="20.730807174743187"/>
    <n v="20.730807174743187"/>
    <n v="20.730807174743187"/>
    <n v="20.730807174743187"/>
    <n v="13828.159824023405"/>
    <n v="-7819.0427790428757"/>
    <n v="6009.1170449805295"/>
  </r>
  <r>
    <s v="STMPSN"/>
    <x v="6"/>
    <s v="000000056237"/>
    <x v="12"/>
    <s v="345KV AIR BREAK, BYPASS SW"/>
    <x v="2"/>
    <s v="On Borah-Adelaide-Midpoint lines"/>
    <n v="1980"/>
    <n v="9284.0305914173059"/>
    <n v="-4717.6041973305446"/>
    <n v="4566.4263940867613"/>
    <n v="13.918370227448664"/>
    <n v="13.918370227448664"/>
    <n v="13.918370227448664"/>
    <n v="13.918370227448664"/>
    <n v="13.918370227448664"/>
    <n v="13.918370227448664"/>
    <n v="9284.0305914173059"/>
    <n v="-4801.114418695237"/>
    <n v="4482.9161727220689"/>
  </r>
  <r>
    <s v="STMPSN"/>
    <x v="6"/>
    <s v="000000056238"/>
    <x v="12"/>
    <s v="345KV AIR BREAK, BYPASS SW"/>
    <x v="2"/>
    <s v="On Borah-Adelaide-Midpoint lines"/>
    <n v="1981"/>
    <n v="23111.820266923329"/>
    <n v="-11452.820477923169"/>
    <n v="11658.99978900016"/>
    <n v="34.648622485439553"/>
    <n v="34.648622485439553"/>
    <n v="34.648622485439553"/>
    <n v="34.648622485439553"/>
    <n v="34.648622485439553"/>
    <n v="34.648622485439553"/>
    <n v="23111.820266923329"/>
    <n v="-11660.712212835806"/>
    <n v="11451.108054087523"/>
  </r>
  <r>
    <s v="STMPSN"/>
    <x v="6"/>
    <s v="000000056246"/>
    <x v="12"/>
    <s v="345KV AIR BREAK, BYPASS SW"/>
    <x v="2"/>
    <s v="On Borah-Adelaide-Midpoint lines"/>
    <n v="1976"/>
    <n v="19524.250696637337"/>
    <n v="-10864.238805385296"/>
    <n v="8660.0118912520411"/>
    <n v="29.27023418692076"/>
    <n v="29.27023418692076"/>
    <n v="29.27023418692076"/>
    <n v="29.27023418692076"/>
    <n v="29.27023418692076"/>
    <n v="29.27023418692076"/>
    <n v="19524.250696637337"/>
    <n v="-11039.86021050682"/>
    <n v="8484.3904861305164"/>
  </r>
  <r>
    <s v="STMPSN"/>
    <x v="6"/>
    <s v="000000056248"/>
    <x v="12"/>
    <s v="500KV AIR BREAK, BYPASS SW"/>
    <x v="2"/>
    <s v="On Borah-Adelaide-Midpoint lines"/>
    <n v="1988"/>
    <n v="53766.811499999996"/>
    <n v="-21676.876761242798"/>
    <n v="32089.934738757198"/>
    <n v="80.605765032512821"/>
    <n v="80.605765032512821"/>
    <n v="80.605765032512821"/>
    <n v="80.605765032512821"/>
    <n v="80.605765032512821"/>
    <n v="80.605765032512821"/>
    <n v="53766.811499999996"/>
    <n v="-22160.511351437875"/>
    <n v="31606.300148562121"/>
  </r>
  <r>
    <s v="STMPSN"/>
    <x v="6"/>
    <s v="000000056249"/>
    <x v="12"/>
    <s v="500KV AIR BREAK, BYPASS SW"/>
    <x v="2"/>
    <s v="On Borah-Adelaide-Midpoint lines"/>
    <n v="1988"/>
    <n v="54566.726166666667"/>
    <n v="-21999.374063297691"/>
    <n v="32567.352103368976"/>
    <n v="81.804975695532974"/>
    <n v="81.804975695532974"/>
    <n v="81.804975695532974"/>
    <n v="81.804975695532974"/>
    <n v="81.804975695532974"/>
    <n v="81.804975695532974"/>
    <n v="54566.726166666667"/>
    <n v="-22490.203917470888"/>
    <n v="32076.522249195779"/>
  </r>
  <r>
    <s v="STMPSN"/>
    <x v="6"/>
    <s v="000000056306"/>
    <x v="12"/>
    <s v="MOTOR MECHANISM"/>
    <x v="2"/>
    <s v="On Borah-Adelaide-Midpoint lines"/>
    <n v="1976"/>
    <n v="4823.9864440324154"/>
    <n v="-2684.2997222390709"/>
    <n v="2139.6867217933445"/>
    <n v="7.2319913898502977"/>
    <n v="7.2319913898502977"/>
    <n v="7.2319913898502977"/>
    <n v="7.2319913898502977"/>
    <n v="7.2319913898502977"/>
    <n v="7.2319913898502977"/>
    <n v="4823.9864440324154"/>
    <n v="-2727.6916705781728"/>
    <n v="2096.2947734542427"/>
  </r>
  <r>
    <s v="STMPSN"/>
    <x v="6"/>
    <s v="000000056307"/>
    <x v="12"/>
    <s v="MOTOR MECHANISM"/>
    <x v="2"/>
    <s v="On Borah-Adelaide-Midpoint lines"/>
    <n v="1980"/>
    <n v="672.6883532415327"/>
    <n v="-341.8210837953693"/>
    <n v="330.86726944616339"/>
    <n v="1.0084763784345847"/>
    <n v="1.0084763784345847"/>
    <n v="1.0084763784345847"/>
    <n v="1.0084763784345847"/>
    <n v="1.0084763784345847"/>
    <n v="1.0084763784345847"/>
    <n v="672.6883532415327"/>
    <n v="-347.87194206597684"/>
    <n v="324.81641117555586"/>
  </r>
  <r>
    <s v="STMPSN"/>
    <x v="6"/>
    <s v="000000056308"/>
    <x v="12"/>
    <s v="MOTOR MECHANISM"/>
    <x v="2"/>
    <s v="On Borah-Adelaide-Midpoint lines"/>
    <n v="1981"/>
    <n v="4106.0498318755726"/>
    <n v="-2034.7099905920859"/>
    <n v="2071.3398412834867"/>
    <n v="6.1556800324667051"/>
    <n v="6.1556800324667051"/>
    <n v="6.1556800324667051"/>
    <n v="6.1556800324667051"/>
    <n v="6.1556800324667051"/>
    <n v="6.1556800324667051"/>
    <n v="4106.0498318755726"/>
    <n v="-2071.644070786886"/>
    <n v="2034.4057610886866"/>
  </r>
  <r>
    <s v="STMPSN"/>
    <x v="6"/>
    <s v="000000056309"/>
    <x v="12"/>
    <s v="MOTOR MECHANISM"/>
    <x v="2"/>
    <s v="On Borah-Adelaide-Midpoint lines"/>
    <n v="1988"/>
    <n v="2754.1974666666665"/>
    <n v="-1110.395007542161"/>
    <n v="1643.8024591245055"/>
    <n v="4.1290191413205788"/>
    <n v="4.1290191413205788"/>
    <n v="4.1290191413205788"/>
    <n v="4.1290191413205788"/>
    <n v="4.1290191413205788"/>
    <n v="4.1290191413205788"/>
    <n v="2754.1974666666665"/>
    <n v="-1135.1691223900846"/>
    <n v="1619.0283442765819"/>
  </r>
  <r>
    <s v="STMPSN"/>
    <x v="6"/>
    <s v="000000056465"/>
    <x v="12"/>
    <s v="SWITCH - POWER FUSE"/>
    <x v="2"/>
    <s v="On Borah-Adelaide-Midpoint lines"/>
    <n v="1976"/>
    <n v="281.74631137255409"/>
    <n v="-156.77729490612717"/>
    <n v="124.96901646642692"/>
    <n v="0.42238653064396975"/>
    <n v="0.42238653064396975"/>
    <n v="0.42238653064396975"/>
    <n v="0.42238653064396975"/>
    <n v="0.42238653064396975"/>
    <n v="0.42238653064396975"/>
    <n v="281.74631137255409"/>
    <n v="-159.311614089991"/>
    <n v="122.43469728256309"/>
  </r>
  <r>
    <s v="STMPSN"/>
    <x v="6"/>
    <s v="000000056466"/>
    <x v="12"/>
    <s v="SWITCH - POWER FUSE"/>
    <x v="2"/>
    <s v="On Borah-Adelaide-Midpoint lines"/>
    <n v="1980"/>
    <n v="349.99172506485371"/>
    <n v="-177.84543199623931"/>
    <n v="172.1462930686144"/>
    <n v="0.52469822864428983"/>
    <n v="0.52469822864428983"/>
    <n v="0.52469822864428983"/>
    <n v="0.52469822864428983"/>
    <n v="0.52469822864428983"/>
    <n v="0.52469822864428983"/>
    <n v="349.99172506485371"/>
    <n v="-180.99362136810504"/>
    <n v="168.99810369674867"/>
  </r>
  <r>
    <s v="STMPSN"/>
    <x v="6"/>
    <s v="000000056480"/>
    <x v="12"/>
    <s v="35KV POWER FUSE"/>
    <x v="2"/>
    <s v="On Borah-Adelaide-Midpoint lines"/>
    <n v="1988"/>
    <n v="1465.3814666666667"/>
    <n v="-590.78997944935895"/>
    <n v="874.59148721730776"/>
    <n v="2.1968606820795458"/>
    <n v="2.1968606820795458"/>
    <n v="2.1968606820795458"/>
    <n v="2.1968606820795458"/>
    <n v="2.1968606820795458"/>
    <n v="2.1968606820795458"/>
    <n v="1465.3814666666667"/>
    <n v="-603.97114354183623"/>
    <n v="861.41032312483048"/>
  </r>
  <r>
    <s v="STMPSN"/>
    <x v="6"/>
    <s v="000000056500"/>
    <x v="12"/>
    <s v="138KV GROUND SWITCH"/>
    <x v="2"/>
    <s v="On Borah-Adelaide-Midpoint lines"/>
    <n v="1988"/>
    <n v="1634.8474000000001"/>
    <n v="-659.11265006365898"/>
    <n v="975.73474993634113"/>
    <n v="2.4509194745240666"/>
    <n v="2.4509194745240666"/>
    <n v="2.4509194745240666"/>
    <n v="2.4509194745240666"/>
    <n v="2.4509194745240666"/>
    <n v="2.4509194745240666"/>
    <n v="1634.8474000000001"/>
    <n v="-673.81816691080337"/>
    <n v="961.02923308919674"/>
  </r>
  <r>
    <s v="STMPSN"/>
    <x v="6"/>
    <s v="000000056587"/>
    <x v="12"/>
    <s v="138KV LIGHTNING ARRESTER"/>
    <x v="2"/>
    <s v="On Borah-Adelaide-Midpoint lines"/>
    <n v="1988"/>
    <n v="11852.394766666666"/>
    <n v="-4778.4663720040835"/>
    <n v="7073.9283946625828"/>
    <n v="17.768793071066117"/>
    <n v="17.768793071066117"/>
    <n v="17.768793071066117"/>
    <n v="17.768793071066117"/>
    <n v="17.768793071066117"/>
    <n v="17.768793071066117"/>
    <n v="11852.394766666666"/>
    <n v="-4885.0791304304803"/>
    <n v="6967.315636236186"/>
  </r>
  <r>
    <s v="STMPSN"/>
    <x v="6"/>
    <s v="000000056598"/>
    <x v="12"/>
    <s v="345KV LIGHTNING ARRESTER"/>
    <x v="2"/>
    <s v="On Borah-Adelaide-Midpoint lines"/>
    <n v="1988"/>
    <n v="44500.677818007905"/>
    <n v="-17941.099387169881"/>
    <n v="26559.578430838024"/>
    <n v="66.714225372763664"/>
    <n v="66.714225372763664"/>
    <n v="66.714225372763664"/>
    <n v="66.714225372763664"/>
    <n v="66.714225372763664"/>
    <n v="66.714225372763664"/>
    <n v="44500.677818007905"/>
    <n v="-18341.384739406461"/>
    <n v="26159.293078601444"/>
  </r>
  <r>
    <s v="STMPSN"/>
    <x v="6"/>
    <s v="000000056599"/>
    <x v="12"/>
    <s v="SPILL GAP ROD"/>
    <x v="2"/>
    <s v="On Borah-Adelaide-Midpoint lines"/>
    <n v="1988"/>
    <n v="1230.4101666666666"/>
    <n v="-496.05786180222987"/>
    <n v="734.35230486443675"/>
    <n v="1.8445979968134856"/>
    <n v="1.8445979968134856"/>
    <n v="1.8445979968134856"/>
    <n v="1.8445979968134856"/>
    <n v="1.8445979968134856"/>
    <n v="1.8445979968134856"/>
    <n v="1230.4101666666666"/>
    <n v="-507.12544978311075"/>
    <n v="723.2847168835558"/>
  </r>
  <r>
    <s v="STMPSN"/>
    <x v="6"/>
    <s v="000000056604"/>
    <x v="12"/>
    <s v="35KV 1 PH REACTOR"/>
    <x v="2"/>
    <s v="On Borah-Adelaide-Midpoint lines"/>
    <n v="1988"/>
    <n v="67516.245899999994"/>
    <n v="-27220.162418522144"/>
    <n v="40296.08348147785"/>
    <n v="101.21854915820622"/>
    <n v="101.21854915820622"/>
    <n v="101.21854915820622"/>
    <n v="101.21854915820622"/>
    <n v="101.21854915820622"/>
    <n v="101.21854915820622"/>
    <n v="67516.245899999994"/>
    <n v="-27827.473713471383"/>
    <n v="39688.772186528615"/>
  </r>
  <r>
    <s v="STMPSN"/>
    <x v="6"/>
    <s v="000000056610"/>
    <x v="12"/>
    <s v="362KV 3PH  REACTOR"/>
    <x v="2"/>
    <s v="On Borah-Adelaide-Midpoint lines"/>
    <n v="1981"/>
    <n v="111041.09921730758"/>
    <n v="-55025.253758447187"/>
    <n v="56015.845458860393"/>
    <n v="166.4698445520103"/>
    <n v="166.4698445520103"/>
    <n v="166.4698445520103"/>
    <n v="166.4698445520103"/>
    <n v="166.4698445520103"/>
    <n v="166.4698445520103"/>
    <n v="111041.09921730758"/>
    <n v="-56024.072825759249"/>
    <n v="55017.02639154833"/>
  </r>
  <r>
    <s v="STMPSN"/>
    <x v="6"/>
    <s v="000000056611"/>
    <x v="12"/>
    <s v="362KV 3PH  REACTOR"/>
    <x v="2"/>
    <s v="On Borah-Adelaide-Midpoint lines"/>
    <n v="1985"/>
    <n v="62.511215795466491"/>
    <n v="-27.739714932756627"/>
    <n v="34.771500862709864"/>
    <n v="9.3715141957154677E-2"/>
    <n v="9.3715141957154677E-2"/>
    <n v="9.3715141957154677E-2"/>
    <n v="9.3715141957154677E-2"/>
    <n v="9.3715141957154677E-2"/>
    <n v="9.3715141957154677E-2"/>
    <n v="62.511215795466491"/>
    <n v="-28.302005784499556"/>
    <n v="34.209210010966935"/>
  </r>
  <r>
    <s v="STMPSN"/>
    <x v="6"/>
    <s v="000000056612"/>
    <x v="12"/>
    <s v="362KV 3PH  REACTOR"/>
    <x v="2"/>
    <s v="On Borah-Adelaide-Midpoint lines"/>
    <n v="1976"/>
    <n v="275514.7985227913"/>
    <n v="-153309.77931382277"/>
    <n v="122205.01920896853"/>
    <n v="413.0444133312281"/>
    <n v="413.0444133312281"/>
    <n v="413.0444133312281"/>
    <n v="413.0444133312281"/>
    <n v="413.0444133312281"/>
    <n v="413.0444133312281"/>
    <n v="275514.7985227913"/>
    <n v="-155788.04579381013"/>
    <n v="119726.75272898117"/>
  </r>
  <r>
    <s v="STMPSN"/>
    <x v="6"/>
    <s v="000000056613"/>
    <x v="12"/>
    <s v="362KV 3PH  REACTOR"/>
    <x v="2"/>
    <s v="On Borah-Adelaide-Midpoint lines"/>
    <n v="1980"/>
    <n v="156282.52583691492"/>
    <n v="-79413.687040113"/>
    <n v="76868.838796801923"/>
    <n v="234.2945807061291"/>
    <n v="234.2945807061291"/>
    <n v="234.2945807061291"/>
    <n v="234.2945807061291"/>
    <n v="234.2945807061291"/>
    <n v="234.2945807061291"/>
    <n v="156282.52583691492"/>
    <n v="-80819.454524349771"/>
    <n v="75463.071312565153"/>
  </r>
  <r>
    <s v="STMPSN"/>
    <x v="6"/>
    <s v="000000056623"/>
    <x v="12"/>
    <s v="1 PH REACTOR GREATER THAN 35KV"/>
    <x v="2"/>
    <s v="On Borah-Adelaide-Midpoint lines"/>
    <n v="1988"/>
    <n v="1033314.5645333334"/>
    <n v="-416595.88593953237"/>
    <n v="616718.6785938011"/>
    <n v="1549.1175442577098"/>
    <n v="1549.1175442577098"/>
    <n v="1549.1175442577098"/>
    <n v="1549.1175442577098"/>
    <n v="1549.1175442577098"/>
    <n v="1549.1175442577098"/>
    <n v="1033314.5645333334"/>
    <n v="-425890.59120507864"/>
    <n v="607423.97332825477"/>
  </r>
  <r>
    <s v="STMPSN"/>
    <x v="6"/>
    <s v="000000056626"/>
    <x v="12"/>
    <s v="150KV 6.3 OHM 1 PH GRND REACTO"/>
    <x v="2"/>
    <s v="On Borah-Adelaide-Midpoint lines"/>
    <n v="1988"/>
    <n v="47111.035333333333"/>
    <n v="-18993.503213691994"/>
    <n v="28117.532119641339"/>
    <n v="70.627603508106048"/>
    <n v="70.627603508106048"/>
    <n v="70.627603508106048"/>
    <n v="70.627603508106048"/>
    <n v="70.627603508106048"/>
    <n v="70.627603508106048"/>
    <n v="47111.035333333333"/>
    <n v="-19417.268834740629"/>
    <n v="27693.766498592704"/>
  </r>
  <r>
    <s v="STMPSN"/>
    <x v="6"/>
    <s v="000000060748"/>
    <x v="12"/>
    <s v="CAPACITOR BANK"/>
    <x v="2"/>
    <s v="On Borah-Adelaide-Midpoint lines"/>
    <n v="1988"/>
    <n v="2112976.2233666666"/>
    <n v="-851877.28108733892"/>
    <n v="1261098.9422793277"/>
    <n v="3167.7174120689651"/>
    <n v="3167.7174120689651"/>
    <n v="3167.7174120689651"/>
    <n v="3167.7174120689651"/>
    <n v="3167.7174120689651"/>
    <n v="3167.7174120689651"/>
    <n v="2112976.2233666666"/>
    <n v="-870883.58555975277"/>
    <n v="1242092.6378069138"/>
  </r>
  <r>
    <s v="STMPSN"/>
    <x v="6"/>
    <s v="000000229820"/>
    <x v="11"/>
    <s v="345KV OCB, PCB, RCLR FND"/>
    <x v="2"/>
    <s v="On Borah-Adelaide-Midpoint lines"/>
    <n v="1999"/>
    <n v="419.2497730430552"/>
    <n v="-96.404565746152272"/>
    <n v="322.84520729690291"/>
    <n v="0.62852804086853542"/>
    <n v="0.62852804086853542"/>
    <n v="0.62852804086853542"/>
    <n v="0.62852804086853542"/>
    <n v="0.62852804086853542"/>
    <n v="0.62852804086853542"/>
    <n v="419.2497730430552"/>
    <n v="-100.17573399136349"/>
    <n v="319.07403905169173"/>
  </r>
  <r>
    <s v="STMPSN"/>
    <x v="6"/>
    <s v="000000229822"/>
    <x v="12"/>
    <s v="795 MCM CONDUCTOR ALUMINUM"/>
    <x v="2"/>
    <s v="On Borah-Adelaide-Midpoint lines"/>
    <n v="1999"/>
    <n v="57.211919285493181"/>
    <n v="-13.988222120806473"/>
    <n v="43.223697164686712"/>
    <n v="8.5770578435463915E-2"/>
    <n v="8.5770578435463915E-2"/>
    <n v="8.5770578435463915E-2"/>
    <n v="8.5770578435463915E-2"/>
    <n v="8.5770578435463915E-2"/>
    <n v="8.5770578435463915E-2"/>
    <n v="57.211919285493181"/>
    <n v="-14.502845591419256"/>
    <n v="42.709073694073922"/>
  </r>
  <r>
    <s v="STMPSN"/>
    <x v="6"/>
    <s v="000000229823"/>
    <x v="12"/>
    <s v="954 MCM CONDUCTOR ALUMINUM"/>
    <x v="2"/>
    <s v="On Borah-Adelaide-Midpoint lines"/>
    <n v="1999"/>
    <n v="40.549482399288735"/>
    <n v="-9.9142831383530972"/>
    <n v="30.635199260935636"/>
    <n v="6.0790698932687924E-2"/>
    <n v="6.0790698932687924E-2"/>
    <n v="6.0790698932687924E-2"/>
    <n v="6.0790698932687924E-2"/>
    <n v="6.0790698932687924E-2"/>
    <n v="6.0790698932687924E-2"/>
    <n v="40.549482399288735"/>
    <n v="-10.279027331949225"/>
    <n v="30.270455067339512"/>
  </r>
  <r>
    <s v="STMPSN"/>
    <x v="6"/>
    <s v="000000229832"/>
    <x v="12"/>
    <s v="345KV CIRCUIT BREAKER"/>
    <x v="2"/>
    <s v="On Borah-Adelaide-Midpoint lines"/>
    <n v="1999"/>
    <n v="61383.882403614727"/>
    <n v="-15008.260383897816"/>
    <n v="46375.62201971691"/>
    <n v="92.02507390286975"/>
    <n v="92.02507390286975"/>
    <n v="92.02507390286975"/>
    <n v="92.02507390286975"/>
    <n v="92.02507390286975"/>
    <n v="92.02507390286975"/>
    <n v="61383.882403614727"/>
    <n v="-15560.410827315034"/>
    <n v="45823.471576299693"/>
  </r>
  <r>
    <s v="STMPSN"/>
    <x v="6"/>
    <s v="000000229833"/>
    <x v="12"/>
    <s v="345KV CIRCUIT BREAKER"/>
    <x v="2"/>
    <s v="On Borah-Adelaide-Midpoint lines"/>
    <n v="1999"/>
    <n v="60442.485405431631"/>
    <n v="-14778.090334039262"/>
    <n v="45664.39507139237"/>
    <n v="90.613756714424255"/>
    <n v="90.613756714424255"/>
    <n v="90.613756714424255"/>
    <n v="90.613756714424255"/>
    <n v="90.613756714424255"/>
    <n v="90.613756714424255"/>
    <n v="60442.485405431631"/>
    <n v="-15321.772874325807"/>
    <n v="45120.712531105826"/>
  </r>
  <r>
    <s v="STMPSN"/>
    <x v="6"/>
    <s v="000000261350"/>
    <x v="12"/>
    <s v="1 PH REACTOR GREATER THAN 35KV"/>
    <x v="2"/>
    <s v="On Borah-Adelaide-Midpoint lines"/>
    <n v="1999"/>
    <n v="44759.734566666666"/>
    <n v="-10943.683012319967"/>
    <n v="33816.051554346697"/>
    <n v="67.102596318146482"/>
    <n v="67.102596318146482"/>
    <n v="67.102596318146482"/>
    <n v="67.102596318146482"/>
    <n v="67.102596318146482"/>
    <n v="67.102596318146482"/>
    <n v="44759.734566666666"/>
    <n v="-11346.298590228846"/>
    <n v="33413.435976437817"/>
  </r>
  <r>
    <s v="STMPSN"/>
    <x v="6"/>
    <s v="000000554717"/>
    <x v="12"/>
    <s v="XFM 500 345 35KV 500    MVA 3P"/>
    <x v="2"/>
    <s v="On Borah-Adelaide-Midpoint lines"/>
    <n v="1998"/>
    <n v="33705.746633333336"/>
    <n v="-8745.0437863402221"/>
    <n v="24960.702846993114"/>
    <n v="50.530753406715917"/>
    <n v="50.530753406715917"/>
    <n v="50.530753406715917"/>
    <n v="50.530753406715917"/>
    <n v="50.530753406715917"/>
    <n v="50.530753406715917"/>
    <n v="33705.746633333336"/>
    <n v="-9048.2283067805183"/>
    <n v="24657.518326552818"/>
  </r>
  <r>
    <s v="STMPSN"/>
    <x v="6"/>
    <s v="000000619811"/>
    <x v="12"/>
    <s v="XFM 500 345 35KV 500    MVA 3P"/>
    <x v="2"/>
    <s v="On Borah-Adelaide-Midpoint lines"/>
    <n v="2001"/>
    <n v="75539.125500000009"/>
    <n v="-16178.819860056903"/>
    <n v="59360.305639943108"/>
    <n v="113.24623556698168"/>
    <n v="113.24623556698168"/>
    <n v="113.24623556698168"/>
    <n v="113.24623556698168"/>
    <n v="113.24623556698168"/>
    <n v="113.24623556698168"/>
    <n v="75539.125500000009"/>
    <n v="-16858.297273458793"/>
    <n v="58680.828226541213"/>
  </r>
  <r>
    <s v="STMPSN"/>
    <x v="6"/>
    <s v="000000872662"/>
    <x v="12"/>
    <s v="XFM 500 345 35KV 500    MVA 3P"/>
    <x v="2"/>
    <s v="On Borah-Adelaide-Midpoint lines"/>
    <n v="2002"/>
    <n v="363578.26360000001"/>
    <n v="-72356.19740965667"/>
    <n v="291222.06619034335"/>
    <n v="545.06680364839224"/>
    <n v="545.06680364839224"/>
    <n v="545.06680364839224"/>
    <n v="545.06680364839224"/>
    <n v="545.06680364839224"/>
    <n v="545.06680364839224"/>
    <n v="363578.26360000001"/>
    <n v="-75626.598231547017"/>
    <n v="287951.66536845302"/>
  </r>
  <r>
    <s v="STMPSN"/>
    <x v="6"/>
    <s v="000000946653"/>
    <x v="12"/>
    <s v="795 MCM CONDUCTOR ALUMINUM"/>
    <x v="2"/>
    <s v="On Borah-Adelaide-Midpoint lines"/>
    <n v="2002"/>
    <n v="792.49372932433869"/>
    <n v="-157.71523896157049"/>
    <n v="634.77849036276825"/>
    <n v="1.1880853923364503"/>
    <n v="1.1880853923364503"/>
    <n v="1.1880853923364503"/>
    <n v="1.1880853923364503"/>
    <n v="1.1880853923364503"/>
    <n v="1.1880853923364503"/>
    <n v="792.49372932433869"/>
    <n v="-164.8437513155892"/>
    <n v="627.64997800874949"/>
  </r>
  <r>
    <s v="STMPSN"/>
    <x v="6"/>
    <s v="000000946654"/>
    <x v="12"/>
    <s v="954 MCM CONDUCTOR ALUMINUM"/>
    <x v="2"/>
    <s v="On Borah-Adelaide-Midpoint lines"/>
    <n v="2002"/>
    <n v="136.21849013346647"/>
    <n v="-27.109024245151463"/>
    <n v="109.10946588831501"/>
    <n v="0.20421511528132677"/>
    <n v="0.20421511528132677"/>
    <n v="0.20421511528132677"/>
    <n v="0.20421511528132677"/>
    <n v="0.20421511528132677"/>
    <n v="0.20421511528132677"/>
    <n v="136.21849013346647"/>
    <n v="-28.334314936839423"/>
    <n v="107.88417519662706"/>
  </r>
  <r>
    <s v="STMPSN"/>
    <x v="6"/>
    <s v="000000946655"/>
    <x v="12"/>
    <s v="1272 MCM CONDUCTOR ALUMINUM"/>
    <x v="2"/>
    <s v="On Borah-Adelaide-Midpoint lines"/>
    <n v="2002"/>
    <n v="338.76260812554347"/>
    <n v="-67.417600562362068"/>
    <n v="271.34500756318141"/>
    <n v="0.50786383701344795"/>
    <n v="0.50786383701344795"/>
    <n v="0.50786383701344795"/>
    <n v="0.50786383701344795"/>
    <n v="0.50786383701344795"/>
    <n v="0.50786383701344795"/>
    <n v="338.76260812554347"/>
    <n v="-70.464783584442756"/>
    <n v="268.29782454110068"/>
  </r>
  <r>
    <s v="STMPSN"/>
    <x v="6"/>
    <s v="000000998138"/>
    <x v="12"/>
    <s v="35KV 1 PH REACTOR"/>
    <x v="2"/>
    <s v="On Borah-Adelaide-Midpoint lines"/>
    <n v="2003"/>
    <n v="28458.061533333334"/>
    <n v="-5222.3337725810152"/>
    <n v="23235.727760752317"/>
    <n v="42.66356432976611"/>
    <n v="42.66356432976611"/>
    <n v="42.66356432976611"/>
    <n v="42.66356432976611"/>
    <n v="42.66356432976611"/>
    <n v="42.66356432976611"/>
    <n v="28458.061533333334"/>
    <n v="-5478.3151585596115"/>
    <n v="22979.74637477372"/>
  </r>
  <r>
    <s v="STMPSN"/>
    <x v="6"/>
    <s v="000000998139"/>
    <x v="12"/>
    <s v="35KV 1 PH REACTOR"/>
    <x v="2"/>
    <s v="On Borah-Adelaide-Midpoint lines"/>
    <n v="2003"/>
    <n v="28458.065166666667"/>
    <n v="-5222.3344393333637"/>
    <n v="23235.730727333303"/>
    <n v="42.663569776762223"/>
    <n v="42.663569776762223"/>
    <n v="42.663569776762223"/>
    <n v="42.663569776762223"/>
    <n v="42.663569776762223"/>
    <n v="42.663569776762223"/>
    <n v="28458.065166666667"/>
    <n v="-5478.3158579939372"/>
    <n v="22979.74930867273"/>
  </r>
  <r>
    <s v="STMPSN"/>
    <x v="6"/>
    <s v="000000998140"/>
    <x v="12"/>
    <s v="35KV 1 PH REACTOR"/>
    <x v="2"/>
    <s v="On Borah-Adelaide-Midpoint lines"/>
    <n v="2003"/>
    <n v="28458.061533333334"/>
    <n v="-5222.3337725810152"/>
    <n v="23235.727760752317"/>
    <n v="42.66356432976611"/>
    <n v="42.66356432976611"/>
    <n v="42.66356432976611"/>
    <n v="42.66356432976611"/>
    <n v="42.66356432976611"/>
    <n v="42.66356432976611"/>
    <n v="28458.061533333334"/>
    <n v="-5478.3151585596115"/>
    <n v="22979.74637477372"/>
  </r>
  <r>
    <s v="STMPSN"/>
    <x v="6"/>
    <s v="000001143582"/>
    <x v="12"/>
    <s v="PRIMARY POTENTIAL XFMR"/>
    <x v="2"/>
    <s v="On Borah-Adelaide-Midpoint lines"/>
    <n v="2004"/>
    <n v="2162.3155808985139"/>
    <n v="-363.41821276057283"/>
    <n v="1798.8973681379412"/>
    <n v="3.2416856565884906"/>
    <n v="3.2416856565884906"/>
    <n v="3.2416856565884906"/>
    <n v="3.2416856565884906"/>
    <n v="3.2416856565884906"/>
    <n v="3.2416856565884906"/>
    <n v="2162.3155808985139"/>
    <n v="-382.86832670010375"/>
    <n v="1779.4472541984101"/>
  </r>
  <r>
    <s v="STMPSN"/>
    <x v="6"/>
    <s v="000001143583"/>
    <x v="12"/>
    <s v="1 PH REACTOR GREATER THAN 35KV"/>
    <x v="2"/>
    <s v="On Borah-Adelaide-Midpoint lines"/>
    <n v="2004"/>
    <n v="31198.634000000002"/>
    <n v="-5243.5231512968439"/>
    <n v="25955.11084870316"/>
    <n v="46.772157235683693"/>
    <n v="46.772157235683693"/>
    <n v="46.772157235683693"/>
    <n v="46.772157235683693"/>
    <n v="46.772157235683693"/>
    <n v="46.772157235683693"/>
    <n v="31198.634000000002"/>
    <n v="-5524.1560947109465"/>
    <n v="25674.477905289055"/>
  </r>
  <r>
    <s v="STMPSN"/>
    <x v="6"/>
    <s v="000001143594"/>
    <x v="12"/>
    <s v="COUPLING CAPACITOR"/>
    <x v="2"/>
    <s v="On Borah-Adelaide-Midpoint lines"/>
    <n v="2004"/>
    <n v="1800.0437472491335"/>
    <n v="-302.53154872254845"/>
    <n v="1497.5121985265851"/>
    <n v="2.698577417762769"/>
    <n v="2.698577417762769"/>
    <n v="2.698577417762769"/>
    <n v="2.698577417762769"/>
    <n v="2.698577417762769"/>
    <n v="2.698577417762769"/>
    <n v="1800.0437472491335"/>
    <n v="-318.72301322912506"/>
    <n v="1481.3207340200083"/>
  </r>
  <r>
    <s v="STMPSN"/>
    <x v="6"/>
    <s v="000001382717"/>
    <x v="11"/>
    <s v="FOUNDATION - STRUCTURE"/>
    <x v="2"/>
    <s v="On Borah-Adelaide-Midpoint lines"/>
    <n v="2006"/>
    <n v="11921.749201527289"/>
    <n v="-1520.3301461110375"/>
    <n v="10401.419055416252"/>
    <n v="17.872767383925233"/>
    <n v="17.872767383925233"/>
    <n v="17.872767383925233"/>
    <n v="17.872767383925233"/>
    <n v="17.872767383925233"/>
    <n v="17.872767383925233"/>
    <n v="11921.749201527289"/>
    <n v="-1627.5667504145888"/>
    <n v="10294.1824511127"/>
  </r>
  <r>
    <s v="STMPSN"/>
    <x v="6"/>
    <s v="000001382718"/>
    <x v="11"/>
    <s v="FOUNDATION - OTHER EQUIPMENT"/>
    <x v="2"/>
    <s v="On Borah-Adelaide-Midpoint lines"/>
    <n v="2006"/>
    <n v="8345.2246328558995"/>
    <n v="-1064.2311267354835"/>
    <n v="7280.993506120416"/>
    <n v="12.510937456269296"/>
    <n v="12.510937456269296"/>
    <n v="12.510937456269296"/>
    <n v="12.510937456269296"/>
    <n v="12.510937456269296"/>
    <n v="12.510937456269296"/>
    <n v="8345.2246328558995"/>
    <n v="-1139.2967514730992"/>
    <n v="7205.9278813828005"/>
  </r>
  <r>
    <s v="STMPSN"/>
    <x v="6"/>
    <s v="000001382720"/>
    <x v="11"/>
    <s v="METAL STRUCT - OTHER SUPPORT"/>
    <x v="2"/>
    <s v="On Borah-Adelaide-Midpoint lines"/>
    <n v="2006"/>
    <n v="8296.4321539399316"/>
    <n v="-1058.0088287030833"/>
    <n v="7238.4233252368485"/>
    <n v="12.437789077536548"/>
    <n v="12.437789077536548"/>
    <n v="12.437789077536548"/>
    <n v="12.437789077536548"/>
    <n v="12.437789077536548"/>
    <n v="12.437789077536548"/>
    <n v="8296.4321539399316"/>
    <n v="-1132.6355631683025"/>
    <n v="7163.7965907716289"/>
  </r>
  <r>
    <s v="STMPSN"/>
    <x v="6"/>
    <s v="000001382722"/>
    <x v="12"/>
    <s v="INSULATORS - PIN OR POST"/>
    <x v="2"/>
    <s v="On Borah-Adelaide-Midpoint lines"/>
    <n v="2006"/>
    <n v="1308.9026935109387"/>
    <n v="-179.0474939561573"/>
    <n v="1129.8551995547814"/>
    <n v="1.9622718926445151"/>
    <n v="1.9622718926445151"/>
    <n v="1.9622718926445151"/>
    <n v="1.9622718926445151"/>
    <n v="1.9622718926445151"/>
    <n v="1.9622718926445151"/>
    <n v="1308.9026935109387"/>
    <n v="-190.82112531202438"/>
    <n v="1118.0815681989143"/>
  </r>
  <r>
    <s v="STMPSN"/>
    <x v="6"/>
    <s v="000001382723"/>
    <x v="12"/>
    <s v="BUS - RIGID WITH FITTINGS"/>
    <x v="2"/>
    <s v="On Borah-Adelaide-Midpoint lines"/>
    <n v="2006"/>
    <n v="1192.173577645153"/>
    <n v="-163.07987789798759"/>
    <n v="1029.0936997471654"/>
    <n v="1.7872747257410904"/>
    <n v="1.7872747257410904"/>
    <n v="1.7872747257410904"/>
    <n v="1.7872747257410904"/>
    <n v="1.7872747257410904"/>
    <n v="1.7872747257410904"/>
    <n v="1192.173577645153"/>
    <n v="-173.80352625243412"/>
    <n v="1018.3700513927189"/>
  </r>
  <r>
    <s v="STMPSN"/>
    <x v="6"/>
    <s v="000001382725"/>
    <x v="12"/>
    <s v="PRIMARY POTENTIAL XFMR"/>
    <x v="2"/>
    <s v="On Borah-Adelaide-Midpoint lines"/>
    <n v="2006"/>
    <n v="16690.449265711799"/>
    <n v="-2283.120914062898"/>
    <n v="14407.328351648901"/>
    <n v="25.021874912538593"/>
    <n v="25.021874912538593"/>
    <n v="25.021874912538593"/>
    <n v="25.021874912538593"/>
    <n v="25.021874912538593"/>
    <n v="25.021874912538593"/>
    <n v="16690.449265711799"/>
    <n v="-2433.2521635381295"/>
    <n v="14257.19710217367"/>
  </r>
  <r>
    <s v="STMPSN"/>
    <x v="6"/>
    <s v="000001382726"/>
    <x v="12"/>
    <s v="345KV CIRCUIT BREAKER"/>
    <x v="2"/>
    <s v="On Borah-Adelaide-Midpoint lines"/>
    <n v="2006"/>
    <n v="71530.499044899669"/>
    <n v="-9784.804217239971"/>
    <n v="61745.694827659696"/>
    <n v="107.23661005398407"/>
    <n v="107.23661005398407"/>
    <n v="107.23661005398407"/>
    <n v="107.23661005398407"/>
    <n v="107.23661005398407"/>
    <n v="107.23661005398407"/>
    <n v="71530.499044899669"/>
    <n v="-10428.223877563876"/>
    <n v="61102.275167335793"/>
  </r>
  <r>
    <s v="STMPSN"/>
    <x v="6"/>
    <s v="000001382727"/>
    <x v="12"/>
    <s v="SWITCH - AIR BREAK OR BYPASS"/>
    <x v="2"/>
    <s v="On Borah-Adelaide-Midpoint lines"/>
    <n v="2006"/>
    <n v="11921.749201527289"/>
    <n v="-1630.8006154236259"/>
    <n v="10290.948586103663"/>
    <n v="17.872767383925233"/>
    <n v="17.872767383925233"/>
    <n v="17.872767383925233"/>
    <n v="17.872767383925233"/>
    <n v="17.872767383925233"/>
    <n v="17.872767383925233"/>
    <n v="11921.749201527289"/>
    <n v="-1738.0372197271772"/>
    <n v="10183.711981800112"/>
  </r>
  <r>
    <s v="STMPSN"/>
    <x v="6"/>
    <s v="000001382728"/>
    <x v="12"/>
    <s v=" SWITCH - GROUND"/>
    <x v="2"/>
    <s v="On Borah-Adelaide-Midpoint lines"/>
    <n v="2006"/>
    <n v="14306.098274685559"/>
    <n v="-1956.9606335687081"/>
    <n v="12349.137641116851"/>
    <n v="21.447319710623745"/>
    <n v="21.447319710623745"/>
    <n v="21.447319710623745"/>
    <n v="21.447319710623745"/>
    <n v="21.447319710623745"/>
    <n v="21.447319710623745"/>
    <n v="14306.098274685559"/>
    <n v="-2085.6445518324504"/>
    <n v="12220.453722853108"/>
  </r>
  <r>
    <s v="STMPSN"/>
    <x v="6"/>
    <s v="000001382729"/>
    <x v="12"/>
    <s v="KEY INTERLOCK SYSTEM"/>
    <x v="2"/>
    <s v="On Borah-Adelaide-Midpoint lines"/>
    <n v="2006"/>
    <n v="2384.3490731582715"/>
    <n v="-326.16001814508229"/>
    <n v="2058.1890550131893"/>
    <n v="3.5745523266985137"/>
    <n v="3.5745523266985137"/>
    <n v="3.5745523266985137"/>
    <n v="3.5745523266985137"/>
    <n v="3.5745523266985137"/>
    <n v="3.5745523266985137"/>
    <n v="2384.3490731582715"/>
    <n v="-347.60733210527337"/>
    <n v="2036.7417410529981"/>
  </r>
  <r>
    <s v="STMPSN"/>
    <x v="6"/>
    <s v="000001382733"/>
    <x v="12"/>
    <s v="CAPACITOR BANK"/>
    <x v="2"/>
    <s v="On Borah-Adelaide-Midpoint lines"/>
    <n v="2006"/>
    <n v="95373.997447954243"/>
    <n v="-13046.405448087222"/>
    <n v="82327.591999867029"/>
    <n v="142.98214482183454"/>
    <n v="142.98214482183454"/>
    <n v="142.98214482183454"/>
    <n v="142.98214482183454"/>
    <n v="142.98214482183454"/>
    <n v="142.98214482183454"/>
    <n v="95373.997447954243"/>
    <n v="-13904.298317018229"/>
    <n v="81469.699130936016"/>
  </r>
  <r>
    <s v="STMPSN"/>
    <x v="6"/>
    <s v="000001388764"/>
    <x v="11"/>
    <s v="FOUNDATION - OTHER EQUIPMENT"/>
    <x v="2"/>
    <s v="On Borah-Adelaide-Midpoint lines"/>
    <n v="2006"/>
    <n v="1406.25175358309"/>
    <n v="-179.33332582772235"/>
    <n v="1226.9184277553677"/>
    <n v="2.1082149985010306"/>
    <n v="2.1082149985010306"/>
    <n v="2.1082149985010306"/>
    <n v="2.1082149985010306"/>
    <n v="2.1082149985010306"/>
    <n v="2.1082149985010306"/>
    <n v="1406.25175358309"/>
    <n v="-191.98261581872853"/>
    <n v="1214.2691377643614"/>
  </r>
  <r>
    <s v="STMPSN"/>
    <x v="6"/>
    <s v="000001388765"/>
    <x v="12"/>
    <s v="BUS - CONDUCTOR WITH FITTINGS"/>
    <x v="2"/>
    <s v="On Borah-Adelaide-Midpoint lines"/>
    <n v="2006"/>
    <n v="1456.4308510382757"/>
    <n v="-199.22817432620511"/>
    <n v="1257.2026767120706"/>
    <n v="2.1834421586426775"/>
    <n v="2.1834421586426775"/>
    <n v="2.1834421586426775"/>
    <n v="2.1834421586426775"/>
    <n v="2.1834421586426775"/>
    <n v="2.1834421586426775"/>
    <n v="1456.4308510382757"/>
    <n v="-212.32882727806117"/>
    <n v="1244.1020237602145"/>
  </r>
  <r>
    <s v="STMPSN"/>
    <x v="6"/>
    <s v="000001388768"/>
    <x v="12"/>
    <s v="345KV CIRCUIT BREAKER"/>
    <x v="2"/>
    <s v="On Borah-Adelaide-Midpoint lines"/>
    <n v="2006"/>
    <n v="58245.604090186884"/>
    <n v="-7967.5360880623875"/>
    <n v="50278.068002124499"/>
    <n v="87.320251033862633"/>
    <n v="87.320251033862633"/>
    <n v="87.320251033862633"/>
    <n v="87.320251033862633"/>
    <n v="87.320251033862633"/>
    <n v="87.320251033862633"/>
    <n v="58245.604090186884"/>
    <n v="-8491.4575942655629"/>
    <n v="49754.146495921319"/>
  </r>
  <r>
    <s v="STMPSN"/>
    <x v="6"/>
    <s v="000001415259"/>
    <x v="12"/>
    <s v="POWER LINE CARRIER"/>
    <x v="2"/>
    <s v="On Borah-Adelaide-Midpoint lines"/>
    <n v="2007"/>
    <n v="34073.378199999999"/>
    <n v="-4127.7594389371388"/>
    <n v="29945.618761062862"/>
    <n v="51.081896813857838"/>
    <n v="51.081896813857838"/>
    <n v="51.081896813857838"/>
    <n v="51.081896813857838"/>
    <n v="51.081896813857838"/>
    <n v="51.081896813857838"/>
    <n v="34073.378199999999"/>
    <n v="-4434.2508198202859"/>
    <n v="29639.127380179714"/>
  </r>
  <r>
    <s v="STMPSN"/>
    <x v="6"/>
    <s v="000001421850"/>
    <x v="12"/>
    <s v="345KV CIR SWR, INTERUPTER"/>
    <x v="2"/>
    <s v="On Borah-Adelaide-Midpoint lines"/>
    <n v="2008"/>
    <n v="122660.28356427683"/>
    <n v="-12900.962670315723"/>
    <n v="109759.32089396111"/>
    <n v="183.88901480243987"/>
    <n v="183.88901480243987"/>
    <n v="183.88901480243987"/>
    <n v="183.88901480243987"/>
    <n v="183.88901480243987"/>
    <n v="183.88901480243987"/>
    <n v="122660.28356427683"/>
    <n v="-14004.296759130362"/>
    <n v="108655.98680514647"/>
  </r>
  <r>
    <s v="STMPSN"/>
    <x v="6"/>
    <s v="000001489170"/>
    <x v="12"/>
    <s v="PRIMARY POTENTIAL XFMR"/>
    <x v="2"/>
    <s v="On Borah-Adelaide-Midpoint lines"/>
    <n v="2009"/>
    <n v="16138.496454516448"/>
    <n v="-1440.5769417804297"/>
    <n v="14697.919512736018"/>
    <n v="24.19440202792747"/>
    <n v="24.19440202792747"/>
    <n v="24.19440202792747"/>
    <n v="24.19440202792747"/>
    <n v="24.19440202792747"/>
    <n v="24.19440202792747"/>
    <n v="16138.496454516448"/>
    <n v="-1585.7433539479946"/>
    <n v="14552.753100568452"/>
  </r>
  <r>
    <s v="STMPSN"/>
    <x v="6"/>
    <s v="000001561417"/>
    <x v="11"/>
    <s v="METAL STRUCT - OTHER SUPPORT"/>
    <x v="2"/>
    <s v="On Borah-Adelaide-Midpoint lines"/>
    <n v="2010"/>
    <n v="2075.7523999999999"/>
    <n v="-140.80896663913802"/>
    <n v="1934.9434333608619"/>
    <n v="3.1119124521653023"/>
    <n v="3.1119124521653023"/>
    <n v="3.1119124521653023"/>
    <n v="3.1119124521653023"/>
    <n v="3.1119124521653023"/>
    <n v="3.1119124521653023"/>
    <n v="2075.7523999999999"/>
    <n v="-159.48044135212984"/>
    <n v="1916.27195864787"/>
  </r>
  <r>
    <s v="STMPSN"/>
    <x v="6"/>
    <s v="000001561418"/>
    <x v="12"/>
    <s v="BUS - CONDUCTOR WITH FITTINGS"/>
    <x v="2"/>
    <s v="On Borah-Adelaide-Midpoint lines"/>
    <n v="2010"/>
    <n v="11070.672200000001"/>
    <n v="-810.62405883947315"/>
    <n v="10260.048141160527"/>
    <n v="16.596855517556069"/>
    <n v="16.596855517556069"/>
    <n v="16.596855517556069"/>
    <n v="16.596855517556069"/>
    <n v="16.596855517556069"/>
    <n v="16.596855517556069"/>
    <n v="11070.672200000001"/>
    <n v="-910.2051919448096"/>
    <n v="10160.467008055191"/>
  </r>
  <r>
    <s v="STMPSN"/>
    <x v="6"/>
    <s v="000001561423"/>
    <x v="12"/>
    <s v="COUPLING CAPACITOR"/>
    <x v="2"/>
    <s v="On Borah-Adelaide-Midpoint lines"/>
    <n v="2010"/>
    <n v="41515.018933333333"/>
    <n v="-3039.8400876268597"/>
    <n v="38475.178845706476"/>
    <n v="62.238205467337195"/>
    <n v="62.238205467337195"/>
    <n v="62.238205467337195"/>
    <n v="62.238205467337195"/>
    <n v="62.238205467337195"/>
    <n v="62.238205467337195"/>
    <n v="41515.018933333333"/>
    <n v="-3413.269320430883"/>
    <n v="38101.749612902451"/>
  </r>
  <r>
    <s v="STMPSN"/>
    <x v="6"/>
    <s v="000001561424"/>
    <x v="12"/>
    <s v="WAVE TRAP"/>
    <x v="2"/>
    <s v="On Borah-Adelaide-Midpoint lines"/>
    <n v="2010"/>
    <n v="41515.018933333333"/>
    <n v="-3039.8400876268597"/>
    <n v="38475.178845706476"/>
    <n v="62.238205467337195"/>
    <n v="62.238205467337195"/>
    <n v="62.238205467337195"/>
    <n v="62.238205467337195"/>
    <n v="62.238205467337195"/>
    <n v="62.238205467337195"/>
    <n v="41515.018933333333"/>
    <n v="-3413.269320430883"/>
    <n v="38101.749612902451"/>
  </r>
  <r>
    <s v="STMPSN"/>
    <x v="6"/>
    <s v="000001561425"/>
    <x v="12"/>
    <s v="LINE TUNER"/>
    <x v="2"/>
    <s v="On Borah-Adelaide-Midpoint lines"/>
    <n v="2010"/>
    <n v="6227.2535666666663"/>
    <n v="-455.97606635249468"/>
    <n v="5771.2775003141714"/>
    <n v="9.3357319094998008"/>
    <n v="9.3357319094998008"/>
    <n v="9.3357319094998008"/>
    <n v="9.3357319094998008"/>
    <n v="9.3357319094998008"/>
    <n v="9.3357319094998008"/>
    <n v="6227.2535666666663"/>
    <n v="-511.99045780949348"/>
    <n v="5715.2631088571725"/>
  </r>
  <r>
    <s v="STMPSN"/>
    <x v="6"/>
    <s v="000001561426"/>
    <x v="12"/>
    <s v="LIGHTNING ARRESTER"/>
    <x v="2"/>
    <s v="On Borah-Adelaide-Midpoint lines"/>
    <n v="2010"/>
    <n v="13838.338433333332"/>
    <n v="-1013.2799405281768"/>
    <n v="12825.058492805156"/>
    <n v="20.746066673447029"/>
    <n v="20.746066673447029"/>
    <n v="20.746066673447029"/>
    <n v="20.746066673447029"/>
    <n v="20.746066673447029"/>
    <n v="20.746066673447029"/>
    <n v="13838.338433333332"/>
    <n v="-1137.7563405688591"/>
    <n v="12700.582092764473"/>
  </r>
  <r>
    <s v="STMPSN"/>
    <x v="6"/>
    <s v="000001561433"/>
    <x v="12"/>
    <s v="345KV CIRCUIT BREAKER"/>
    <x v="2"/>
    <s v="On Borah-Adelaide-Midpoint lines"/>
    <n v="2010"/>
    <n v="3634.6359680328073"/>
    <n v="-266.1377112051689"/>
    <n v="3368.4982568276382"/>
    <n v="5.4489489825516673"/>
    <n v="5.4489489825516673"/>
    <n v="5.4489489825516673"/>
    <n v="5.4489489825516673"/>
    <n v="5.4489489825516673"/>
    <n v="5.4489489825516673"/>
    <n v="3634.6359680328073"/>
    <n v="-298.83140510047889"/>
    <n v="3335.8045629323283"/>
  </r>
  <r>
    <s v="STMPSN"/>
    <x v="6"/>
    <s v="000001587646"/>
    <x v="12"/>
    <s v="BUS - CONDUCTOR WITH FITTINGS"/>
    <x v="2"/>
    <s v="On Borah-Adelaide-Midpoint lines"/>
    <n v="2010"/>
    <n v="354.54857935141234"/>
    <n v="-25.960989834891041"/>
    <n v="328.58758951652129"/>
    <n v="0.53152974265195496"/>
    <n v="0.53152974265195496"/>
    <n v="0.53152974265195496"/>
    <n v="0.53152974265195496"/>
    <n v="0.53152974265195496"/>
    <n v="0.53152974265195496"/>
    <n v="354.54857935141234"/>
    <n v="-29.150168290802771"/>
    <n v="325.39841106060959"/>
  </r>
  <r>
    <s v="STMPSN"/>
    <x v="6"/>
    <s v="000001587648"/>
    <x v="12"/>
    <s v="345KV CIRCUIT BREAKER"/>
    <x v="2"/>
    <s v="On Borah-Adelaide-Midpoint lines"/>
    <n v="2010"/>
    <n v="64705.179021275631"/>
    <n v="-4737.8852791035733"/>
    <n v="59967.293742172056"/>
    <n v="97.004272916120797"/>
    <n v="97.004272916120797"/>
    <n v="97.004272916120797"/>
    <n v="97.004272916120797"/>
    <n v="97.004272916120797"/>
    <n v="97.004272916120797"/>
    <n v="64705.179021275631"/>
    <n v="-5319.9109166002982"/>
    <n v="59385.268104675335"/>
  </r>
  <r>
    <s v="STMPSN"/>
    <x v="6"/>
    <s v="000001603080"/>
    <x v="12"/>
    <s v="BUS - CONDUCTOR WITH FITTINGS"/>
    <x v="2"/>
    <s v="On Borah-Adelaide-Midpoint lines"/>
    <n v="2011"/>
    <n v="41.3434797370982"/>
    <n v="-2.358657002859152"/>
    <n v="38.984822734239046"/>
    <n v="6.1981038494629596E-2"/>
    <n v="6.1981038494629596E-2"/>
    <n v="6.1981038494629596E-2"/>
    <n v="6.1981038494629596E-2"/>
    <n v="6.1981038494629596E-2"/>
    <n v="6.1981038494629596E-2"/>
    <n v="41.3434797370982"/>
    <n v="-2.7305432338269298"/>
    <n v="38.612936503271271"/>
  </r>
  <r>
    <s v="STMPSN"/>
    <x v="6"/>
    <s v="000001603084"/>
    <x v="12"/>
    <s v="PRIMARY POTENTIAL XFMR"/>
    <x v="2"/>
    <s v="On Borah-Adelaide-Midpoint lines"/>
    <n v="2011"/>
    <n v="19018.161779974293"/>
    <n v="-1084.9914121668237"/>
    <n v="17933.17036780747"/>
    <n v="28.511519225701601"/>
    <n v="28.511519225701601"/>
    <n v="28.511519225701601"/>
    <n v="28.511519225701601"/>
    <n v="28.511519225701601"/>
    <n v="28.511519225701601"/>
    <n v="19018.161779974293"/>
    <n v="-1256.0605275210332"/>
    <n v="17762.10125245326"/>
  </r>
  <r>
    <s v="STMPSN"/>
    <x v="6"/>
    <s v="000001603085"/>
    <x v="12"/>
    <s v="COUPLING CAPACITOR"/>
    <x v="2"/>
    <s v="On Borah-Adelaide-Midpoint lines"/>
    <n v="2011"/>
    <n v="10335.958156200973"/>
    <n v="-589.66928380019556"/>
    <n v="9746.2888724007771"/>
    <n v="15.495391883608725"/>
    <n v="15.495391883608725"/>
    <n v="15.495391883608725"/>
    <n v="15.495391883608725"/>
    <n v="15.495391883608725"/>
    <n v="15.495391883608725"/>
    <n v="10335.958156200973"/>
    <n v="-682.6416351018479"/>
    <n v="9653.3165210991247"/>
  </r>
  <r>
    <s v="STMPSN"/>
    <x v="6"/>
    <s v="000001743722"/>
    <x v="11"/>
    <s v="FOUNDATION - OTHER EQUIPMENT"/>
    <x v="2"/>
    <s v="On Borah-Adelaide-Midpoint lines"/>
    <n v="2013"/>
    <n v="7170.5613666666677"/>
    <n v="-162.43118564801236"/>
    <n v="7008.1301810186551"/>
    <n v="10.749913720897277"/>
    <n v="10.749913720897277"/>
    <n v="10.749913720897277"/>
    <n v="10.749913720897277"/>
    <n v="10.749913720897277"/>
    <n v="10.749913720897277"/>
    <n v="7170.5613666666677"/>
    <n v="-226.93066797339603"/>
    <n v="6943.6306986932714"/>
  </r>
  <r>
    <s v="STMPSN"/>
    <x v="6"/>
    <s v="000001743725"/>
    <x v="12"/>
    <s v="BUS - CONDUCTOR WITH FITTINGS"/>
    <x v="2"/>
    <s v="On Borah-Adelaide-Midpoint lines"/>
    <n v="2013"/>
    <n v="1434.1130000000001"/>
    <n v="-35.1391414482691"/>
    <n v="1398.9738585517309"/>
    <n v="2.1499838335786765"/>
    <n v="2.1499838335786765"/>
    <n v="2.1499838335786765"/>
    <n v="2.1499838335786765"/>
    <n v="2.1499838335786765"/>
    <n v="2.1499838335786765"/>
    <n v="1434.1130000000001"/>
    <n v="-48.039044449741162"/>
    <n v="1386.0739555502589"/>
  </r>
  <r>
    <s v="STMPSN"/>
    <x v="6"/>
    <s v="000001743729"/>
    <x v="12"/>
    <s v="500KV CIRCUIT BREAKER"/>
    <x v="2"/>
    <s v="On Borah-Adelaide-Midpoint lines"/>
    <n v="2013"/>
    <n v="344186.96013333334"/>
    <n v="-8433.3900304752533"/>
    <n v="335753.57010285807"/>
    <n v="515.99588039105367"/>
    <n v="515.99588039105367"/>
    <n v="515.99588039105367"/>
    <n v="515.99588039105367"/>
    <n v="515.99588039105367"/>
    <n v="515.99588039105367"/>
    <n v="344186.96013333334"/>
    <n v="-11529.365312821576"/>
    <n v="332657.59482051176"/>
  </r>
  <r>
    <s v="STMPSN"/>
    <x v="6"/>
    <s v="000001747786"/>
    <x v="11"/>
    <s v="FOUNDATION - OTHER EQUIPMENT"/>
    <x v="2"/>
    <s v="On Borah-Adelaide-Midpoint lines"/>
    <n v="2013"/>
    <n v="5229.4203333333335"/>
    <n v="-118.45947640080267"/>
    <n v="5110.960856932531"/>
    <n v="7.839807027517554"/>
    <n v="7.839807027517554"/>
    <n v="7.839807027517554"/>
    <n v="7.839807027517554"/>
    <n v="7.839807027517554"/>
    <n v="7.839807027517554"/>
    <n v="5229.4203333333335"/>
    <n v="-165.49831856590799"/>
    <n v="5063.9220147674259"/>
  </r>
  <r>
    <s v="STMPSN"/>
    <x v="6"/>
    <s v="000001747788"/>
    <x v="11"/>
    <s v="WOOD POLE - MISC"/>
    <x v="2"/>
    <s v="On Borah-Adelaide-Midpoint lines"/>
    <n v="2013"/>
    <n v="747.06056666666677"/>
    <n v="-16.922794100701207"/>
    <n v="730.13777256596552"/>
    <n v="1.1199732106448088"/>
    <n v="1.1199732106448088"/>
    <n v="1.1199732106448088"/>
    <n v="1.1199732106448088"/>
    <n v="1.1199732106448088"/>
    <n v="1.1199732106448088"/>
    <n v="747.06056666666677"/>
    <n v="-23.642633364570059"/>
    <n v="723.41793330209669"/>
  </r>
  <r>
    <s v="STMPSN"/>
    <x v="6"/>
    <s v="000001747789"/>
    <x v="12"/>
    <s v="BUS - CONDUCTOR WITH FITTINGS"/>
    <x v="2"/>
    <s v="On Borah-Adelaide-Midpoint lines"/>
    <n v="2013"/>
    <n v="747.06056666666677"/>
    <n v="-18.304740925243738"/>
    <n v="728.755825741423"/>
    <n v="1.1199732106448088"/>
    <n v="1.1199732106448088"/>
    <n v="1.1199732106448088"/>
    <n v="1.1199732106448088"/>
    <n v="1.1199732106448088"/>
    <n v="1.1199732106448088"/>
    <n v="747.06056666666677"/>
    <n v="-25.024580189112591"/>
    <n v="722.03598647755416"/>
  </r>
  <r>
    <s v="STMPSN"/>
    <x v="6"/>
    <s v="000001747792"/>
    <x v="12"/>
    <s v="500KV CIRCUIT BREAKER"/>
    <x v="2"/>
    <s v="On Borah-Adelaide-Midpoint lines"/>
    <n v="2013"/>
    <n v="313765.21636666666"/>
    <n v="-7687.985758064433"/>
    <n v="306077.23060860223"/>
    <n v="470.38841620405714"/>
    <n v="470.38841620405714"/>
    <n v="470.38841620405714"/>
    <n v="470.38841620405714"/>
    <n v="470.38841620405714"/>
    <n v="470.38841620405714"/>
    <n v="313765.21636666666"/>
    <n v="-10510.316255288775"/>
    <n v="303254.90011137788"/>
  </r>
  <r>
    <s v="STMPSN"/>
    <x v="6"/>
    <s v="000001760266"/>
    <x v="12"/>
    <s v="INSULATORS - PIN OR POST"/>
    <x v="2"/>
    <s v="On Borah-Adelaide-Midpoint lines"/>
    <n v="2012"/>
    <n v="3496.71824688171"/>
    <n v="-143.11414234178545"/>
    <n v="3353.6041045399247"/>
    <n v="5.2421864255991322"/>
    <n v="5.2421864255991322"/>
    <n v="5.2421864255991322"/>
    <n v="5.2421864255991322"/>
    <n v="5.2421864255991322"/>
    <n v="5.2421864255991322"/>
    <n v="3496.71824688171"/>
    <n v="-174.56726089538026"/>
    <n v="3322.1509859863299"/>
  </r>
  <r>
    <s v="STMPSN"/>
    <x v="6"/>
    <s v="000001760267"/>
    <x v="12"/>
    <s v="INSULATORS - SUSPENSION"/>
    <x v="2"/>
    <s v="On Borah-Adelaide-Midpoint lines"/>
    <n v="2012"/>
    <n v="4076.205888460951"/>
    <n v="-166.8314884265707"/>
    <n v="3909.3744000343804"/>
    <n v="6.1109387911058972"/>
    <n v="6.1109387911058972"/>
    <n v="6.1109387911058972"/>
    <n v="6.1109387911058972"/>
    <n v="6.1109387911058972"/>
    <n v="6.1109387911058972"/>
    <n v="4076.205888460951"/>
    <n v="-203.4971211732061"/>
    <n v="3872.7087672877451"/>
  </r>
  <r>
    <s v="STMPSN"/>
    <x v="6"/>
    <s v="000001760268"/>
    <x v="12"/>
    <s v="BUS - CONDUCTOR WITH FITTINGS"/>
    <x v="2"/>
    <s v="On Borah-Adelaide-Midpoint lines"/>
    <n v="2012"/>
    <n v="1158.8371966649497"/>
    <n v="-47.429040547479268"/>
    <n v="1111.4081561174705"/>
    <n v="1.7372977154375391"/>
    <n v="1.7372977154375391"/>
    <n v="1.7372977154375391"/>
    <n v="1.7372977154375391"/>
    <n v="1.7372977154375391"/>
    <n v="1.7372977154375391"/>
    <n v="1158.8371966649497"/>
    <n v="-57.852826840104498"/>
    <n v="1100.9843698248453"/>
  </r>
  <r>
    <s v="STPPLS"/>
    <x v="7"/>
    <s v="000001760297"/>
    <x v="11"/>
    <s v="OIL CONTAINMENT FACILITIES"/>
    <x v="1"/>
    <s v="WA not currently paying for Populus substation"/>
    <n v="2010"/>
    <n v="4599.3030000000026"/>
    <n v="-311.99438945140463"/>
    <n v="4287.3086105485982"/>
    <n v="6.5808186461385487"/>
    <n v="6.5808186461385487"/>
    <n v="6.5808186461385487"/>
    <n v="6.5808186461385487"/>
    <n v="6.5808186461385487"/>
    <n v="6.5808186461385487"/>
    <n v="4599.3030000000026"/>
    <n v="-351.47930132823592"/>
    <n v="4247.8236986717666"/>
  </r>
  <r>
    <s v="STPPLS"/>
    <x v="7"/>
    <s v="000001760298"/>
    <x v="11"/>
    <s v="FOUNDATION - STRUCTURE"/>
    <x v="1"/>
    <s v="WA not currently paying for Populus substation"/>
    <n v="2010"/>
    <n v="198264.5340000001"/>
    <n v="-13449.303565170037"/>
    <n v="184815.23043483007"/>
    <n v="283.68275415104642"/>
    <n v="283.68275415104642"/>
    <n v="283.68275415104642"/>
    <n v="283.68275415104642"/>
    <n v="283.68275415104642"/>
    <n v="283.68275415104642"/>
    <n v="198264.5340000001"/>
    <n v="-15151.400090076317"/>
    <n v="183113.13390992378"/>
  </r>
  <r>
    <s v="STPPLS"/>
    <x v="7"/>
    <s v="000001760299"/>
    <x v="11"/>
    <s v="FOUNDATION - DEAD END"/>
    <x v="1"/>
    <s v="WA not currently paying for Populus substation"/>
    <n v="2010"/>
    <n v="108144.29100000004"/>
    <n v="-7335.9837443195256"/>
    <n v="100808.30725568051"/>
    <n v="154.73604732852633"/>
    <n v="154.73604732852633"/>
    <n v="154.73604732852633"/>
    <n v="154.73604732852633"/>
    <n v="154.73604732852633"/>
    <n v="154.73604732852633"/>
    <n v="108144.29100000004"/>
    <n v="-8264.4000282906836"/>
    <n v="99879.890971709363"/>
  </r>
  <r>
    <s v="STPPLS"/>
    <x v="7"/>
    <s v="000001760300"/>
    <x v="11"/>
    <s v="FOUNDATION - TRANSFORMER"/>
    <x v="1"/>
    <s v="WA not currently paying for Populus substation"/>
    <n v="2010"/>
    <n v="32443.287000000015"/>
    <n v="-2200.7951029453138"/>
    <n v="30242.491897054701"/>
    <n v="46.420813769309035"/>
    <n v="46.420813769309035"/>
    <n v="46.420813769309035"/>
    <n v="46.420813769309035"/>
    <n v="46.420813769309035"/>
    <n v="46.420813769309035"/>
    <n v="32443.287000000015"/>
    <n v="-2479.3199855611679"/>
    <n v="29963.967014438847"/>
  </r>
  <r>
    <s v="STPPLS"/>
    <x v="7"/>
    <s v="000001760301"/>
    <x v="11"/>
    <s v="FOUNDATION - OTHER EQUIPMENT"/>
    <x v="1"/>
    <s v="WA not currently paying for Populus substation"/>
    <n v="2010"/>
    <n v="21628.857000000011"/>
    <n v="-1467.1966674617304"/>
    <n v="20161.660332538282"/>
    <n v="30.947207748709811"/>
    <n v="30.947207748709811"/>
    <n v="30.947207748709811"/>
    <n v="30.947207748709811"/>
    <n v="30.947207748709811"/>
    <n v="30.947207748709811"/>
    <n v="21628.857000000011"/>
    <n v="-1652.8799139539892"/>
    <n v="19975.977086046023"/>
  </r>
  <r>
    <s v="STPPLS"/>
    <x v="7"/>
    <s v="000001760302"/>
    <x v="11"/>
    <s v="METAL STRUCT - OTHER SUPPORT"/>
    <x v="1"/>
    <s v="WA not currently paying for Populus substation"/>
    <n v="2010"/>
    <n v="432285.28500000021"/>
    <n v="-29324.13532276552"/>
    <n v="402961.1496772347"/>
    <n v="618.52656021560585"/>
    <n v="618.52656021560585"/>
    <n v="618.52656021560585"/>
    <n v="618.52656021560585"/>
    <n v="618.52656021560585"/>
    <n v="618.52656021560585"/>
    <n v="432285.28500000021"/>
    <n v="-33035.294684059154"/>
    <n v="399249.99031594105"/>
  </r>
  <r>
    <s v="STPPLS"/>
    <x v="7"/>
    <s v="000001760303"/>
    <x v="11"/>
    <s v="METAL STRUCT - DEAD END"/>
    <x v="1"/>
    <s v="WA not currently paying for Populus substation"/>
    <n v="2010"/>
    <n v="235791.97200000013"/>
    <n v="-15994.982792323683"/>
    <n v="219796.98920767644"/>
    <n v="337.37812141260935"/>
    <n v="337.37812141260935"/>
    <n v="337.37812141260935"/>
    <n v="337.37812141260935"/>
    <n v="337.37812141260935"/>
    <n v="337.37812141260935"/>
    <n v="235791.97200000013"/>
    <n v="-18019.251520799338"/>
    <n v="217772.7204792008"/>
  </r>
  <r>
    <s v="STPPLS"/>
    <x v="7"/>
    <s v="000001760304"/>
    <x v="11"/>
    <s v="METAL STRUCT - COMMUNICATION"/>
    <x v="1"/>
    <s v="WA not currently paying for Populus substation"/>
    <n v="2010"/>
    <n v="57942.30900000003"/>
    <n v="-3930.5249773410505"/>
    <n v="54011.784022658976"/>
    <n v="82.905567967042273"/>
    <n v="82.905567967042273"/>
    <n v="82.905567967042273"/>
    <n v="82.905567967042273"/>
    <n v="82.905567967042273"/>
    <n v="82.905567967042273"/>
    <n v="57942.30900000003"/>
    <n v="-4427.9583851433044"/>
    <n v="53514.350614856725"/>
  </r>
  <r>
    <s v="STPPLS"/>
    <x v="7"/>
    <s v="000001760305"/>
    <x v="11"/>
    <s v="METAL STRUCT - EQUIPMENT"/>
    <x v="1"/>
    <s v="WA not currently paying for Populus substation"/>
    <n v="2010"/>
    <n v="70737.591000000044"/>
    <n v="-4798.4947969960176"/>
    <n v="65939.096203004025"/>
    <n v="101.21343556528508"/>
    <n v="101.21343556528508"/>
    <n v="101.21343556528508"/>
    <n v="101.21343556528508"/>
    <n v="101.21343556528508"/>
    <n v="101.21343556528508"/>
    <n v="70737.591000000044"/>
    <n v="-5405.7754103877278"/>
    <n v="65331.815589612313"/>
  </r>
  <r>
    <s v="STPPLS"/>
    <x v="7"/>
    <s v="000001760306"/>
    <x v="12"/>
    <s v="INSULATORS - PIN OR POST"/>
    <x v="1"/>
    <s v="WA not currently paying for Populus substation"/>
    <n v="2010"/>
    <n v="114763.30800000005"/>
    <n v="-8403.2746030367161"/>
    <n v="106360.03339696334"/>
    <n v="164.20673245031719"/>
    <n v="164.20673245031719"/>
    <n v="164.20673245031719"/>
    <n v="164.20673245031719"/>
    <n v="164.20673245031719"/>
    <n v="164.20673245031719"/>
    <n v="114763.30800000005"/>
    <n v="-9388.5149977386191"/>
    <n v="105374.79300226143"/>
  </r>
  <r>
    <s v="STPPLS"/>
    <x v="7"/>
    <s v="000001760307"/>
    <x v="12"/>
    <s v="INSULATORS - SUSPENSION"/>
    <x v="1"/>
    <s v="WA not currently paying for Populus substation"/>
    <n v="2010"/>
    <n v="3219.8790000000017"/>
    <n v="-235.76810303822248"/>
    <n v="2984.1108969617794"/>
    <n v="4.6070980236592254"/>
    <n v="4.6070980236592254"/>
    <n v="4.6070980236592254"/>
    <n v="4.6070980236592254"/>
    <n v="4.6070980236592254"/>
    <n v="4.6070980236592254"/>
    <n v="3219.8790000000017"/>
    <n v="-263.41069118017782"/>
    <n v="2956.468308819824"/>
  </r>
  <r>
    <s v="STPPLS"/>
    <x v="7"/>
    <s v="000001760308"/>
    <x v="12"/>
    <s v="BUS - CONDUCTOR WITH FITTINGS"/>
    <x v="1"/>
    <s v="WA not currently paying for Populus substation"/>
    <n v="2010"/>
    <n v="90696.684000000052"/>
    <n v="-6641.0523931294019"/>
    <n v="84055.631606870651"/>
    <n v="129.77149563969493"/>
    <n v="129.77149563969493"/>
    <n v="129.77149563969493"/>
    <n v="129.77149563969493"/>
    <n v="129.77149563969493"/>
    <n v="129.77149563969493"/>
    <n v="90696.684000000052"/>
    <n v="-7419.6813669675712"/>
    <n v="83277.002633032476"/>
  </r>
  <r>
    <s v="STPPLS"/>
    <x v="7"/>
    <s v="000001760309"/>
    <x v="12"/>
    <s v="BUS - RIGID WITH FITTINGS"/>
    <x v="1"/>
    <s v="WA not currently paying for Populus substation"/>
    <n v="2010"/>
    <n v="293991.83100000018"/>
    <n v="-21526.863681400355"/>
    <n v="272464.96731859981"/>
    <n v="420.65219953049694"/>
    <n v="420.65219953049694"/>
    <n v="420.65219953049694"/>
    <n v="420.65219953049694"/>
    <n v="420.65219953049694"/>
    <n v="420.65219953049694"/>
    <n v="293991.83100000018"/>
    <n v="-24050.776878583336"/>
    <n v="269941.05412141682"/>
  </r>
  <r>
    <s v="STPPLS"/>
    <x v="7"/>
    <s v="000001760310"/>
    <x v="12"/>
    <s v="COUPLING CAPACITOR"/>
    <x v="1"/>
    <s v="WA not currently paying for Populus substation"/>
    <n v="2010"/>
    <n v="19243.296000000009"/>
    <n v="-1409.045307020237"/>
    <n v="17834.250692979771"/>
    <n v="27.533876574333835"/>
    <n v="27.533876574333835"/>
    <n v="27.533876574333835"/>
    <n v="27.533876574333835"/>
    <n v="27.533876574333835"/>
    <n v="27.533876574333835"/>
    <n v="19243.296000000009"/>
    <n v="-1574.2485664662399"/>
    <n v="17669.047433533771"/>
  </r>
  <r>
    <s v="STPPLS"/>
    <x v="7"/>
    <s v="000001760311"/>
    <x v="12"/>
    <s v="WAVE TRAP"/>
    <x v="1"/>
    <s v="WA not currently paying for Populus substation"/>
    <n v="2010"/>
    <n v="673.8150000000004"/>
    <n v="-49.338526183344122"/>
    <n v="624.47647381665627"/>
    <n v="0.96411441386832886"/>
    <n v="0.96411441386832886"/>
    <n v="0.96411441386832886"/>
    <n v="0.96411441386832886"/>
    <n v="0.96411441386832886"/>
    <n v="0.96411441386832886"/>
    <n v="673.8150000000004"/>
    <n v="-55.123212666554096"/>
    <n v="618.69178733344631"/>
  </r>
  <r>
    <s v="STPPLS"/>
    <x v="7"/>
    <s v="000001760312"/>
    <x v="12"/>
    <s v="345KV CIRCUIT BREAKER"/>
    <x v="1"/>
    <s v="WA not currently paying for Populus substation"/>
    <n v="2010"/>
    <n v="389520.48975000018"/>
    <n v="-28521.726115446225"/>
    <n v="360998.76363455394"/>
    <n v="557.33742743189987"/>
    <n v="557.33742743189987"/>
    <n v="557.33742743189987"/>
    <n v="557.33742743189987"/>
    <n v="557.33742743189987"/>
    <n v="557.33742743189987"/>
    <n v="389520.48975000018"/>
    <n v="-31865.750680037625"/>
    <n v="357654.73906996258"/>
  </r>
  <r>
    <s v="STPPLS"/>
    <x v="7"/>
    <s v="000001760313"/>
    <x v="12"/>
    <s v="SWITCH - AIR BREAK OR BYPASS"/>
    <x v="1"/>
    <s v="WA not currently paying for Populus substation"/>
    <n v="2010"/>
    <n v="107053.05900000007"/>
    <n v="-7838.7096673101414"/>
    <n v="99214.349332689919"/>
    <n v="153.17468033599226"/>
    <n v="153.17468033599226"/>
    <n v="153.17468033599226"/>
    <n v="153.17468033599226"/>
    <n v="153.17468033599226"/>
    <n v="153.17468033599226"/>
    <n v="107053.05900000007"/>
    <n v="-8757.7577493260942"/>
    <n v="98295.301250673976"/>
  </r>
  <r>
    <s v="STPPLS"/>
    <x v="7"/>
    <s v="000001760314"/>
    <x v="12"/>
    <s v="LIGHTNING ARRESTER"/>
    <x v="1"/>
    <s v="WA not currently paying for Populus substation"/>
    <n v="2010"/>
    <n v="19247.574000000011"/>
    <n v="-1409.3585535567679"/>
    <n v="17838.215446443242"/>
    <n v="27.539997663152771"/>
    <n v="27.539997663152771"/>
    <n v="27.539997663152771"/>
    <n v="27.539997663152771"/>
    <n v="27.539997663152771"/>
    <n v="27.539997663152771"/>
    <n v="19247.574000000011"/>
    <n v="-1574.5985395356845"/>
    <n v="17672.975460464328"/>
  </r>
  <r>
    <s v="STPPLS"/>
    <x v="7"/>
    <s v="000001760316"/>
    <x v="12"/>
    <s v="METERING EQUIPMENT"/>
    <x v="1"/>
    <s v="WA not currently paying for Populus substation"/>
    <n v="2010"/>
    <n v="204680.2710000001"/>
    <n v="-14987.233751025829"/>
    <n v="189693.03724897426"/>
    <n v="292.86258024172167"/>
    <n v="292.86258024172167"/>
    <n v="292.86258024172167"/>
    <n v="292.86258024172167"/>
    <n v="292.86258024172167"/>
    <n v="292.86258024172167"/>
    <n v="204680.2710000001"/>
    <n v="-16744.409232476159"/>
    <n v="187935.86176752392"/>
  </r>
  <r>
    <s v="STPPLS"/>
    <x v="7"/>
    <s v="000001760318"/>
    <x v="12"/>
    <s v="POWER LINE CARRIER"/>
    <x v="1"/>
    <s v="WA not currently paying for Populus substation"/>
    <n v="2010"/>
    <n v="75595.929000000033"/>
    <n v="-5535.3349544321845"/>
    <n v="70060.59404556785"/>
    <n v="108.16488914415201"/>
    <n v="108.16488914415201"/>
    <n v="108.16488914415201"/>
    <n v="108.16488914415201"/>
    <n v="108.16488914415201"/>
    <n v="108.16488914415201"/>
    <n v="75595.929000000033"/>
    <n v="-6184.3242892970966"/>
    <n v="69411.60471070293"/>
  </r>
  <r>
    <s v="STPPLS"/>
    <x v="7"/>
    <s v="(blank)"/>
    <x v="12"/>
    <s v="SHUNT CAP"/>
    <x v="1"/>
    <s v="WA not currently paying for Populus substation"/>
    <n v="2010"/>
    <n v="31318.38625000001"/>
    <n v="-2293.2155265402362"/>
    <n v="29025.170723459774"/>
    <n v="44.811272534331636"/>
    <n v="44.811272534331636"/>
    <n v="44.811272534331636"/>
    <n v="44.811272534331636"/>
    <n v="44.811272534331636"/>
    <n v="44.811272534331636"/>
    <n v="31318.38625000001"/>
    <n v="-2562.0831617462259"/>
    <n v="28756.303088253786"/>
  </r>
  <r>
    <s v="BridgerPAC345"/>
    <x v="8"/>
    <s v="40007556-0"/>
    <x v="1"/>
    <s v="FOUNDATION AND SUBSTRUCTURE"/>
    <x v="0"/>
    <s v="Bridger substation"/>
    <n v="1994"/>
    <n v="7886.6841375000222"/>
    <n v="-2373.5129265068344"/>
    <n v="5513.1712109931877"/>
    <n v="11.121943961210008"/>
    <n v="11.121943961210008"/>
    <n v="11.121943961210008"/>
    <n v="11.121943961210008"/>
    <n v="11.121943961210008"/>
    <n v="11.121943961210008"/>
    <n v="7886.6841375000222"/>
    <n v="-2440.2445902740947"/>
    <n v="5446.4395472259275"/>
  </r>
  <r>
    <s v="BridgerPAC345"/>
    <x v="8"/>
    <s v="40021086-0"/>
    <x v="2"/>
    <s v="FOUNDATION AND SUBSTRUCTURE"/>
    <x v="0"/>
    <s v="Bridger substation"/>
    <n v="1992"/>
    <n v="2308.3266937500061"/>
    <n v="-801.67817680636313"/>
    <n v="1506.648516943643"/>
    <n v="3.2552438622438324"/>
    <n v="3.2552438622438324"/>
    <n v="3.2552438622438324"/>
    <n v="3.2552438622438324"/>
    <n v="3.2552438622438324"/>
    <n v="3.2552438622438324"/>
    <n v="2308.3266937500061"/>
    <n v="-821.20963997982608"/>
    <n v="1487.1170537701801"/>
  </r>
  <r>
    <s v="BridgerPAC345"/>
    <x v="8"/>
    <s v="40021090-0"/>
    <x v="2"/>
    <s v="STEEL STRUCTURE"/>
    <x v="0"/>
    <s v="Bridger substation"/>
    <n v="1992"/>
    <n v="1650.0902343750047"/>
    <n v="-573.07370496621866"/>
    <n v="1077.016529408786"/>
    <n v="2.3269869564569761"/>
    <n v="2.3269869564569761"/>
    <n v="2.3269869564569761"/>
    <n v="2.3269869564569761"/>
    <n v="2.3269869564569761"/>
    <n v="2.3269869564569761"/>
    <n v="1650.0902343750047"/>
    <n v="-587.03562670496046"/>
    <n v="1063.0546076700443"/>
  </r>
  <r>
    <s v="BridgerPAC345"/>
    <x v="8"/>
    <s v="40021122-0"/>
    <x v="2"/>
    <s v="FOUNDATION AND SUBSTRUCTURE"/>
    <x v="0"/>
    <s v="Bridger substation"/>
    <n v="1992"/>
    <n v="2112.9302250000064"/>
    <n v="-733.81729504901477"/>
    <n v="1379.1129299509917"/>
    <n v="2.9796922441280991"/>
    <n v="2.9796922441280991"/>
    <n v="2.9796922441280991"/>
    <n v="2.9796922441280991"/>
    <n v="2.9796922441280991"/>
    <n v="2.9796922441280991"/>
    <n v="2112.9302250000064"/>
    <n v="-751.69544851378339"/>
    <n v="1361.2347764862229"/>
  </r>
  <r>
    <s v="BridgerPAC345"/>
    <x v="8"/>
    <s v="40021126-0"/>
    <x v="12"/>
    <s v="INSTALLATION LABOR AND OVERHEADS CAP BANK"/>
    <x v="0"/>
    <s v="Bridger substation"/>
    <n v="1992"/>
    <n v="15667.895812500044"/>
    <n v="-5441.43521078105"/>
    <n v="10226.460601718994"/>
    <n v="22.095148756894403"/>
    <n v="22.095148756894403"/>
    <n v="22.095148756894403"/>
    <n v="22.095148756894403"/>
    <n v="22.095148756894403"/>
    <n v="22.095148756894403"/>
    <n v="15667.895812500044"/>
    <n v="-5574.0061033224165"/>
    <n v="10093.889709177627"/>
  </r>
  <r>
    <s v="BridgerPAC345"/>
    <x v="8"/>
    <s v="40021130-0"/>
    <x v="13"/>
    <s v="CAPACITOR BANK"/>
    <x v="0"/>
    <s v="Bridger substation"/>
    <n v="1992"/>
    <n v="37770.875437500108"/>
    <n v="-13117.764759685571"/>
    <n v="24653.110677814537"/>
    <n v="53.265168562320724"/>
    <n v="53.265168562320724"/>
    <n v="53.265168562320724"/>
    <n v="53.265168562320724"/>
    <n v="53.265168562320724"/>
    <n v="53.265168562320724"/>
    <n v="37770.875437500108"/>
    <n v="-13437.355771059496"/>
    <n v="24333.51966644061"/>
  </r>
  <r>
    <s v="BridgerPAC345"/>
    <x v="8"/>
    <s v="40021138-0"/>
    <x v="3"/>
    <s v="INSULATOR, POST 345KV"/>
    <x v="0"/>
    <s v="Bridger substation"/>
    <n v="1992"/>
    <n v="2586.8632500000076"/>
    <n v="-898.41347826651622"/>
    <n v="1688.4497717334914"/>
    <n v="3.6480411285919332"/>
    <n v="3.6480411285919332"/>
    <n v="3.6480411285919332"/>
    <n v="3.6480411285919332"/>
    <n v="3.6480411285919332"/>
    <n v="3.6480411285919332"/>
    <n v="2586.8632500000076"/>
    <n v="-920.30172503806784"/>
    <n v="1666.5615249619398"/>
  </r>
  <r>
    <s v="BridgerPAC345"/>
    <x v="8"/>
    <s v="40021170-0"/>
    <x v="12"/>
    <s v="INSTALLATION LABOR AND OVERHEADS VOLTAGE XFMR"/>
    <x v="0"/>
    <s v="Bridger substation"/>
    <n v="1992"/>
    <n v="1089.8398125000031"/>
    <n v="-378.49962757074684"/>
    <n v="711.34018492925622"/>
    <n v="1.5369117248764195"/>
    <n v="1.5369117248764195"/>
    <n v="1.5369117248764195"/>
    <n v="1.5369117248764195"/>
    <n v="1.5369117248764195"/>
    <n v="1.5369117248764195"/>
    <n v="1089.8398125000031"/>
    <n v="-387.72109792000538"/>
    <n v="702.11871457999769"/>
  </r>
  <r>
    <s v="BridgerPAC345"/>
    <x v="8"/>
    <s v="40021174-0"/>
    <x v="6"/>
    <s v="VOLTAGE TRANSFORMER 345KV"/>
    <x v="0"/>
    <s v="Bridger substation"/>
    <n v="1992"/>
    <n v="2057.4573750000063"/>
    <n v="-714.55166277492481"/>
    <n v="1342.9057122250815"/>
    <n v="2.9014634323344297"/>
    <n v="2.9014634323344297"/>
    <n v="2.9014634323344297"/>
    <n v="2.9014634323344297"/>
    <n v="2.9014634323344297"/>
    <n v="2.9014634323344297"/>
    <n v="2057.4573750000063"/>
    <n v="-731.96044336893135"/>
    <n v="1325.4969316310749"/>
  </r>
  <r>
    <s v="BridgerPAC345"/>
    <x v="8"/>
    <s v="40021178-0"/>
    <x v="2"/>
    <s v="FOUNDATION AND SUBSTRUCTURE"/>
    <x v="0"/>
    <s v="Bridger substation"/>
    <n v="1992"/>
    <n v="1356.6644437500038"/>
    <n v="-471.16739616983818"/>
    <n v="885.4970475801656"/>
    <n v="1.9131926237300316"/>
    <n v="1.9131926237300316"/>
    <n v="1.9131926237300316"/>
    <n v="1.9131926237300316"/>
    <n v="1.9131926237300316"/>
    <n v="1.9131926237300316"/>
    <n v="1356.6644437500038"/>
    <n v="-482.6465519122184"/>
    <n v="874.01789183778533"/>
  </r>
  <r>
    <s v="BridgerPAC345"/>
    <x v="8"/>
    <s v="40021182-0"/>
    <x v="12"/>
    <s v="INSTALLATION LABOR AND OVERHEADS B-4780"/>
    <x v="0"/>
    <s v="Bridger substation"/>
    <n v="1992"/>
    <n v="12019.875187500034"/>
    <n v="-4174.4834697123106"/>
    <n v="7845.3917177877238"/>
    <n v="16.950644393182234"/>
    <n v="16.950644393182234"/>
    <n v="16.950644393182234"/>
    <n v="16.950644393182234"/>
    <n v="16.950644393182234"/>
    <n v="16.950644393182234"/>
    <n v="12019.875187500034"/>
    <n v="-4276.1873360714044"/>
    <n v="7743.68785142863"/>
  </r>
  <r>
    <s v="BridgerPAC345"/>
    <x v="8"/>
    <s v="40021186-0"/>
    <x v="7"/>
    <s v="BREAKER B-4780 S/N H362A2058209 EQ# 322311"/>
    <x v="0"/>
    <s v="Bridger substation"/>
    <n v="1992"/>
    <n v="30833.016187500089"/>
    <n v="-10708.257314513889"/>
    <n v="20124.7588729862"/>
    <n v="43.481274539943634"/>
    <n v="43.481274539943634"/>
    <n v="43.481274539943634"/>
    <n v="43.481274539943634"/>
    <n v="43.481274539943634"/>
    <n v="43.481274539943634"/>
    <n v="30833.016187500089"/>
    <n v="-10969.144961753551"/>
    <n v="19863.871225746538"/>
  </r>
  <r>
    <s v="BridgerPAC345"/>
    <x v="8"/>
    <s v="40021205-0"/>
    <x v="2"/>
    <s v="FOUNDATION AND SUBSTRUCTURE"/>
    <x v="0"/>
    <s v="Bridger substation"/>
    <n v="1994"/>
    <n v="27559.42363125008"/>
    <n v="-8775.4223393193133"/>
    <n v="18784.001291930766"/>
    <n v="38.864795379921397"/>
    <n v="38.864795379921397"/>
    <n v="38.864795379921397"/>
    <n v="38.864795379921397"/>
    <n v="38.864795379921397"/>
    <n v="38.864795379921397"/>
    <n v="27559.42363125008"/>
    <n v="-9008.6111115988424"/>
    <n v="18550.812519651237"/>
  </r>
  <r>
    <s v="BridgerPAC345"/>
    <x v="8"/>
    <s v="40021217-0"/>
    <x v="3"/>
    <s v="BUS"/>
    <x v="0"/>
    <s v="Bridger substation"/>
    <n v="1994"/>
    <n v="2611.3400156250082"/>
    <n v="-831.49821328954681"/>
    <n v="1779.8418023354614"/>
    <n v="3.6825587041517962"/>
    <n v="3.6825587041517962"/>
    <n v="3.6825587041517962"/>
    <n v="3.6825587041517962"/>
    <n v="3.6825587041517962"/>
    <n v="3.6825587041517962"/>
    <n v="2611.3400156250082"/>
    <n v="-853.59356551445762"/>
    <n v="1757.7464501105505"/>
  </r>
  <r>
    <s v="BridgerPAC345"/>
    <x v="8"/>
    <s v="40021237-0"/>
    <x v="12"/>
    <s v="INSTALLATION LABOR AND OVERHEADS B-3005"/>
    <x v="0"/>
    <s v="Bridger substation"/>
    <n v="1994"/>
    <n v="11521.254375000033"/>
    <n v="-3668.5771942165102"/>
    <n v="7852.677180783523"/>
    <n v="16.24748034631121"/>
    <n v="16.24748034631121"/>
    <n v="16.24748034631121"/>
    <n v="16.24748034631121"/>
    <n v="16.24748034631121"/>
    <n v="16.24748034631121"/>
    <n v="11521.254375000033"/>
    <n v="-3766.0620762943772"/>
    <n v="7755.192298705656"/>
  </r>
  <r>
    <s v="BridgerPAC345"/>
    <x v="8"/>
    <s v="40021241-0"/>
    <x v="7"/>
    <s v="BREAKER B-3005 S/N H362A2058-205 EQ# 322345"/>
    <x v="0"/>
    <s v="Bridger substation"/>
    <n v="1994"/>
    <n v="36652.142250000106"/>
    <n v="-11670.709525283743"/>
    <n v="24981.432724716364"/>
    <n v="51.687510879827947"/>
    <n v="51.687510879827947"/>
    <n v="51.687510879827947"/>
    <n v="51.687510879827947"/>
    <n v="51.687510879827947"/>
    <n v="51.687510879827947"/>
    <n v="36652.142250000106"/>
    <n v="-11980.83459056271"/>
    <n v="24671.307659437396"/>
  </r>
  <r>
    <s v="BridgerPAC345"/>
    <x v="8"/>
    <s v="40021249-0"/>
    <x v="7"/>
    <s v="BREAKER B-3002 S/N H362A2056-201 EQ# 322334"/>
    <x v="0"/>
    <s v="Bridger substation"/>
    <n v="1994"/>
    <n v="35088.486187500101"/>
    <n v="-11172.812960918902"/>
    <n v="23915.673226581199"/>
    <n v="49.482414948695087"/>
    <n v="49.482414948695087"/>
    <n v="49.482414948695087"/>
    <n v="49.482414948695087"/>
    <n v="49.482414948695087"/>
    <n v="49.482414948695087"/>
    <n v="35088.486187500101"/>
    <n v="-11469.707450611073"/>
    <n v="23618.778736889028"/>
  </r>
  <r>
    <s v="BridgerPAC345"/>
    <x v="8"/>
    <s v="40021249-1"/>
    <x v="7"/>
    <s v="BREAKER COMPRESSOR B-3002 EQ# 322334"/>
    <x v="0"/>
    <s v="Bridger substation"/>
    <n v="2003"/>
    <n v="175.66368750000049"/>
    <n v="-32.236011815943129"/>
    <n v="143.42767568405736"/>
    <n v="0.2477240947313781"/>
    <n v="0.2477240947313781"/>
    <n v="0.2477240947313781"/>
    <n v="0.2477240947313781"/>
    <n v="0.2477240947313781"/>
    <n v="0.2477240947313781"/>
    <n v="175.66368750000049"/>
    <n v="-33.722356384331398"/>
    <n v="141.9413311156691"/>
  </r>
  <r>
    <s v="BridgerPAC345"/>
    <x v="8"/>
    <s v="40021257-0"/>
    <x v="7"/>
    <s v="BREAKER B-3003 S/N H362A2056-202 EQ# 322301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1265-0"/>
    <x v="7"/>
    <s v="BREAKER B-3004 S/N H362A2058-201 EQ# 322264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1269-0"/>
    <x v="12"/>
    <s v="INSTALLATION LABOR AND OVERHEADS B-3007"/>
    <x v="0"/>
    <s v="Bridger substation"/>
    <n v="1994"/>
    <n v="11214.225562500033"/>
    <n v="-3570.813629343842"/>
    <n v="7643.4119331561906"/>
    <n v="15.814502787229671"/>
    <n v="15.814502787229671"/>
    <n v="15.814502787229671"/>
    <n v="15.814502787229671"/>
    <n v="15.814502787229671"/>
    <n v="15.814502787229671"/>
    <n v="11214.225562500033"/>
    <n v="-3665.7006460672201"/>
    <n v="7548.5249164328125"/>
  </r>
  <r>
    <s v="BridgerPAC345"/>
    <x v="8"/>
    <s v="40021273-0"/>
    <x v="7"/>
    <s v="BREAKER B-3007 S/N H362A2058-207 EQ# 322231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1277-0"/>
    <x v="12"/>
    <s v="INSTALLATION LABOR AND OVERHEADS B-3008"/>
    <x v="0"/>
    <s v="Bridger substation"/>
    <n v="1994"/>
    <n v="11214.225562500033"/>
    <n v="-3570.813629343842"/>
    <n v="7643.4119331561906"/>
    <n v="15.814502787229671"/>
    <n v="15.814502787229671"/>
    <n v="15.814502787229671"/>
    <n v="15.814502787229671"/>
    <n v="15.814502787229671"/>
    <n v="15.814502787229671"/>
    <n v="11214.225562500033"/>
    <n v="-3665.7006460672201"/>
    <n v="7548.5249164328125"/>
  </r>
  <r>
    <s v="BridgerPAC345"/>
    <x v="8"/>
    <s v="40021281-0"/>
    <x v="7"/>
    <s v="BREAKER B-3008 S/N H362A2058-203 EQ# 322244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1285-0"/>
    <x v="12"/>
    <s v="INSTALLATION LABOR AND OVERHEADS B-3010"/>
    <x v="0"/>
    <s v="Bridger substation"/>
    <n v="1994"/>
    <n v="10502.282812500031"/>
    <n v="-3344.1180933173828"/>
    <n v="7158.1647191826478"/>
    <n v="14.810508303484601"/>
    <n v="14.810508303484601"/>
    <n v="14.810508303484601"/>
    <n v="14.810508303484601"/>
    <n v="14.810508303484601"/>
    <n v="14.810508303484601"/>
    <n v="10502.282812500031"/>
    <n v="-3432.9811431382905"/>
    <n v="7069.3016693617401"/>
  </r>
  <r>
    <s v="BridgerPAC345"/>
    <x v="8"/>
    <s v="40021289-0"/>
    <x v="7"/>
    <s v="BREAKER B-3010 S/N H362A2058-206 EQ# 322281"/>
    <x v="0"/>
    <s v="Bridger substation"/>
    <n v="1994"/>
    <n v="32601.107812500093"/>
    <n v="-10380.786391336951"/>
    <n v="22220.321421163142"/>
    <n v="45.974669181936768"/>
    <n v="45.974669181936768"/>
    <n v="45.974669181936768"/>
    <n v="45.974669181936768"/>
    <n v="45.974669181936768"/>
    <n v="45.974669181936768"/>
    <n v="32601.107812500093"/>
    <n v="-10656.634406428571"/>
    <n v="21944.47340607152"/>
  </r>
  <r>
    <s v="BridgerPAC345"/>
    <x v="8"/>
    <s v="40021313-0"/>
    <x v="12"/>
    <s v="INSTALLATION LABOR AND OVERHEADS B-6192"/>
    <x v="0"/>
    <s v="Bridger substation"/>
    <n v="1995"/>
    <n v="9378.3470625000264"/>
    <n v="-2849.6657725920513"/>
    <n v="6528.681289907975"/>
    <n v="13.225513873688273"/>
    <n v="13.225513873688273"/>
    <n v="13.225513873688273"/>
    <n v="13.225513873688273"/>
    <n v="13.225513873688273"/>
    <n v="13.225513873688273"/>
    <n v="9378.3470625000264"/>
    <n v="-2929.0188558341811"/>
    <n v="6449.3282066658448"/>
  </r>
  <r>
    <s v="BridgerPAC345"/>
    <x v="8"/>
    <s v="40021317-0"/>
    <x v="7"/>
    <s v="BREAKER B-6192 S/N H362A2078-201 EQ# 322212"/>
    <x v="0"/>
    <s v="Bridger substation"/>
    <n v="1995"/>
    <n v="27856.839937500081"/>
    <n v="-8464.4642359085301"/>
    <n v="19392.375701591551"/>
    <n v="39.284217209627272"/>
    <n v="39.284217209627272"/>
    <n v="39.284217209627272"/>
    <n v="39.284217209627272"/>
    <n v="39.284217209627272"/>
    <n v="39.284217209627272"/>
    <n v="27856.839937500081"/>
    <n v="-8700.1695391662943"/>
    <n v="19156.670398333787"/>
  </r>
  <r>
    <s v="BridgerPAC345"/>
    <x v="8"/>
    <s v="40021321-0"/>
    <x v="5"/>
    <s v="CIRCUIT SWITCHER INTERRUPTER-GAS BOTTLE"/>
    <x v="0"/>
    <s v="Bridger substation"/>
    <n v="1996"/>
    <n v="3544.3406250000103"/>
    <n v="-1024.7754489396198"/>
    <n v="2519.5651760603905"/>
    <n v="4.9982929610752471"/>
    <n v="4.9982929610752471"/>
    <n v="4.9982929610752471"/>
    <n v="4.9982929610752471"/>
    <n v="4.9982929610752471"/>
    <n v="4.9982929610752471"/>
    <n v="3544.3406250000103"/>
    <n v="-1054.7652067060712"/>
    <n v="2489.575418293939"/>
  </r>
  <r>
    <s v="BridgerPAC345"/>
    <x v="8"/>
    <s v="40025085-0"/>
    <x v="4"/>
    <s v="INSTALLATION LABOR AND OVERHEADS B-3006"/>
    <x v="0"/>
    <s v="Bridger substation"/>
    <n v="1994"/>
    <n v="11521.254375000033"/>
    <n v="-3668.5771942165102"/>
    <n v="7852.677180783523"/>
    <n v="16.24748034631121"/>
    <n v="16.24748034631121"/>
    <n v="16.24748034631121"/>
    <n v="16.24748034631121"/>
    <n v="16.24748034631121"/>
    <n v="16.24748034631121"/>
    <n v="11521.254375000033"/>
    <n v="-3766.0620762943772"/>
    <n v="7755.192298705656"/>
  </r>
  <r>
    <s v="BridgerPAC345"/>
    <x v="8"/>
    <s v="40025089-0"/>
    <x v="4"/>
    <s v="BREAKER B-3006 S/N H362A2058-208 EQ# 322222"/>
    <x v="0"/>
    <s v="Bridger substation"/>
    <n v="1994"/>
    <n v="36652.142250000106"/>
    <n v="-11670.709525283743"/>
    <n v="24981.432724716364"/>
    <n v="51.687510879827947"/>
    <n v="51.687510879827947"/>
    <n v="51.687510879827947"/>
    <n v="51.687510879827947"/>
    <n v="51.687510879827947"/>
    <n v="51.687510879827947"/>
    <n v="36652.142250000106"/>
    <n v="-11980.83459056271"/>
    <n v="24671.307659437396"/>
  </r>
  <r>
    <s v="BridgerPAC345"/>
    <x v="8"/>
    <s v="40025093-0"/>
    <x v="4"/>
    <s v="INSTALLATION LABOR AND OVERHEADS B-3009"/>
    <x v="0"/>
    <s v="Bridger substation"/>
    <n v="1994"/>
    <n v="11214.225562500033"/>
    <n v="-3570.813629343842"/>
    <n v="7643.4119331561906"/>
    <n v="15.814502787229671"/>
    <n v="15.814502787229671"/>
    <n v="15.814502787229671"/>
    <n v="15.814502787229671"/>
    <n v="15.814502787229671"/>
    <n v="15.814502787229671"/>
    <n v="11214.225562500033"/>
    <n v="-3665.7006460672201"/>
    <n v="7548.5249164328125"/>
  </r>
  <r>
    <s v="BridgerPAC345"/>
    <x v="8"/>
    <s v="40025097-0"/>
    <x v="4"/>
    <s v="BREAKER B-3009 S/N H362A2058-204 EQ# 322254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5101-0"/>
    <x v="4"/>
    <s v="INSTALLATION LABOR AND OVERHEADS B-3011"/>
    <x v="0"/>
    <s v="Bridger substation"/>
    <n v="1994"/>
    <n v="11214.225562500033"/>
    <n v="-3570.813629343842"/>
    <n v="7643.4119331561906"/>
    <n v="15.814502787229671"/>
    <n v="15.814502787229671"/>
    <n v="15.814502787229671"/>
    <n v="15.814502787229671"/>
    <n v="15.814502787229671"/>
    <n v="15.814502787229671"/>
    <n v="11214.225562500033"/>
    <n v="-3665.7006460672201"/>
    <n v="7548.5249164328125"/>
  </r>
  <r>
    <s v="BridgerPAC345"/>
    <x v="8"/>
    <s v="40025105-0"/>
    <x v="4"/>
    <s v="BREAKER B-3011 S/N H362A2059-201 EQ# 322292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25109-0"/>
    <x v="4"/>
    <s v="INSTALLATION LABOR AND OVERHEADS B-3001"/>
    <x v="0"/>
    <s v="Bridger substation"/>
    <n v="1994"/>
    <n v="11214.225562500033"/>
    <n v="-3570.813629343842"/>
    <n v="7643.4119331561906"/>
    <n v="15.814502787229671"/>
    <n v="15.814502787229671"/>
    <n v="15.814502787229671"/>
    <n v="15.814502787229671"/>
    <n v="15.814502787229671"/>
    <n v="15.814502787229671"/>
    <n v="11214.225562500033"/>
    <n v="-3665.7006460672201"/>
    <n v="7548.5249164328125"/>
  </r>
  <r>
    <s v="BridgerPAC345"/>
    <x v="8"/>
    <s v="40025113-0"/>
    <x v="4"/>
    <s v="BREAKER B-3001 S/N H362A2058-202 EQ# 322323"/>
    <x v="0"/>
    <s v="Bridger substation"/>
    <n v="1994"/>
    <n v="35431.450312500099"/>
    <n v="-11282.018983671038"/>
    <n v="24149.431328829061"/>
    <n v="49.966069132437326"/>
    <n v="49.966069132437326"/>
    <n v="49.966069132437326"/>
    <n v="49.966069132437326"/>
    <n v="49.966069132437326"/>
    <n v="49.966069132437326"/>
    <n v="35431.450312500099"/>
    <n v="-11581.815398465662"/>
    <n v="23849.634914034439"/>
  </r>
  <r>
    <s v="BridgerPAC345"/>
    <x v="8"/>
    <s v="40038207-0"/>
    <x v="13"/>
    <s v="RAS-B SHUNT CAPACITOR BANK"/>
    <x v="0"/>
    <s v="Bridger substation"/>
    <n v="1996"/>
    <n v="3997.5879375000113"/>
    <n v="-1155.8228756095277"/>
    <n v="2841.7650618904836"/>
    <n v="5.6374704813495642"/>
    <n v="5.6374704813495642"/>
    <n v="5.6374704813495642"/>
    <n v="5.6374704813495642"/>
    <n v="5.6374704813495642"/>
    <n v="5.6374704813495642"/>
    <n v="3997.5879375000113"/>
    <n v="-1189.647698497625"/>
    <n v="2807.9402390023861"/>
  </r>
  <r>
    <s v="BridgerPAC345"/>
    <x v="8"/>
    <s v="40049606-0"/>
    <x v="5"/>
    <s v="AIRBREAK SWITCH 345KV 1200A"/>
    <x v="0"/>
    <s v="Bridger substation"/>
    <n v="1978"/>
    <n v="1167.1711875000033"/>
    <n v="-621.66683476058085"/>
    <n v="545.50435273942242"/>
    <n v="1.6459658221622215"/>
    <n v="1.6459658221622215"/>
    <n v="1.6459658221622215"/>
    <n v="1.6459658221622215"/>
    <n v="1.6459658221622215"/>
    <n v="1.6459658221622215"/>
    <n v="1167.1711875000033"/>
    <n v="-631.5426296935542"/>
    <n v="535.62855780644907"/>
  </r>
  <r>
    <s v="BridgerPAC345"/>
    <x v="8"/>
    <s v="40049611-0"/>
    <x v="3"/>
    <s v="BUS"/>
    <x v="0"/>
    <s v="Bridger substation"/>
    <n v="1978"/>
    <n v="153.04696875000045"/>
    <n v="-81.516940832223924"/>
    <n v="71.530027917776522"/>
    <n v="0.21582959076260577"/>
    <n v="0.21582959076260577"/>
    <n v="0.21582959076260577"/>
    <n v="0.21582959076260577"/>
    <n v="0.21582959076260577"/>
    <n v="0.21582959076260577"/>
    <n v="153.04696875000045"/>
    <n v="-82.811918376799554"/>
    <n v="70.235050373200892"/>
  </r>
  <r>
    <s v="BridgerPAC345"/>
    <x v="8"/>
    <s v="40049624-0"/>
    <x v="2"/>
    <s v="FOUNDATION AND SUBSTRUCTURE"/>
    <x v="0"/>
    <s v="Bridger substation"/>
    <n v="1978"/>
    <n v="1426.3889062500039"/>
    <n v="-759.73317880248339"/>
    <n v="666.65572744752046"/>
    <n v="2.0115193160547866"/>
    <n v="2.0115193160547866"/>
    <n v="2.0115193160547866"/>
    <n v="2.0115193160547866"/>
    <n v="2.0115193160547866"/>
    <n v="2.0115193160547866"/>
    <n v="1426.3889062500039"/>
    <n v="-771.80229469881215"/>
    <n v="654.58661155119171"/>
  </r>
  <r>
    <s v="BridgerPAC345"/>
    <x v="8"/>
    <s v="40049626-0"/>
    <x v="3"/>
    <s v="INSULATOR, POST 345KV"/>
    <x v="0"/>
    <s v="Bridger substation"/>
    <n v="1978"/>
    <n v="848.75512500000241"/>
    <n v="-452.06985718671297"/>
    <n v="396.68526781328944"/>
    <n v="1.1969297581165865"/>
    <n v="1.1969297581165865"/>
    <n v="1.1969297581165865"/>
    <n v="1.1969297581165865"/>
    <n v="1.1969297581165865"/>
    <n v="1.1969297581165865"/>
    <n v="848.75512500000241"/>
    <n v="-459.25143573541249"/>
    <n v="389.50368926458992"/>
  </r>
  <r>
    <s v="BridgerPAC345"/>
    <x v="8"/>
    <s v="40049627-0"/>
    <x v="5"/>
    <s v="MOTOR OPERATOR"/>
    <x v="0"/>
    <s v="Bridger substation"/>
    <n v="1978"/>
    <n v="310.85268750000085"/>
    <n v="-165.56852018328712"/>
    <n v="145.28416731671373"/>
    <n v="0.43837005645092963"/>
    <n v="0.43837005645092963"/>
    <n v="0.43837005645092963"/>
    <n v="0.43837005645092963"/>
    <n v="0.43837005645092963"/>
    <n v="0.43837005645092963"/>
    <n v="310.85268750000085"/>
    <n v="-168.1987405219927"/>
    <n v="142.65394697800815"/>
  </r>
  <r>
    <s v="BridgerPAC345"/>
    <x v="8"/>
    <s v="40049630-0"/>
    <x v="5"/>
    <s v="RESISTOR 345KV"/>
    <x v="0"/>
    <s v="Bridger substation"/>
    <n v="1978"/>
    <n v="990.84262500000284"/>
    <n v="-527.74948955773061"/>
    <n v="463.09313544227228"/>
    <n v="1.397304108735548"/>
    <n v="1.397304108735548"/>
    <n v="1.397304108735548"/>
    <n v="1.397304108735548"/>
    <n v="1.397304108735548"/>
    <n v="1.397304108735548"/>
    <n v="990.84262500000284"/>
    <n v="-536.13331421014391"/>
    <n v="454.70931078985893"/>
  </r>
  <r>
    <s v="BridgerPAC345"/>
    <x v="8"/>
    <s v="40049631-0"/>
    <x v="2"/>
    <s v="STEEL STRUCTURE"/>
    <x v="0"/>
    <s v="Bridger substation"/>
    <n v="1978"/>
    <n v="8896.0502812500254"/>
    <n v="-4738.2761667218274"/>
    <n v="4157.774114528198"/>
    <n v="12.545370269581058"/>
    <n v="12.545370269581058"/>
    <n v="12.545370269581058"/>
    <n v="12.545370269581058"/>
    <n v="12.545370269581058"/>
    <n v="12.545370269581058"/>
    <n v="8896.0502812500254"/>
    <n v="-4813.5483883393135"/>
    <n v="4082.5018929107118"/>
  </r>
  <r>
    <s v="BridgerPAC345"/>
    <x v="8"/>
    <s v="40061523-0"/>
    <x v="6"/>
    <s v="CCVT 345KV S/N 656434601 EQ# 373544"/>
    <x v="0"/>
    <s v="Bridger substation"/>
    <n v="2006"/>
    <n v="1263.2355000000036"/>
    <n v="-172.80058454518257"/>
    <n v="1090.4349154548211"/>
    <n v="1.7814374451751149"/>
    <n v="1.7814374451751149"/>
    <n v="1.7814374451751149"/>
    <n v="1.7814374451751149"/>
    <n v="1.7814374451751149"/>
    <n v="1.7814374451751149"/>
    <n v="1263.2355000000036"/>
    <n v="-183.48920921623326"/>
    <n v="1079.7462907837703"/>
  </r>
  <r>
    <s v="BridgerPAC345"/>
    <x v="8"/>
    <s v="40061523-1"/>
    <x v="6"/>
    <s v="CCVT 345KV S/N 656434601 INSTALL COSTS"/>
    <x v="0"/>
    <s v="Bridger substation"/>
    <n v="2006"/>
    <n v="336.36093750000094"/>
    <n v="-46.011505074204706"/>
    <n v="290.34943242579624"/>
    <n v="0.47434224984708434"/>
    <n v="0.47434224984708434"/>
    <n v="0.47434224984708434"/>
    <n v="0.47434224984708434"/>
    <n v="0.47434224984708434"/>
    <n v="0.47434224984708434"/>
    <n v="336.36093750000094"/>
    <n v="-48.857558573287214"/>
    <n v="287.50337892671371"/>
  </r>
  <r>
    <s v="BridgerPAC345"/>
    <x v="8"/>
    <s v="40061524-0"/>
    <x v="6"/>
    <s v="CCVT 345KV S/N 656434602 EQ# 373545"/>
    <x v="0"/>
    <s v="Bridger substation"/>
    <n v="2006"/>
    <n v="1263.2338125000035"/>
    <n v="-172.80035370858354"/>
    <n v="1090.43345879142"/>
    <n v="1.7814350654322333"/>
    <n v="1.7814350654322333"/>
    <n v="1.7814350654322333"/>
    <n v="1.7814350654322333"/>
    <n v="1.7814350654322333"/>
    <n v="1.7814350654322333"/>
    <n v="1263.2338125000035"/>
    <n v="-183.48896410117695"/>
    <n v="1079.7448483988267"/>
  </r>
  <r>
    <s v="BridgerPAC345"/>
    <x v="8"/>
    <s v="40061524-1"/>
    <x v="6"/>
    <s v="CCVT 345KV S/N 656434602 INSTALL COSTS"/>
    <x v="0"/>
    <s v="Bridger substation"/>
    <n v="2006"/>
    <n v="336.46556250000094"/>
    <n v="-46.025816943336054"/>
    <n v="290.43974555666489"/>
    <n v="0.47448979390573487"/>
    <n v="0.47448979390573487"/>
    <n v="0.47448979390573487"/>
    <n v="0.47448979390573487"/>
    <n v="0.47448979390573487"/>
    <n v="0.47448979390573487"/>
    <n v="336.46556250000094"/>
    <n v="-48.872755706770462"/>
    <n v="287.59280679323047"/>
  </r>
  <r>
    <s v="BridgerPAC345"/>
    <x v="8"/>
    <s v="40061550-1"/>
    <x v="6"/>
    <s v="CCVT 345KV S/N 644267601 INSTALL COSTS"/>
    <x v="0"/>
    <s v="Bridger substation"/>
    <n v="2006"/>
    <n v="336.36431250000095"/>
    <n v="-46.011966747402539"/>
    <n v="290.35234575259841"/>
    <n v="0.47434700933284724"/>
    <n v="0.47434700933284724"/>
    <n v="0.47434700933284724"/>
    <n v="0.47434700933284724"/>
    <n v="0.47434700933284724"/>
    <n v="0.47434700933284724"/>
    <n v="336.36431250000095"/>
    <n v="-48.858048803399626"/>
    <n v="287.50626369660131"/>
  </r>
  <r>
    <s v="BridgerPAC345"/>
    <x v="8"/>
    <s v="40063275-0"/>
    <x v="3"/>
    <s v="BUS"/>
    <x v="0"/>
    <s v="Bridger substation"/>
    <n v="1990"/>
    <n v="2494.2519843750065"/>
    <n v="-936.54177786874402"/>
    <n v="1557.7102065062625"/>
    <n v="3.517439054450227"/>
    <n v="3.517439054450227"/>
    <n v="3.517439054450227"/>
    <n v="3.517439054450227"/>
    <n v="3.517439054450227"/>
    <n v="3.517439054450227"/>
    <n v="2494.2519843750065"/>
    <n v="-957.64641219544535"/>
    <n v="1536.605572179561"/>
  </r>
  <r>
    <s v="BridgerPAC345"/>
    <x v="8"/>
    <s v="40063359-0"/>
    <x v="5"/>
    <s v="AIRBREAK SWITCH 345KV 1600A"/>
    <x v="0"/>
    <s v="Bridger substation"/>
    <n v="1978"/>
    <n v="13958.910562500039"/>
    <n v="-7434.892018438738"/>
    <n v="6524.0185440613013"/>
    <n v="19.6851069890673"/>
    <n v="19.6851069890673"/>
    <n v="19.6851069890673"/>
    <n v="19.6851069890673"/>
    <n v="19.6851069890673"/>
    <n v="19.6851069890673"/>
    <n v="13958.910562500039"/>
    <n v="-7553.0026603731421"/>
    <n v="6405.9079021268972"/>
  </r>
  <r>
    <s v="BridgerPAC345"/>
    <x v="8"/>
    <s v="40063360-0"/>
    <x v="3"/>
    <s v="BUS"/>
    <x v="0"/>
    <s v="Bridger substation"/>
    <n v="1978"/>
    <n v="903.23775000000262"/>
    <n v="-481.08877180346684"/>
    <n v="422.14897819653578"/>
    <n v="1.2737621367874155"/>
    <n v="1.2737621367874155"/>
    <n v="1.2737621367874155"/>
    <n v="1.2737621367874155"/>
    <n v="1.2737621367874155"/>
    <n v="1.2737621367874155"/>
    <n v="903.23775000000262"/>
    <n v="-488.73134462419131"/>
    <n v="414.50640537581131"/>
  </r>
  <r>
    <s v="BridgerPAC345"/>
    <x v="8"/>
    <s v="40063363-0"/>
    <x v="3"/>
    <s v="INSULATOR, POST 345KV"/>
    <x v="0"/>
    <s v="Bridger substation"/>
    <n v="1978"/>
    <n v="7048.1289375000206"/>
    <n v="-3754.0234495893783"/>
    <n v="3294.1054879106423"/>
    <n v="9.9393983209661219"/>
    <n v="9.9393983209661219"/>
    <n v="9.9393983209661219"/>
    <n v="9.9393983209661219"/>
    <n v="9.9393983209661219"/>
    <n v="9.9393983209661219"/>
    <n v="7048.1289375000206"/>
    <n v="-3813.659839515175"/>
    <n v="3234.4690979848456"/>
  </r>
  <r>
    <s v="BridgerPAC345"/>
    <x v="8"/>
    <s v="40063364-0"/>
    <x v="5"/>
    <s v="MOTOR OPERATOR"/>
    <x v="0"/>
    <s v="Bridger substation"/>
    <n v="1978"/>
    <n v="4396.5146250000125"/>
    <n v="-2341.7021943084528"/>
    <n v="2054.8124306915597"/>
    <n v="6.2000440782696726"/>
    <n v="6.2000440782696726"/>
    <n v="6.2000440782696726"/>
    <n v="6.2000440782696726"/>
    <n v="6.2000440782696726"/>
    <n v="6.2000440782696726"/>
    <n v="4396.5146250000125"/>
    <n v="-2378.9024587780709"/>
    <n v="2017.6121662219416"/>
  </r>
  <r>
    <s v="BridgerPAC345"/>
    <x v="8"/>
    <s v="40063367-0"/>
    <x v="2"/>
    <s v="STEEL STRUCTURE"/>
    <x v="0"/>
    <s v="Bridger substation"/>
    <n v="1978"/>
    <n v="5065.8226875000137"/>
    <n v="-2698.1937091352875"/>
    <n v="2367.6289783647262"/>
    <n v="7.143914358114646"/>
    <n v="7.143914358114646"/>
    <n v="7.143914358114646"/>
    <n v="7.143914358114646"/>
    <n v="7.143914358114646"/>
    <n v="7.143914358114646"/>
    <n v="5065.8226875000137"/>
    <n v="-2741.0571952839755"/>
    <n v="2324.7654922160382"/>
  </r>
  <r>
    <s v="BridgerPAC345"/>
    <x v="8"/>
    <s v="40063368-0"/>
    <x v="5"/>
    <s v="SWITCH"/>
    <x v="0"/>
    <s v="Bridger substation"/>
    <n v="1978"/>
    <n v="562.95675000000153"/>
    <n v="-299.84593916271905"/>
    <n v="263.11081083728249"/>
    <n v="0.79389174422669873"/>
    <n v="0.79389174422669873"/>
    <n v="0.79389174422669873"/>
    <n v="0.79389174422669873"/>
    <n v="0.79389174422669873"/>
    <n v="0.79389174422669873"/>
    <n v="562.95675000000153"/>
    <n v="-304.60928962807924"/>
    <n v="258.3474603719223"/>
  </r>
  <r>
    <s v="BridgerPAC345"/>
    <x v="8"/>
    <s v="40063370-0"/>
    <x v="5"/>
    <s v="CIRCUIT SWITCHER S-0351 S/N 7924105 EQ# 3227"/>
    <x v="0"/>
    <s v="Bridger substation"/>
    <n v="1980"/>
    <n v="2878.4055124999727"/>
    <n v="-1151.8600271073774"/>
    <n v="1726.5454853925953"/>
    <n v="4.059179276046236"/>
    <n v="4.059179276046236"/>
    <n v="4.059179276046236"/>
    <n v="4.059179276046236"/>
    <n v="4.059179276046236"/>
    <n v="4.059179276046236"/>
    <n v="2878.4055124999727"/>
    <n v="-1176.2151027636548"/>
    <n v="1702.1904097363179"/>
  </r>
  <r>
    <s v="BridgerPAC345"/>
    <x v="8"/>
    <s v="40063370-1"/>
    <x v="5"/>
    <s v="CIRCUIT SWITCHER S-0351 INSTALL COSTS"/>
    <x v="0"/>
    <s v="Bridger substation"/>
    <n v="1980"/>
    <n v="1788.6244874999832"/>
    <n v="-715.75913876960021"/>
    <n v="1072.8653487303829"/>
    <n v="2.5223504543607351"/>
    <n v="2.5223504543607351"/>
    <n v="2.5223504543607351"/>
    <n v="2.5223504543607351"/>
    <n v="2.5223504543607351"/>
    <n v="2.5223504543607351"/>
    <n v="1788.6244874999832"/>
    <n v="-730.89324149576464"/>
    <n v="1057.7312460042185"/>
  </r>
  <r>
    <s v="BridgerPAC345"/>
    <x v="8"/>
    <s v="40063371-0"/>
    <x v="5"/>
    <s v="CIRCUIT SWITCHER S-0352 S/N 7924104 EQ# 3227"/>
    <x v="0"/>
    <s v="Bridger substation"/>
    <n v="1980"/>
    <n v="2878.4055124999727"/>
    <n v="-1151.8600271073774"/>
    <n v="1726.5454853925953"/>
    <n v="4.059179276046236"/>
    <n v="4.059179276046236"/>
    <n v="4.059179276046236"/>
    <n v="4.059179276046236"/>
    <n v="4.059179276046236"/>
    <n v="4.059179276046236"/>
    <n v="2878.4055124999727"/>
    <n v="-1176.2151027636548"/>
    <n v="1702.1904097363179"/>
  </r>
  <r>
    <s v="BridgerPAC345"/>
    <x v="8"/>
    <s v="40063371-1"/>
    <x v="5"/>
    <s v="CIRCUIT SWITCHER S-0352 INSTALL COSTS"/>
    <x v="0"/>
    <s v="Bridger substation"/>
    <n v="1980"/>
    <n v="1788.6244874999832"/>
    <n v="-715.75913876960021"/>
    <n v="1072.8653487303829"/>
    <n v="2.5223504543607351"/>
    <n v="2.5223504543607351"/>
    <n v="2.5223504543607351"/>
    <n v="2.5223504543607351"/>
    <n v="2.5223504543607351"/>
    <n v="2.5223504543607351"/>
    <n v="1788.6244874999832"/>
    <n v="-730.89324149576464"/>
    <n v="1057.7312460042185"/>
  </r>
  <r>
    <s v="BridgerPAC345"/>
    <x v="8"/>
    <s v="40063372-0"/>
    <x v="5"/>
    <s v="CIRCUIT SWITCHER S-0353 S/N 7924103 EQ# 3227"/>
    <x v="0"/>
    <s v="Bridger substation"/>
    <n v="1980"/>
    <n v="2878.4055124999727"/>
    <n v="-1151.8600271073774"/>
    <n v="1726.5454853925953"/>
    <n v="4.059179276046236"/>
    <n v="4.059179276046236"/>
    <n v="4.059179276046236"/>
    <n v="4.059179276046236"/>
    <n v="4.059179276046236"/>
    <n v="4.059179276046236"/>
    <n v="2878.4055124999727"/>
    <n v="-1176.2151027636548"/>
    <n v="1702.1904097363179"/>
  </r>
  <r>
    <s v="BridgerPAC345"/>
    <x v="8"/>
    <s v="40063372-1"/>
    <x v="5"/>
    <s v="CIRCUIT SWITCHER S-0353 INSTALL COSTS"/>
    <x v="0"/>
    <s v="Bridger substation"/>
    <n v="1980"/>
    <n v="1788.6244874999832"/>
    <n v="-715.75913876960021"/>
    <n v="1072.8653487303829"/>
    <n v="2.5223504543607351"/>
    <n v="2.5223504543607351"/>
    <n v="2.5223504543607351"/>
    <n v="2.5223504543607351"/>
    <n v="2.5223504543607351"/>
    <n v="2.5223504543607351"/>
    <n v="1788.6244874999832"/>
    <n v="-730.89324149576464"/>
    <n v="1057.7312460042185"/>
  </r>
  <r>
    <s v="BridgerPAC345"/>
    <x v="8"/>
    <s v="40063376-0"/>
    <x v="3"/>
    <s v="BUS"/>
    <x v="0"/>
    <s v="Bridger substation"/>
    <n v="1982"/>
    <n v="129.36206250000038"/>
    <n v="-62.483536994454866"/>
    <n v="66.878525505545511"/>
    <n v="0.18242870954986901"/>
    <n v="0.18242870954986901"/>
    <n v="0.18242870954986901"/>
    <n v="0.18242870954986901"/>
    <n v="0.18242870954986901"/>
    <n v="0.18242870954986901"/>
    <n v="129.36206250000038"/>
    <n v="-63.578109251754078"/>
    <n v="65.783953248246291"/>
  </r>
  <r>
    <s v="BridgerPAC345"/>
    <x v="8"/>
    <s v="40063377-0"/>
    <x v="3"/>
    <s v="INSULATOR, POST 345KV"/>
    <x v="0"/>
    <s v="Bridger substation"/>
    <n v="1982"/>
    <n v="550.4101875000016"/>
    <n v="-265.85518697014498"/>
    <n v="284.55500052985661"/>
    <n v="0.77619835590304109"/>
    <n v="0.77619835590304109"/>
    <n v="0.77619835590304109"/>
    <n v="0.77619835590304109"/>
    <n v="0.77619835590304109"/>
    <n v="0.77619835590304109"/>
    <n v="550.4101875000016"/>
    <n v="-270.51237710556325"/>
    <n v="279.89781039443835"/>
  </r>
  <r>
    <s v="BridgerPAC345"/>
    <x v="8"/>
    <s v="40063380-0"/>
    <x v="3"/>
    <s v="BUS"/>
    <x v="0"/>
    <s v="Bridger substation"/>
    <n v="1983"/>
    <n v="89.975812500000245"/>
    <n v="-42.283774101212757"/>
    <n v="47.692038398787489"/>
    <n v="0.12688551069658441"/>
    <n v="0.12688551069658441"/>
    <n v="0.12688551069658441"/>
    <n v="0.12688551069658441"/>
    <n v="0.12688551069658441"/>
    <n v="0.12688551069658441"/>
    <n v="89.975812500000245"/>
    <n v="-43.04508716539226"/>
    <n v="46.930725334607985"/>
  </r>
  <r>
    <s v="BridgerPAC345"/>
    <x v="8"/>
    <s v="40070169-0"/>
    <x v="3"/>
    <s v="BUS"/>
    <x v="0"/>
    <s v="Bridger substation"/>
    <n v="2008"/>
    <n v="455.84142187500134"/>
    <n v="-47.943743453938453"/>
    <n v="407.89767842106289"/>
    <n v="0.64283578001884201"/>
    <n v="0.64283578001884201"/>
    <n v="0.64283578001884201"/>
    <n v="0.64283578001884201"/>
    <n v="0.64283578001884201"/>
    <n v="0.64283578001884201"/>
    <n v="455.84142187500134"/>
    <n v="-51.800758134051506"/>
    <n v="404.04066374094987"/>
  </r>
  <r>
    <s v="BridgerPAC345"/>
    <x v="8"/>
    <s v="40071073-0"/>
    <x v="5"/>
    <s v="CIRCUIT SWITCHER INTERRUPTOR-GAS BOTTLE S-03"/>
    <x v="0"/>
    <s v="Bridger substation"/>
    <n v="2008"/>
    <n v="4914.5973750000139"/>
    <n v="-516.89948394161456"/>
    <n v="4397.6978910583994"/>
    <n v="6.9306536997925781"/>
    <n v="6.9306536997925781"/>
    <n v="6.9306536997925781"/>
    <n v="6.9306536997925781"/>
    <n v="6.9306536997925781"/>
    <n v="6.9306536997925781"/>
    <n v="4914.5973750000139"/>
    <n v="-558.48340614036999"/>
    <n v="4356.113968859644"/>
  </r>
  <r>
    <s v="BridgerPAC345"/>
    <x v="8"/>
    <s v="40074341-0"/>
    <x v="3"/>
    <s v="BUS"/>
    <x v="0"/>
    <s v="Bridger substation"/>
    <n v="2008"/>
    <n v="759.04340625000214"/>
    <n v="-79.833425821562969"/>
    <n v="679.20998042843917"/>
    <n v="1.0704166771809507"/>
    <n v="1.0704166771809507"/>
    <n v="1.0704166771809507"/>
    <n v="1.0704166771809507"/>
    <n v="1.0704166771809507"/>
    <n v="1.0704166771809507"/>
    <n v="759.04340625000214"/>
    <n v="-86.255925884648676"/>
    <n v="672.78748036535342"/>
  </r>
  <r>
    <s v="BridgerPAC345"/>
    <x v="8"/>
    <s v="40077920-0"/>
    <x v="5"/>
    <s v="AIRBREAK SWITCH 1600A"/>
    <x v="0"/>
    <s v="Bridger substation"/>
    <n v="1976"/>
    <n v="10523.97225000003"/>
    <n v="-5856.0479212111459"/>
    <n v="4667.9243287888839"/>
    <n v="14.841095138740011"/>
    <n v="14.841095138740011"/>
    <n v="14.841095138740011"/>
    <n v="14.841095138740011"/>
    <n v="14.841095138740011"/>
    <n v="14.841095138740011"/>
    <n v="10523.97225000003"/>
    <n v="-5945.0944920435859"/>
    <n v="4578.8777579564439"/>
  </r>
  <r>
    <s v="BridgerPAC345"/>
    <x v="8"/>
    <s v="40077921-0"/>
    <x v="5"/>
    <s v="AIRBREAK SWITCH 1200A"/>
    <x v="0"/>
    <s v="Bridger substation"/>
    <n v="1976"/>
    <n v="1931.8719375000055"/>
    <n v="-1074.9871222477827"/>
    <n v="856.88481525222278"/>
    <n v="2.7243605873532686"/>
    <n v="2.7243605873532686"/>
    <n v="2.7243605873532686"/>
    <n v="2.7243605873532686"/>
    <n v="2.7243605873532686"/>
    <n v="2.7243605873532686"/>
    <n v="1931.8719375000055"/>
    <n v="-1091.3332857719024"/>
    <n v="840.5386517281031"/>
  </r>
  <r>
    <s v="BridgerPAC345"/>
    <x v="8"/>
    <s v="40077922-0"/>
    <x v="5"/>
    <s v="AIRBREAK SWITCH 345KV 1200A"/>
    <x v="0"/>
    <s v="Bridger substation"/>
    <n v="1976"/>
    <n v="1213.3276875000035"/>
    <n v="-675.15429662334031"/>
    <n v="538.17339087666323"/>
    <n v="1.7110565494559253"/>
    <n v="1.7110565494559253"/>
    <n v="1.7110565494559253"/>
    <n v="1.7110565494559253"/>
    <n v="1.7110565494559253"/>
    <n v="1.7110565494559253"/>
    <n v="1213.3276875000035"/>
    <n v="-685.42063592007582"/>
    <n v="527.90705157992772"/>
  </r>
  <r>
    <s v="BridgerPAC345"/>
    <x v="8"/>
    <s v="40077923-0"/>
    <x v="5"/>
    <s v="AIRBREAK SWITCH 345KV 1600A"/>
    <x v="0"/>
    <s v="Bridger substation"/>
    <n v="1976"/>
    <n v="11365.332750000032"/>
    <n v="-6324.2216573224487"/>
    <n v="5041.1110926775837"/>
    <n v="16.027596863550038"/>
    <n v="16.027596863550038"/>
    <n v="16.027596863550038"/>
    <n v="16.027596863550038"/>
    <n v="16.027596863550038"/>
    <n v="16.027596863550038"/>
    <n v="11365.332750000032"/>
    <n v="-6420.3872385037484"/>
    <n v="4944.9455114962839"/>
  </r>
  <r>
    <s v="BridgerPAC345"/>
    <x v="8"/>
    <s v="40077924-0"/>
    <x v="5"/>
    <s v="AIRBREAK SWITCH"/>
    <x v="0"/>
    <s v="Bridger substation"/>
    <n v="1976"/>
    <n v="1243.7651250000035"/>
    <n v="-692.0911611802444"/>
    <n v="551.67396381975914"/>
    <n v="1.7539799718088256"/>
    <n v="1.7539799718088256"/>
    <n v="1.7539799718088256"/>
    <n v="1.7539799718088256"/>
    <n v="1.7539799718088256"/>
    <n v="1.7539799718088256"/>
    <n v="1243.7651250000035"/>
    <n v="-702.61504101109733"/>
    <n v="541.1500839889062"/>
  </r>
  <r>
    <s v="BridgerPAC345"/>
    <x v="8"/>
    <s v="40077931-0"/>
    <x v="3"/>
    <s v="BUS"/>
    <x v="0"/>
    <s v="Bridger substation"/>
    <n v="1976"/>
    <n v="32005.837546875089"/>
    <n v="-17809.598313317387"/>
    <n v="14196.239233557704"/>
    <n v="45.135208336208699"/>
    <n v="45.135208336208699"/>
    <n v="45.135208336208699"/>
    <n v="45.135208336208699"/>
    <n v="45.135208336208699"/>
    <n v="45.135208336208699"/>
    <n v="32005.837546875089"/>
    <n v="-18080.409563334641"/>
    <n v="13925.427983540449"/>
  </r>
  <r>
    <s v="BridgerPAC345"/>
    <x v="8"/>
    <s v="40077937-0"/>
    <x v="3"/>
    <s v="INSULATOR, POST 345KV"/>
    <x v="0"/>
    <s v="Bridger substation"/>
    <n v="1976"/>
    <n v="2765.2809375000079"/>
    <n v="-1538.7362586034644"/>
    <n v="1226.5446788965435"/>
    <n v="3.8996489637058542"/>
    <n v="3.8996489637058542"/>
    <n v="3.8996489637058542"/>
    <n v="3.8996489637058542"/>
    <n v="3.8996489637058542"/>
    <n v="3.8996489637058542"/>
    <n v="2765.2809375000079"/>
    <n v="-1562.1341523856995"/>
    <n v="1203.1467851143084"/>
  </r>
  <r>
    <s v="BridgerPAC345"/>
    <x v="8"/>
    <s v="40077941-0"/>
    <x v="6"/>
    <s v="REACTOR S-0242 S/N 020114557811 EQ# 321566"/>
    <x v="0"/>
    <s v="Bridger substation"/>
    <n v="1976"/>
    <n v="10206.903874999905"/>
    <n v="-4685.8207581329416"/>
    <n v="5521.0831168669638"/>
    <n v="14.393959607870237"/>
    <n v="14.393959607870237"/>
    <n v="14.393959607870237"/>
    <n v="14.393959607870237"/>
    <n v="14.393959607870237"/>
    <n v="14.393959607870237"/>
    <n v="10206.903874999905"/>
    <n v="-4772.1845157801627"/>
    <n v="5434.7193592197427"/>
  </r>
  <r>
    <s v="BridgerPAC345"/>
    <x v="8"/>
    <s v="40077942-0"/>
    <x v="6"/>
    <s v="REACTOR S-0243 S/N 020114557821 EQ# 321578"/>
    <x v="0"/>
    <s v="Bridger substation"/>
    <n v="1976"/>
    <n v="8929.8855874999153"/>
    <n v="-4099.5627828090674"/>
    <n v="4830.322804690848"/>
    <n v="12.593085427619698"/>
    <n v="12.593085427619698"/>
    <n v="12.593085427619698"/>
    <n v="12.593085427619698"/>
    <n v="12.593085427619698"/>
    <n v="12.593085427619698"/>
    <n v="8929.8855874999153"/>
    <n v="-4175.1212953747854"/>
    <n v="4754.7642921251299"/>
  </r>
  <r>
    <s v="BridgerPAC345"/>
    <x v="8"/>
    <s v="40077943-0"/>
    <x v="6"/>
    <s v="REACTOR S-0244 S/N 020114557831 EQ# 321591"/>
    <x v="0"/>
    <s v="Bridger substation"/>
    <n v="1976"/>
    <n v="8583.5503874999195"/>
    <n v="-3940.566020489493"/>
    <n v="4642.9843670104265"/>
    <n v="12.104677293220213"/>
    <n v="12.104677293220213"/>
    <n v="12.104677293220213"/>
    <n v="12.104677293220213"/>
    <n v="12.104677293220213"/>
    <n v="12.104677293220213"/>
    <n v="8583.5503874999195"/>
    <n v="-4013.1940842488143"/>
    <n v="4570.3563032511047"/>
  </r>
  <r>
    <s v="BridgerPAC345"/>
    <x v="8"/>
    <s v="40077945-0"/>
    <x v="2"/>
    <s v="STEEL STRUCTURE"/>
    <x v="0"/>
    <s v="Bridger substation"/>
    <n v="1976"/>
    <n v="47313.830953125136"/>
    <n v="-26327.707334802515"/>
    <n v="20986.123618322621"/>
    <n v="66.722816240188209"/>
    <n v="66.722816240188209"/>
    <n v="66.722816240188209"/>
    <n v="66.722816240188209"/>
    <n v="66.722816240188209"/>
    <n v="66.722816240188209"/>
    <n v="47313.830953125136"/>
    <n v="-26728.044232243643"/>
    <n v="20585.786720881493"/>
  </r>
  <r>
    <s v="BridgerPAC345"/>
    <x v="8"/>
    <s v="40085715-0"/>
    <x v="6"/>
    <s v="REACTOR EQ# 392863"/>
    <x v="0"/>
    <s v="Bridger substation"/>
    <n v="2012"/>
    <n v="1024.2138249999903"/>
    <n v="173.70650114433465"/>
    <n v="1197.9203261443249"/>
    <n v="1.4443647757848872"/>
    <n v="1.4443647757848872"/>
    <n v="1.4443647757848872"/>
    <n v="1.4443647757848872"/>
    <n v="1.4443647757848872"/>
    <n v="1.4443647757848872"/>
    <n v="1024.2138249999903"/>
    <n v="165.04031248962534"/>
    <n v="1189.2541374896157"/>
  </r>
  <r>
    <s v="BridgerPAC345"/>
    <x v="8"/>
    <s v="40085715-1"/>
    <x v="6"/>
    <s v="REACTOR INSTALL COSTS EQ# 392863"/>
    <x v="0"/>
    <s v="Bridger substation"/>
    <n v="2012"/>
    <n v="748.41912499999285"/>
    <n v="126.93176407109581"/>
    <n v="875.35088907108866"/>
    <n v="1.0554341244844516"/>
    <n v="1.0554341244844516"/>
    <n v="1.0554341244844516"/>
    <n v="1.0554341244844516"/>
    <n v="1.0554341244844516"/>
    <n v="1.0554341244844516"/>
    <n v="748.41912499999285"/>
    <n v="120.5991593241891"/>
    <n v="869.01828432418199"/>
  </r>
  <r>
    <s v="BridgerPAC345"/>
    <x v="8"/>
    <s v="40085716-0"/>
    <x v="6"/>
    <s v="REACTOR EQ# 392864"/>
    <x v="0"/>
    <s v="Bridger substation"/>
    <n v="2012"/>
    <n v="1024.2138249999903"/>
    <n v="173.70650114433465"/>
    <n v="1197.9203261443249"/>
    <n v="1.4443647757848872"/>
    <n v="1.4443647757848872"/>
    <n v="1.4443647757848872"/>
    <n v="1.4443647757848872"/>
    <n v="1.4443647757848872"/>
    <n v="1.4443647757848872"/>
    <n v="1024.2138249999903"/>
    <n v="165.04031248962534"/>
    <n v="1189.2541374896157"/>
  </r>
  <r>
    <s v="BridgerPAC345"/>
    <x v="8"/>
    <s v="40085716-1"/>
    <x v="6"/>
    <s v="REACTOR INSTALL COSTS EQ# 392864"/>
    <x v="0"/>
    <s v="Bridger substation"/>
    <n v="2012"/>
    <n v="748.41912499999285"/>
    <n v="126.93176407109581"/>
    <n v="875.35088907108866"/>
    <n v="1.0554341244844516"/>
    <n v="1.0554341244844516"/>
    <n v="1.0554341244844516"/>
    <n v="1.0554341244844516"/>
    <n v="1.0554341244844516"/>
    <n v="1.0554341244844516"/>
    <n v="748.41912499999285"/>
    <n v="120.5991593241891"/>
    <n v="869.01828432418199"/>
  </r>
  <r>
    <s v="BridgerPAC345"/>
    <x v="8"/>
    <s v="40085717-0"/>
    <x v="6"/>
    <s v="REACTOR EQ# 392865"/>
    <x v="0"/>
    <s v="Bridger substation"/>
    <n v="2012"/>
    <n v="1024.2138249999903"/>
    <n v="173.70650114433465"/>
    <n v="1197.9203261443249"/>
    <n v="1.4443647757848872"/>
    <n v="1.4443647757848872"/>
    <n v="1.4443647757848872"/>
    <n v="1.4443647757848872"/>
    <n v="1.4443647757848872"/>
    <n v="1.4443647757848872"/>
    <n v="1024.2138249999903"/>
    <n v="165.04031248962534"/>
    <n v="1189.2541374896157"/>
  </r>
  <r>
    <s v="BridgerPAC345"/>
    <x v="8"/>
    <s v="40085717-1"/>
    <x v="6"/>
    <s v="REACTOR INSTALL COSTS EQ# 392865"/>
    <x v="0"/>
    <s v="Bridger substation"/>
    <n v="2012"/>
    <n v="748.41912499999285"/>
    <n v="126.93176407109581"/>
    <n v="875.35088907108866"/>
    <n v="1.0554341244844516"/>
    <n v="1.0554341244844516"/>
    <n v="1.0554341244844516"/>
    <n v="1.0554341244844516"/>
    <n v="1.0554341244844516"/>
    <n v="1.0554341244844516"/>
    <n v="748.41912499999285"/>
    <n v="120.5991593241891"/>
    <n v="869.01828432418199"/>
  </r>
  <r>
    <s v="BridgerPAC345"/>
    <x v="8"/>
    <s v="40085953-0"/>
    <x v="7"/>
    <s v="BREAKER EQ# 392263"/>
    <x v="0"/>
    <s v="Bridger substation"/>
    <n v="2012"/>
    <n v="36175.394812500104"/>
    <n v="-1480.591296448707"/>
    <n v="34694.803516051397"/>
    <n v="51.015193060186412"/>
    <n v="51.015193060186412"/>
    <n v="51.015193060186412"/>
    <n v="51.015193060186412"/>
    <n v="51.015193060186412"/>
    <n v="51.015193060186412"/>
    <n v="36175.394812500104"/>
    <n v="-1786.6824548098255"/>
    <n v="34388.712357690281"/>
  </r>
  <r>
    <s v="BridgerPAC345"/>
    <x v="8"/>
    <s v="40086625-0"/>
    <x v="7"/>
    <s v="BREAKER S/N H362A2587201 EQ# 383502"/>
    <x v="0"/>
    <s v="Bridger substation"/>
    <n v="2011"/>
    <n v="28613.700562500082"/>
    <n v="-1632.4195650347247"/>
    <n v="26981.280997465357"/>
    <n v="40.351555689391056"/>
    <n v="40.351555689391056"/>
    <n v="40.351555689391056"/>
    <n v="40.351555689391056"/>
    <n v="40.351555689391056"/>
    <n v="40.351555689391056"/>
    <n v="28613.700562500082"/>
    <n v="-1874.5288991710711"/>
    <n v="26739.171663329013"/>
  </r>
  <r>
    <s v="BridgerPAC345"/>
    <x v="8"/>
    <s v="40086625-1"/>
    <x v="7"/>
    <s v="BREAKER INSTALL COSTS EQ# 383502"/>
    <x v="0"/>
    <s v="Bridger substation"/>
    <n v="2011"/>
    <n v="42029.273250000115"/>
    <n v="-2397.7817132610653"/>
    <n v="39631.491536739049"/>
    <n v="59.270437824971509"/>
    <n v="59.270437824971509"/>
    <n v="59.270437824971509"/>
    <n v="59.270437824971509"/>
    <n v="59.270437824971509"/>
    <n v="59.270437824971509"/>
    <n v="42029.273250000115"/>
    <n v="-2753.4043402108946"/>
    <n v="39275.86890978922"/>
  </r>
  <r>
    <s v="BridgerPAC345"/>
    <x v="8"/>
    <s v="40086625-2"/>
    <x v="7"/>
    <s v="BREAKER HEATER TANK EQ# 383502"/>
    <x v="0"/>
    <s v="Bridger substation"/>
    <n v="2011"/>
    <n v="1782.5535000000052"/>
    <n v="-101.69517230968336"/>
    <n v="1680.8583276903219"/>
    <n v="2.5137890384872494"/>
    <n v="2.5137890384872494"/>
    <n v="2.5137890384872494"/>
    <n v="2.5137890384872494"/>
    <n v="2.5137890384872494"/>
    <n v="2.5137890384872494"/>
    <n v="1782.5535000000052"/>
    <n v="-116.77790654060685"/>
    <n v="1665.77559345939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M68" firstHeaderRow="1" firstDataRow="2" firstDataCol="3"/>
  <pivotFields count="23">
    <pivotField compact="0" outline="0" showAll="0"/>
    <pivotField compact="0" outline="0" showAll="0"/>
    <pivotField axis="axisRow" compact="0" outline="0" showAll="0" defaultSubtotal="0">
      <items count="26">
        <item x="20"/>
        <item x="4"/>
        <item x="15"/>
        <item x="17"/>
        <item x="2"/>
        <item x="5"/>
        <item x="14"/>
        <item x="24"/>
        <item x="16"/>
        <item x="19"/>
        <item x="25"/>
        <item x="10"/>
        <item x="13"/>
        <item x="9"/>
        <item x="12"/>
        <item x="11"/>
        <item x="1"/>
        <item x="22"/>
        <item x="7"/>
        <item x="6"/>
        <item x="18"/>
        <item x="21"/>
        <item x="23"/>
        <item x="8"/>
        <item x="0"/>
        <item x="3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8">
        <item x="3"/>
        <item x="5"/>
        <item x="0"/>
        <item x="1"/>
        <item x="2"/>
        <item x="6"/>
        <item x="4"/>
        <item x="7"/>
      </items>
    </pivotField>
    <pivotField axis="axisRow" compact="0" outline="0" showAll="0">
      <items count="6">
        <item x="1"/>
        <item m="1" x="4"/>
        <item x="0"/>
        <item x="3"/>
        <item x="2"/>
        <item t="default"/>
      </items>
    </pivotField>
    <pivotField compact="0" outline="0" showAll="0"/>
    <pivotField compact="0" numFmtId="14" outline="0" showAll="0"/>
    <pivotField compact="0" outline="0" showAll="0"/>
    <pivotField dataField="1" compact="0" numFmtId="39" outline="0" showAll="0" defaultSubtotal="0"/>
    <pivotField dataField="1" compact="0" numFmtId="39" outline="0" showAll="0" defaultSubtotal="0"/>
    <pivotField compact="0" numFmtId="39" outline="0" showAll="0" defaultSubtota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 defaultSubtotal="0"/>
    <pivotField dataField="1" compact="0" numFmtId="39" outline="0" showAll="0" defaultSubtotal="0"/>
    <pivotField compact="0" numFmtId="39" outline="0" showAll="0" defaultSubtotal="0"/>
  </pivotFields>
  <rowFields count="3">
    <field x="2"/>
    <field x="6"/>
    <field x="7"/>
  </rowFields>
  <rowItems count="62">
    <i>
      <x/>
      <x/>
      <x/>
    </i>
    <i r="1">
      <x v="1"/>
      <x/>
    </i>
    <i>
      <x v="1"/>
      <x v="3"/>
      <x/>
    </i>
    <i r="1">
      <x v="4"/>
      <x/>
    </i>
    <i>
      <x v="2"/>
      <x v="1"/>
      <x/>
    </i>
    <i>
      <x v="3"/>
      <x/>
      <x v="2"/>
    </i>
    <i r="1">
      <x v="1"/>
      <x v="2"/>
    </i>
    <i r="1">
      <x v="6"/>
      <x v="2"/>
    </i>
    <i r="1">
      <x v="7"/>
      <x v="2"/>
    </i>
    <i>
      <x v="4"/>
      <x v="3"/>
      <x/>
    </i>
    <i r="1">
      <x v="4"/>
      <x/>
    </i>
    <i>
      <x v="5"/>
      <x v="2"/>
      <x/>
    </i>
    <i r="1">
      <x v="4"/>
      <x/>
    </i>
    <i>
      <x v="6"/>
      <x/>
      <x/>
    </i>
    <i r="1">
      <x v="1"/>
      <x/>
    </i>
    <i r="1">
      <x v="5"/>
      <x v="3"/>
    </i>
    <i r="1">
      <x v="6"/>
      <x/>
    </i>
    <i>
      <x v="7"/>
      <x/>
      <x/>
    </i>
    <i r="1">
      <x v="1"/>
      <x/>
    </i>
    <i r="1">
      <x v="6"/>
      <x/>
    </i>
    <i>
      <x v="8"/>
      <x v="1"/>
      <x v="2"/>
    </i>
    <i>
      <x v="9"/>
      <x v="1"/>
      <x/>
    </i>
    <i>
      <x v="10"/>
      <x v="1"/>
      <x v="4"/>
    </i>
    <i r="1">
      <x v="6"/>
      <x v="4"/>
    </i>
    <i>
      <x v="11"/>
      <x v="2"/>
      <x v="4"/>
    </i>
    <i r="1">
      <x v="3"/>
      <x v="4"/>
    </i>
    <i r="1">
      <x v="4"/>
      <x v="4"/>
    </i>
    <i>
      <x v="12"/>
      <x v="2"/>
      <x v="4"/>
    </i>
    <i r="1">
      <x v="3"/>
      <x v="4"/>
    </i>
    <i r="1">
      <x v="4"/>
      <x v="4"/>
    </i>
    <i>
      <x v="13"/>
      <x v="2"/>
      <x v="4"/>
    </i>
    <i r="1">
      <x v="4"/>
      <x v="4"/>
    </i>
    <i>
      <x v="14"/>
      <x v="2"/>
      <x v="4"/>
    </i>
    <i r="1">
      <x v="3"/>
      <x v="4"/>
    </i>
    <i r="1">
      <x v="4"/>
      <x v="4"/>
    </i>
    <i>
      <x v="15"/>
      <x v="2"/>
      <x/>
    </i>
    <i r="1">
      <x v="4"/>
      <x v="2"/>
    </i>
    <i>
      <x v="16"/>
      <x v="2"/>
      <x v="2"/>
    </i>
    <i r="1">
      <x v="3"/>
      <x v="2"/>
    </i>
    <i r="1">
      <x v="4"/>
      <x v="2"/>
    </i>
    <i>
      <x v="17"/>
      <x v="1"/>
      <x/>
    </i>
    <i>
      <x v="18"/>
      <x v="2"/>
      <x/>
    </i>
    <i r="1">
      <x v="3"/>
      <x/>
    </i>
    <i r="1">
      <x v="4"/>
      <x/>
    </i>
    <i>
      <x v="19"/>
      <x v="2"/>
      <x/>
    </i>
    <i r="1">
      <x v="3"/>
      <x/>
    </i>
    <i r="1">
      <x v="4"/>
      <x/>
    </i>
    <i>
      <x v="20"/>
      <x v="1"/>
      <x v="2"/>
    </i>
    <i r="1">
      <x v="6"/>
      <x v="2"/>
    </i>
    <i>
      <x v="21"/>
      <x v="1"/>
      <x/>
    </i>
    <i r="1">
      <x v="6"/>
      <x/>
    </i>
    <i>
      <x v="22"/>
      <x/>
      <x v="2"/>
    </i>
    <i r="1">
      <x v="1"/>
      <x v="2"/>
    </i>
    <i>
      <x v="23"/>
      <x v="3"/>
      <x v="2"/>
    </i>
    <i r="1">
      <x v="4"/>
      <x v="2"/>
    </i>
    <i>
      <x v="24"/>
      <x v="2"/>
      <x v="2"/>
    </i>
    <i r="1">
      <x v="3"/>
      <x v="2"/>
    </i>
    <i r="1">
      <x v="4"/>
      <x v="2"/>
    </i>
    <i>
      <x v="25"/>
      <x/>
      <x/>
    </i>
    <i r="1">
      <x v="3"/>
      <x/>
    </i>
    <i r="1">
      <x v="4"/>
      <x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IPC Acq. Value" fld="11" baseField="0" baseItem="0"/>
    <dataField name="Sum of IPC Accum Dep." fld="12" baseField="0" baseItem="0"/>
    <dataField name="Sum of Jan-15" fld="14" baseField="0" baseItem="0" numFmtId="43"/>
    <dataField name="Sum of Feb-15" fld="15" baseField="0" baseItem="0" numFmtId="43"/>
    <dataField name="Sum of Mar-15" fld="16" baseField="0" baseItem="0" numFmtId="43"/>
    <dataField name="Sum of Apr-15" fld="17" baseField="0" baseItem="0" numFmtId="43"/>
    <dataField name="Sum of May-15" fld="18" baseField="0" baseItem="0" numFmtId="43"/>
    <dataField name="Sum of Jun-15" fld="19" baseField="0" baseItem="0" numFmtId="43"/>
    <dataField name="Sum of IPC Acq. Value2" fld="20" baseField="0" baseItem="0"/>
    <dataField name="Sum of IPC Accum Dep.2" fld="21" baseField="0" baseItem="0"/>
  </dataFields>
  <formats count="126">
    <format dxfId="220">
      <pivotArea outline="0" collapsedLevelsAreSubtotals="1" fieldPosition="0">
        <references count="1">
          <reference field="4294967294" count="2" selected="0">
            <x v="5"/>
            <x v="6"/>
          </reference>
        </references>
      </pivotArea>
    </format>
    <format dxfId="221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22">
      <pivotArea type="all" dataOnly="0" outline="0" fieldPosition="0"/>
    </format>
    <format dxfId="223">
      <pivotArea type="all" dataOnly="0" outline="0" fieldPosition="0"/>
    </format>
    <format dxfId="224">
      <pivotArea outline="0" collapsedLevelsAreSubtotals="1" fieldPosition="0">
        <references count="1">
          <reference field="4294967294" count="2" selected="0">
            <x v="8"/>
            <x v="9"/>
          </reference>
        </references>
      </pivotArea>
    </format>
    <format dxfId="225">
      <pivotArea type="topRight" dataOnly="0" labelOnly="1" outline="0" offset="H1:I1" fieldPosition="0"/>
    </format>
    <format dxfId="226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227">
      <pivotArea outline="0" collapsedLevelsAreSubtotals="1" fieldPosition="0">
        <references count="3">
          <reference field="2" count="5" selected="0">
            <x v="12"/>
            <x v="13"/>
            <x v="14"/>
            <x v="15"/>
            <x v="16"/>
          </reference>
          <reference field="6" count="3" selected="0">
            <x v="2"/>
            <x v="3"/>
            <x v="4"/>
          </reference>
          <reference field="7" count="4" selected="0">
            <x v="0"/>
            <x v="1"/>
            <x v="2"/>
            <x v="4"/>
          </reference>
        </references>
      </pivotArea>
    </format>
    <format dxfId="228">
      <pivotArea dataOnly="0" labelOnly="1" outline="0" fieldPosition="0">
        <references count="1">
          <reference field="2" count="5">
            <x v="12"/>
            <x v="13"/>
            <x v="14"/>
            <x v="15"/>
            <x v="16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12"/>
          </reference>
          <reference field="6" count="3">
            <x v="2"/>
            <x v="3"/>
            <x v="4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13"/>
          </reference>
          <reference field="6" count="2">
            <x v="2"/>
            <x v="4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14"/>
          </reference>
          <reference field="6" count="3">
            <x v="2"/>
            <x v="3"/>
            <x v="4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15"/>
          </reference>
          <reference field="6" count="2">
            <x v="2"/>
            <x v="4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16"/>
          </reference>
          <reference field="6" count="3">
            <x v="2"/>
            <x v="3"/>
            <x v="4"/>
          </reference>
        </references>
      </pivotArea>
    </format>
    <format dxfId="234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235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236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4"/>
          </reference>
          <reference field="7" count="1">
            <x v="1"/>
          </reference>
        </references>
      </pivotArea>
    </format>
    <format dxfId="237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238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39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240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241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4"/>
          </reference>
          <reference field="7" count="1">
            <x v="1"/>
          </reference>
        </references>
      </pivotArea>
    </format>
    <format dxfId="242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244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45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246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247">
      <pivotArea outline="0" collapsedLevelsAreSubtotals="1" fieldPosition="0"/>
    </format>
    <format dxfId="206">
      <pivotArea type="origin" dataOnly="0" labelOnly="1" outline="0" fieldPosition="0"/>
    </format>
    <format dxfId="205">
      <pivotArea field="2" type="button" dataOnly="0" labelOnly="1" outline="0" axis="axisRow" fieldPosition="0"/>
    </format>
    <format dxfId="204">
      <pivotArea field="6" type="button" dataOnly="0" labelOnly="1" outline="0" axis="axisRow" fieldPosition="1"/>
    </format>
    <format dxfId="203">
      <pivotArea field="7" type="button" dataOnly="0" labelOnly="1" outline="0" axis="axisRow" fieldPosition="2"/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dataOnly="0" labelOnly="1" outline="0" fieldPosition="0">
        <references count="2">
          <reference field="2" count="1" selected="0">
            <x v="0"/>
          </reference>
          <reference field="6" count="2">
            <x v="0"/>
            <x v="1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1"/>
          </reference>
          <reference field="6" count="2">
            <x v="3"/>
            <x v="4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2"/>
          </reference>
          <reference field="6" count="1">
            <x v="1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3"/>
          </reference>
          <reference field="6" count="4">
            <x v="0"/>
            <x v="1"/>
            <x v="6"/>
            <x v="7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4"/>
          </reference>
          <reference field="6" count="2">
            <x v="3"/>
            <x v="4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5"/>
          </reference>
          <reference field="6" count="2">
            <x v="2"/>
            <x v="4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6"/>
          </reference>
          <reference field="6" count="4">
            <x v="0"/>
            <x v="1"/>
            <x v="5"/>
            <x v="6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7"/>
          </reference>
          <reference field="6" count="3">
            <x v="0"/>
            <x v="1"/>
            <x v="6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8"/>
          </reference>
          <reference field="6" count="2">
            <x v="1"/>
            <x v="6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11"/>
          </reference>
          <reference field="6" count="3">
            <x v="2"/>
            <x v="3"/>
            <x v="4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12"/>
          </reference>
          <reference field="6" count="3">
            <x v="2"/>
            <x v="3"/>
            <x v="4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13"/>
          </reference>
          <reference field="6" count="2">
            <x v="2"/>
            <x v="4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14"/>
          </reference>
          <reference field="6" count="3">
            <x v="2"/>
            <x v="3"/>
            <x v="4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5"/>
          </reference>
          <reference field="6" count="2">
            <x v="2"/>
            <x v="4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16"/>
          </reference>
          <reference field="6" count="3">
            <x v="2"/>
            <x v="3"/>
            <x v="4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17"/>
          </reference>
          <reference field="6" count="1">
            <x v="1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18"/>
          </reference>
          <reference field="6" count="3">
            <x v="2"/>
            <x v="3"/>
            <x v="4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19"/>
          </reference>
          <reference field="6" count="3">
            <x v="2"/>
            <x v="3"/>
            <x v="4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20"/>
          </reference>
          <reference field="6" count="2">
            <x v="1"/>
            <x v="6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21"/>
          </reference>
          <reference field="6" count="2">
            <x v="1"/>
            <x v="6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2"/>
          </reference>
          <reference field="6" count="2">
            <x v="0"/>
            <x v="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23"/>
          </reference>
          <reference field="6" count="2">
            <x v="3"/>
            <x v="4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24"/>
          </reference>
          <reference field="6" count="3">
            <x v="2"/>
            <x v="3"/>
            <x v="4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25"/>
          </reference>
          <reference field="6" count="3">
            <x v="0"/>
            <x v="3"/>
            <x v="4"/>
          </reference>
        </references>
      </pivotArea>
    </format>
    <format dxfId="177">
      <pivotArea dataOnly="0" labelOnly="1" outline="0" fieldPosition="0">
        <references count="3">
          <reference field="2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76">
      <pivotArea dataOnly="0" labelOnly="1" outline="0" fieldPosition="0">
        <references count="3">
          <reference field="2" count="1" selected="0">
            <x v="0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75">
      <pivotArea dataOnly="0" labelOnly="1" outline="0" fieldPosition="0">
        <references count="3">
          <reference field="2" count="1" selected="0">
            <x v="1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1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73">
      <pivotArea dataOnly="0" labelOnly="1" outline="0" fieldPosition="0">
        <references count="3">
          <reference field="2" count="1" selected="0">
            <x v="2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72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171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70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6"/>
          </reference>
          <reference field="7" count="1">
            <x v="2"/>
          </reference>
        </references>
      </pivotArea>
    </format>
    <format dxfId="169">
      <pivotArea dataOnly="0" labelOnly="1" outline="0" fieldPosition="0">
        <references count="3">
          <reference field="2" count="1" selected="0">
            <x v="3"/>
          </reference>
          <reference field="6" count="1" selected="0">
            <x v="7"/>
          </reference>
          <reference field="7" count="1">
            <x v="2"/>
          </reference>
        </references>
      </pivotArea>
    </format>
    <format dxfId="168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67">
      <pivotArea dataOnly="0" labelOnly="1" outline="0" fieldPosition="0">
        <references count="3">
          <reference field="2" count="1" selected="0">
            <x v="4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66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5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64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63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62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5"/>
          </reference>
          <reference field="7" count="1">
            <x v="3"/>
          </reference>
        </references>
      </pivotArea>
    </format>
    <format dxfId="161">
      <pivotArea dataOnly="0" labelOnly="1" outline="0" fieldPosition="0">
        <references count="3">
          <reference field="2" count="1" selected="0">
            <x v="6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60">
      <pivotArea dataOnly="0" labelOnly="1" outline="0" fieldPosition="0">
        <references count="3">
          <reference field="2" count="1" selected="0">
            <x v="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59">
      <pivotArea dataOnly="0" labelOnly="1" outline="0" fieldPosition="0">
        <references count="3">
          <reference field="2" count="1" selected="0">
            <x v="7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58">
      <pivotArea dataOnly="0" labelOnly="1" outline="0" fieldPosition="0">
        <references count="3">
          <reference field="2" count="1" selected="0">
            <x v="7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57">
      <pivotArea dataOnly="0" labelOnly="1" outline="0" fieldPosition="0">
        <references count="3">
          <reference field="2" count="1" selected="0">
            <x v="8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56">
      <pivotArea dataOnly="0" labelOnly="1" outline="0" fieldPosition="0">
        <references count="3">
          <reference field="2" count="1" selected="0">
            <x v="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55">
      <pivotArea dataOnly="0" labelOnly="1" outline="0" fieldPosition="0">
        <references count="3">
          <reference field="2" count="1" selected="0">
            <x v="10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154">
      <pivotArea dataOnly="0" labelOnly="1" outline="0" fieldPosition="0">
        <references count="3">
          <reference field="2" count="1" selected="0">
            <x v="10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151">
      <pivotArea dataOnly="0" labelOnly="1" outline="0" fieldPosition="0">
        <references count="3">
          <reference field="2" count="1" selected="0">
            <x v="11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50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12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13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2"/>
          </reference>
          <reference field="7" count="1">
            <x v="4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1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15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16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17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18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2"/>
          </reference>
          <reference field="7" count="1">
            <x v="0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19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20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20"/>
          </reference>
          <reference field="6" count="1" selected="0">
            <x v="6"/>
          </reference>
          <reference field="7" count="1">
            <x v="2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21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2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22"/>
          </reference>
          <reference field="6" count="1" selected="0">
            <x v="0"/>
          </reference>
          <reference field="7" count="1">
            <x v="2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22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23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24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24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24"/>
          </reference>
          <reference field="6" count="1" selected="0">
            <x v="4"/>
          </reference>
          <reference field="7" count="1">
            <x v="2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25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1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15">
      <pivotArea field="-2" type="button" dataOnly="0" labelOnly="1" outline="0" axis="axisCol" fieldPosition="0"/>
    </format>
    <format dxfId="114">
      <pivotArea type="topRight" dataOnly="0" labelOnly="1" outline="0" fieldPosition="0"/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2">
      <pivotArea grandRow="1" outline="0" collapsedLevelsAreSubtotals="1" fieldPosition="0"/>
    </format>
    <format dxfId="111">
      <pivotArea dataOnly="0" labelOnly="1" grandRow="1" outline="0" fieldPosition="0"/>
    </format>
    <format dxfId="109">
      <pivotArea grandRow="1" outline="0" collapsedLevelsAreSubtotals="1" fieldPosition="0"/>
    </format>
    <format dxfId="10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4:M69" firstHeaderRow="1" firstDataRow="2" firstDataCol="3"/>
  <pivotFields count="20">
    <pivotField compact="0" outline="0" showAll="0"/>
    <pivotField axis="axisRow" compact="0" outline="0" showAll="0" defaultSubtotal="0">
      <items count="9">
        <item x="8"/>
        <item x="0"/>
        <item x="2"/>
        <item x="3"/>
        <item x="4"/>
        <item x="5"/>
        <item x="6"/>
        <item x="7"/>
        <item x="1"/>
      </items>
    </pivotField>
    <pivotField compact="0" outline="0" showAll="0"/>
    <pivotField axis="axisRow" compact="0" outline="0" showAll="0" defaultSubtotal="0">
      <items count="14">
        <item x="11"/>
        <item x="10"/>
        <item x="1"/>
        <item x="12"/>
        <item x="6"/>
        <item x="7"/>
        <item x="13"/>
        <item x="5"/>
        <item x="2"/>
        <item x="9"/>
        <item x="8"/>
        <item x="3"/>
        <item x="4"/>
        <item x="0"/>
      </items>
    </pivotField>
    <pivotField compact="0" outline="0" showAll="0"/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dataField="1" compact="0" numFmtId="39" outline="0" showAll="0"/>
    <pivotField dataField="1" compact="0" numFmtId="39" outline="0" showAll="0"/>
    <pivotField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compact="0" numFmtId="39" outline="0" showAll="0"/>
  </pivotFields>
  <rowFields count="3">
    <field x="1"/>
    <field x="3"/>
    <field x="5"/>
  </rowFields>
  <rowItems count="34">
    <i>
      <x/>
      <x v="2"/>
      <x v="2"/>
    </i>
    <i r="1">
      <x v="3"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11"/>
      <x v="2"/>
    </i>
    <i r="1">
      <x v="12"/>
      <x v="2"/>
    </i>
    <i>
      <x v="1"/>
      <x v="1"/>
      <x v="2"/>
    </i>
    <i r="1">
      <x v="2"/>
      <x v="2"/>
    </i>
    <i r="1">
      <x v="4"/>
      <x v="2"/>
    </i>
    <i r="1">
      <x v="5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r="1">
      <x v="12"/>
      <x v="2"/>
    </i>
    <i r="1">
      <x v="13"/>
      <x v="2"/>
    </i>
    <i>
      <x v="2"/>
      <x/>
      <x v="1"/>
    </i>
    <i r="1">
      <x v="3"/>
      <x v="1"/>
    </i>
    <i>
      <x v="3"/>
      <x/>
      <x v="1"/>
    </i>
    <i r="1">
      <x v="3"/>
      <x v="1"/>
    </i>
    <i>
      <x v="4"/>
      <x v="3"/>
      <x v="1"/>
    </i>
    <i>
      <x v="5"/>
      <x/>
      <x v="1"/>
    </i>
    <i r="1">
      <x v="3"/>
      <x v="1"/>
    </i>
    <i>
      <x v="6"/>
      <x/>
      <x v="1"/>
    </i>
    <i r="1">
      <x v="3"/>
      <x v="1"/>
    </i>
    <i>
      <x v="7"/>
      <x/>
      <x/>
    </i>
    <i r="1">
      <x v="3"/>
      <x/>
    </i>
    <i>
      <x v="8"/>
      <x/>
      <x/>
    </i>
    <i r="1">
      <x v="3"/>
      <x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Total Cost TO PAC" fld="8" baseField="0" baseItem="0"/>
    <dataField name="Sum of Total Reserve TO PAC" fld="9" baseField="0" baseItem="0"/>
    <dataField name="Sum of Jan-15" fld="11" baseField="0" baseItem="0"/>
    <dataField name="Sum of Feb-15" fld="12" baseField="0" baseItem="0"/>
    <dataField name="Sum of Mar-15" fld="13" baseField="0" baseItem="0"/>
    <dataField name="Sum of Apr-15" fld="14" baseField="0" baseItem="0"/>
    <dataField name="Sum of May-15" fld="15" baseField="0" baseItem="0"/>
    <dataField name="Sum of Jun-15" fld="16" baseField="0" baseItem="0"/>
    <dataField name="Sum of Total Cost TO PAC2" fld="17" baseField="0" baseItem="0"/>
    <dataField name="Sum of Total Reserve TO PAC2" fld="18" baseField="0" baseItem="0"/>
  </dataFields>
  <formats count="62">
    <format dxfId="207">
      <pivotArea type="all" dataOnly="0" outline="0" fieldPosition="0"/>
    </format>
    <format dxfId="208">
      <pivotArea type="all" dataOnly="0" outline="0" fieldPosition="0"/>
    </format>
    <format dxfId="209">
      <pivotArea outline="0" collapsedLevelsAreSubtotals="1" fieldPosition="0">
        <references count="1">
          <reference field="4294967294" count="2" selected="0">
            <x v="8"/>
            <x v="9"/>
          </reference>
        </references>
      </pivotArea>
    </format>
    <format dxfId="210">
      <pivotArea type="topRight" dataOnly="0" labelOnly="1" outline="0" offset="H1:I1" fieldPosition="0"/>
    </format>
    <format dxfId="211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212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3" type="button" dataOnly="0" labelOnly="1" outline="0" axis="axisRow" fieldPosition="1"/>
    </format>
    <format dxfId="62">
      <pivotArea field="5" type="button" dataOnly="0" labelOnly="1" outline="0" axis="axisRow" fieldPosition="2"/>
    </format>
    <format dxfId="61">
      <pivotArea dataOnly="0" labelOnly="1" outline="0" fieldPosition="0">
        <references count="1">
          <reference field="1" count="0"/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2">
          <reference field="1" count="1" selected="0">
            <x v="0"/>
          </reference>
          <reference field="3" count="9">
            <x v="2"/>
            <x v="3"/>
            <x v="4"/>
            <x v="5"/>
            <x v="6"/>
            <x v="7"/>
            <x v="8"/>
            <x v="11"/>
            <x v="12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1"/>
          </reference>
          <reference field="3" count="11">
            <x v="1"/>
            <x v="2"/>
            <x v="4"/>
            <x v="5"/>
            <x v="7"/>
            <x v="8"/>
            <x v="9"/>
            <x v="10"/>
            <x v="11"/>
            <x v="12"/>
            <x v="13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2"/>
          </reference>
          <reference field="3" count="2">
            <x v="0"/>
            <x v="3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3"/>
          </reference>
          <reference field="3" count="2">
            <x v="0"/>
            <x v="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5"/>
          </reference>
          <reference field="3" count="2">
            <x v="0"/>
            <x v="3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6"/>
          </reference>
          <reference field="3" count="2">
            <x v="0"/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7"/>
          </reference>
          <reference field="3" count="2">
            <x v="0"/>
            <x v="3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8"/>
          </reference>
          <reference field="3" count="2">
            <x v="0"/>
            <x v="3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2"/>
          </reference>
          <reference field="5" count="1">
            <x v="2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3"/>
          </reference>
          <reference field="5" count="1">
            <x v="2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4"/>
          </reference>
          <reference field="5" count="1">
            <x v="2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5"/>
          </reference>
          <reference field="5" count="1">
            <x v="2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6"/>
          </reference>
          <reference field="5" count="1">
            <x v="2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7"/>
          </reference>
          <reference field="5" count="1">
            <x v="2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1"/>
          </reference>
          <reference field="5" count="1">
            <x v="2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0"/>
          </reference>
          <reference field="3" count="1" selected="0">
            <x v="12"/>
          </reference>
          <reference field="5" count="1">
            <x v="2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2"/>
          </reference>
          <reference field="5" count="1">
            <x v="2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"/>
          </reference>
          <reference field="5" count="1">
            <x v="2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"/>
          </reference>
          <reference field="5" count="1">
            <x v="2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7"/>
          </reference>
          <reference field="5" count="1">
            <x v="2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9"/>
          </reference>
          <reference field="5" count="1">
            <x v="2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0"/>
          </reference>
          <reference field="5" count="1">
            <x v="2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1"/>
          </reference>
          <reference field="5" count="1">
            <x v="2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2"/>
          </reference>
          <reference field="5" count="1">
            <x v="2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13"/>
          </reference>
          <reference field="5" count="1">
            <x v="2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30">
      <pivotArea dataOnly="0" labelOnly="1" outline="0" fieldPosition="0">
        <references count="3">
          <reference field="1" count="1" selected="0">
            <x v="2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8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18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8" selected="0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">
      <pivotArea type="topRight" dataOnly="0" labelOnly="1" outline="0" offset="B1:I1" fieldPosition="0"/>
    </format>
    <format dxfId="12">
      <pivotArea dataOnly="0" labelOnly="1" outline="0" fieldPosition="0">
        <references count="1">
          <reference field="429496729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M27" firstHeaderRow="1" firstDataRow="2" firstDataCol="3"/>
  <pivotFields count="21">
    <pivotField axis="axisRow" compact="0" outline="0" showAll="0" defaultSubtotal="0">
      <items count="9">
        <item x="0"/>
        <item x="1"/>
        <item x="2"/>
        <item x="3"/>
        <item x="4"/>
        <item x="5"/>
        <item m="1" x="8"/>
        <item x="7"/>
        <item x="6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3">
        <item x="2"/>
        <item x="0"/>
        <item x="1"/>
      </items>
    </pivotField>
    <pivotField compact="0" outline="0" showAll="0"/>
    <pivotField compact="0" outline="0" showAll="0"/>
    <pivotField dataField="1" compact="0" numFmtId="39" outline="0" showAll="0" defaultSubtotal="0"/>
    <pivotField dataField="1" compact="0" numFmtId="39" outline="0" showAll="0" defaultSubtotal="0"/>
    <pivotField compact="0" numFmtId="39" outline="0" showAll="0" defaultSubtota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/>
    <pivotField dataField="1" compact="0" numFmtId="39" outline="0" showAll="0" defaultSubtotal="0"/>
    <pivotField dataField="1" compact="0" numFmtId="39" outline="0" showAll="0" defaultSubtotal="0"/>
    <pivotField compact="0" numFmtId="39" outline="0" showAll="0" defaultSubtotal="0"/>
  </pivotFields>
  <rowFields count="3">
    <field x="0"/>
    <field x="5"/>
    <field x="6"/>
  </rowFields>
  <rowItems count="21">
    <i>
      <x/>
      <x/>
      <x v="1"/>
    </i>
    <i r="1">
      <x v="1"/>
      <x v="1"/>
    </i>
    <i r="1">
      <x v="2"/>
      <x v="1"/>
    </i>
    <i>
      <x v="1"/>
      <x/>
      <x v="1"/>
    </i>
    <i r="1">
      <x v="1"/>
      <x v="1"/>
    </i>
    <i r="1">
      <x v="2"/>
      <x v="1"/>
    </i>
    <i>
      <x v="2"/>
      <x/>
      <x v="2"/>
    </i>
    <i r="1">
      <x v="1"/>
      <x v="2"/>
    </i>
    <i r="1">
      <x v="2"/>
      <x v="2"/>
    </i>
    <i>
      <x v="3"/>
      <x v="1"/>
      <x/>
    </i>
    <i r="1">
      <x v="2"/>
      <x/>
    </i>
    <i>
      <x v="4"/>
      <x v="1"/>
      <x/>
    </i>
    <i r="1">
      <x v="2"/>
      <x/>
    </i>
    <i>
      <x v="5"/>
      <x v="1"/>
      <x/>
    </i>
    <i r="1">
      <x v="2"/>
      <x/>
    </i>
    <i>
      <x v="7"/>
      <x/>
      <x v="1"/>
    </i>
    <i r="1">
      <x v="1"/>
      <x v="1"/>
    </i>
    <i r="1">
      <x v="2"/>
      <x v="1"/>
    </i>
    <i>
      <x v="8"/>
      <x/>
      <x v="1"/>
    </i>
    <i r="1">
      <x v="2"/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Total Cost TO PAC" fld="9" baseField="0" baseItem="0"/>
    <dataField name="Sum of Total Reserve TO PAC" fld="10" baseField="0" baseItem="0"/>
    <dataField name="Sum of Jan-15" fld="12" baseField="0" baseItem="0"/>
    <dataField name="Sum of Feb-15" fld="13" baseField="0" baseItem="0"/>
    <dataField name="Sum of Mar-15" fld="14" baseField="0" baseItem="0"/>
    <dataField name="Sum of Apr-15" fld="15" baseField="0" baseItem="0"/>
    <dataField name="Sum of May-15" fld="16" baseField="0" baseItem="0"/>
    <dataField name="Sum of Jun-15" fld="17" baseField="0" baseItem="0"/>
    <dataField name="Sum of Total Cost TO PAC2" fld="18" baseField="0" baseItem="0"/>
    <dataField name="Sum of Total Reserve TO PAC2" fld="19" baseField="0" baseItem="0"/>
  </dataFields>
  <formats count="48">
    <format dxfId="213">
      <pivotArea field="6" type="button" dataOnly="0" labelOnly="1" outline="0" axis="axisRow" fieldPosition="2"/>
    </format>
    <format dxfId="214">
      <pivotArea type="all" dataOnly="0" outline="0" fieldPosition="0"/>
    </format>
    <format dxfId="215">
      <pivotArea type="all" dataOnly="0" outline="0" fieldPosition="0"/>
    </format>
    <format dxfId="216">
      <pivotArea outline="0" collapsedLevelsAreSubtotals="1" fieldPosition="0">
        <references count="1">
          <reference field="4294967294" count="2" selected="0">
            <x v="8"/>
            <x v="9"/>
          </reference>
        </references>
      </pivotArea>
    </format>
    <format dxfId="217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218">
      <pivotArea dataOnly="0" labelOnly="1" outline="0" offset="IV1" fieldPosition="0">
        <references count="1">
          <reference field="0" count="1">
            <x v="6"/>
          </reference>
        </references>
      </pivotArea>
    </format>
    <format dxfId="219">
      <pivotArea outline="0" collapsedLevelsAreSubtotals="1" fieldPosition="0"/>
    </format>
    <format dxfId="107">
      <pivotArea outline="0" collapsedLevelsAreSubtotals="1" fieldPosition="0">
        <references count="1">
          <reference field="4294967294" count="6" selected="0">
            <x v="2"/>
            <x v="3"/>
            <x v="4"/>
            <x v="5"/>
            <x v="6"/>
            <x v="7"/>
          </reference>
        </references>
      </pivotArea>
    </format>
    <format dxfId="10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type="origin" dataOnly="0" labelOnly="1" outline="0" fieldPosition="0"/>
    </format>
    <format dxfId="100">
      <pivotArea field="0" type="button" dataOnly="0" labelOnly="1" outline="0" axis="axisRow" fieldPosition="0"/>
    </format>
    <format dxfId="99">
      <pivotArea field="5" type="button" dataOnly="0" labelOnly="1" outline="0" axis="axisRow" fieldPosition="1"/>
    </format>
    <format dxfId="98">
      <pivotArea field="6" type="button" dataOnly="0" labelOnly="1" outline="0" axis="axisRow" fieldPosition="2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grandRow="1" outline="0" fieldPosition="0"/>
    </format>
    <format dxfId="95">
      <pivotArea dataOnly="0" labelOnly="1" outline="0" fieldPosition="0">
        <references count="2">
          <reference field="0" count="1" selected="0">
            <x v="0"/>
          </reference>
          <reference field="5" count="0"/>
        </references>
      </pivotArea>
    </format>
    <format dxfId="94">
      <pivotArea dataOnly="0" labelOnly="1" outline="0" fieldPosition="0">
        <references count="2">
          <reference field="0" count="1" selected="0">
            <x v="1"/>
          </reference>
          <reference field="5" count="0"/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5" count="0"/>
        </references>
      </pivotArea>
    </format>
    <format dxfId="92">
      <pivotArea dataOnly="0" labelOnly="1" outline="0" fieldPosition="0">
        <references count="2">
          <reference field="0" count="1" selected="0">
            <x v="3"/>
          </reference>
          <reference field="5" count="2">
            <x v="1"/>
            <x v="2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4"/>
          </reference>
          <reference field="5" count="2">
            <x v="1"/>
            <x v="2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5"/>
          </reference>
          <reference field="5" count="2">
            <x v="1"/>
            <x v="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7"/>
          </reference>
          <reference field="5" count="0"/>
        </references>
      </pivotArea>
    </format>
    <format dxfId="88">
      <pivotArea dataOnly="0" labelOnly="1" outline="0" fieldPosition="0">
        <references count="2">
          <reference field="0" count="1" selected="0">
            <x v="8"/>
          </reference>
          <reference field="5" count="2">
            <x v="0"/>
            <x v="2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1"/>
          </reference>
          <reference field="6" count="1">
            <x v="0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"/>
          </reference>
          <reference field="6" count="1">
            <x v="0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67">
      <pivotArea grandRow="1" outline="0" collapsedLevelsAreSubtotals="1" fieldPosition="0"/>
    </format>
    <format dxfId="6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CE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topLeftCell="A30" zoomScale="80" zoomScaleNormal="80" zoomScaleSheetLayoutView="80" workbookViewId="0">
      <selection activeCell="M47" sqref="M47"/>
    </sheetView>
  </sheetViews>
  <sheetFormatPr defaultRowHeight="12.75"/>
  <cols>
    <col min="1" max="1" width="1.28515625" style="4" customWidth="1"/>
    <col min="2" max="2" width="3" style="4" customWidth="1"/>
    <col min="3" max="3" width="31" style="4" customWidth="1"/>
    <col min="4" max="4" width="9.140625" style="4"/>
    <col min="5" max="5" width="9.140625" style="4" customWidth="1"/>
    <col min="6" max="6" width="14.85546875" style="4" customWidth="1"/>
    <col min="7" max="7" width="9.140625" style="4"/>
    <col min="8" max="8" width="13.140625" style="4" customWidth="1"/>
    <col min="9" max="9" width="13.28515625" style="4" customWidth="1"/>
    <col min="10" max="16384" width="9.140625" style="4"/>
  </cols>
  <sheetData>
    <row r="1" spans="1:10" hidden="1">
      <c r="A1" s="1"/>
      <c r="B1" s="1"/>
      <c r="C1" s="1"/>
      <c r="D1" s="2"/>
      <c r="E1" s="2"/>
      <c r="F1" s="1"/>
      <c r="G1" s="2"/>
      <c r="H1" s="2"/>
      <c r="I1" s="1"/>
      <c r="J1" s="3"/>
    </row>
    <row r="2" spans="1:10" hidden="1">
      <c r="A2" s="1"/>
      <c r="B2" s="1"/>
      <c r="C2" s="1"/>
      <c r="D2" s="2"/>
      <c r="E2" s="2"/>
      <c r="F2" s="1"/>
      <c r="G2" s="2"/>
      <c r="H2" s="2"/>
      <c r="I2" s="1"/>
      <c r="J2" s="3"/>
    </row>
    <row r="3" spans="1:10">
      <c r="A3" s="1"/>
      <c r="B3" s="5" t="s">
        <v>0</v>
      </c>
      <c r="C3" s="1"/>
      <c r="D3" s="2"/>
      <c r="E3" s="2"/>
      <c r="F3" s="1"/>
      <c r="G3" s="2"/>
      <c r="H3" s="6"/>
      <c r="I3" s="7" t="s">
        <v>1</v>
      </c>
      <c r="J3" s="8" t="s">
        <v>2</v>
      </c>
    </row>
    <row r="4" spans="1:10">
      <c r="A4" s="1"/>
      <c r="B4" s="9" t="s">
        <v>119</v>
      </c>
      <c r="C4" s="1"/>
      <c r="D4" s="2"/>
      <c r="E4" s="2"/>
      <c r="F4" s="1"/>
      <c r="G4" s="2"/>
      <c r="H4" s="2"/>
      <c r="I4" s="1"/>
      <c r="J4" s="10"/>
    </row>
    <row r="5" spans="1:10">
      <c r="A5" s="1"/>
      <c r="B5" s="5" t="s">
        <v>132</v>
      </c>
      <c r="C5" s="1"/>
      <c r="D5" s="2"/>
      <c r="E5" s="2"/>
      <c r="F5" s="1"/>
      <c r="G5" s="2"/>
      <c r="H5" s="2"/>
      <c r="I5" s="1"/>
      <c r="J5" s="11"/>
    </row>
    <row r="6" spans="1:10">
      <c r="A6" s="1"/>
      <c r="B6" s="12"/>
      <c r="C6" s="13"/>
      <c r="D6" s="14"/>
      <c r="E6" s="14"/>
      <c r="F6" s="13"/>
      <c r="G6" s="14"/>
      <c r="H6" s="14"/>
      <c r="I6" s="13"/>
      <c r="J6" s="15"/>
    </row>
    <row r="7" spans="1:10">
      <c r="A7" s="1"/>
      <c r="B7" s="16"/>
      <c r="C7" s="16"/>
      <c r="D7" s="6"/>
      <c r="E7" s="6"/>
      <c r="F7" s="6" t="s">
        <v>3</v>
      </c>
      <c r="G7" s="6"/>
      <c r="H7" s="6"/>
      <c r="I7" s="6" t="s">
        <v>4</v>
      </c>
      <c r="J7" s="17"/>
    </row>
    <row r="8" spans="1:10">
      <c r="A8" s="1"/>
      <c r="B8" s="16"/>
      <c r="C8" s="16"/>
      <c r="D8" s="18" t="s">
        <v>5</v>
      </c>
      <c r="E8" s="19" t="s">
        <v>6</v>
      </c>
      <c r="F8" s="18" t="s">
        <v>7</v>
      </c>
      <c r="G8" s="18" t="s">
        <v>8</v>
      </c>
      <c r="H8" s="19" t="s">
        <v>9</v>
      </c>
      <c r="I8" s="18" t="s">
        <v>10</v>
      </c>
      <c r="J8" s="20" t="s">
        <v>11</v>
      </c>
    </row>
    <row r="9" spans="1:10">
      <c r="A9" s="1"/>
      <c r="B9" s="21"/>
      <c r="C9" s="1"/>
      <c r="D9" s="2"/>
      <c r="E9" s="2"/>
      <c r="F9" s="22"/>
      <c r="G9" s="2"/>
      <c r="H9" s="23"/>
      <c r="I9" s="24"/>
      <c r="J9" s="17"/>
    </row>
    <row r="10" spans="1:10">
      <c r="A10" s="25"/>
      <c r="B10" s="21" t="s">
        <v>12</v>
      </c>
      <c r="C10" s="1"/>
      <c r="D10" s="2"/>
      <c r="E10" s="2"/>
      <c r="F10" s="26"/>
      <c r="H10" s="27"/>
      <c r="I10" s="28"/>
      <c r="J10" s="29"/>
    </row>
    <row r="11" spans="1:10">
      <c r="A11" s="25"/>
      <c r="B11" s="13"/>
      <c r="C11" s="115" t="s">
        <v>133</v>
      </c>
      <c r="D11" s="116">
        <v>352</v>
      </c>
      <c r="E11" s="117" t="s">
        <v>127</v>
      </c>
      <c r="F11" s="118">
        <f>-SUMIFS('Page 8.13.2'!D:D,'Page 8.13.2'!N:N,D11&amp;G11)</f>
        <v>-88856.691740809023</v>
      </c>
      <c r="G11" s="116" t="s">
        <v>13</v>
      </c>
      <c r="H11" s="119">
        <v>0</v>
      </c>
      <c r="I11" s="120">
        <f>H11*F11</f>
        <v>0</v>
      </c>
      <c r="J11" s="116"/>
    </row>
    <row r="12" spans="1:10">
      <c r="A12" s="25"/>
      <c r="B12" s="1"/>
      <c r="C12" s="121"/>
      <c r="D12" s="116">
        <v>353</v>
      </c>
      <c r="E12" s="117" t="s">
        <v>127</v>
      </c>
      <c r="F12" s="118">
        <f>-SUMIFS('Page 8.13.2'!D:D,'Page 8.13.2'!N:N,D12&amp;G12)</f>
        <v>-9765627.263861388</v>
      </c>
      <c r="G12" s="116" t="s">
        <v>13</v>
      </c>
      <c r="H12" s="119">
        <v>0</v>
      </c>
      <c r="I12" s="120">
        <f t="shared" ref="I12:I29" si="0">H12*F12</f>
        <v>0</v>
      </c>
      <c r="J12" s="122"/>
    </row>
    <row r="13" spans="1:10">
      <c r="A13" s="25"/>
      <c r="B13" s="31"/>
      <c r="C13" s="121"/>
      <c r="D13" s="116">
        <v>355</v>
      </c>
      <c r="E13" s="117" t="s">
        <v>127</v>
      </c>
      <c r="F13" s="118">
        <f>-SUMIFS('Page 8.13.2'!D:D,'Page 8.13.2'!N:N,D13&amp;G13)</f>
        <v>-804037.8500075842</v>
      </c>
      <c r="G13" s="116" t="s">
        <v>13</v>
      </c>
      <c r="H13" s="119">
        <v>0</v>
      </c>
      <c r="I13" s="120">
        <f t="shared" si="0"/>
        <v>0</v>
      </c>
      <c r="J13" s="122"/>
    </row>
    <row r="14" spans="1:10">
      <c r="A14" s="25"/>
      <c r="B14" s="31"/>
      <c r="C14" s="115"/>
      <c r="D14" s="116">
        <v>356</v>
      </c>
      <c r="E14" s="117" t="s">
        <v>127</v>
      </c>
      <c r="F14" s="118">
        <f>-SUMIFS('Page 8.13.2'!D:D,'Page 8.13.2'!N:N,D14&amp;G14)</f>
        <v>-1848587.3691278584</v>
      </c>
      <c r="G14" s="116" t="s">
        <v>13</v>
      </c>
      <c r="H14" s="119">
        <v>0</v>
      </c>
      <c r="I14" s="120">
        <f t="shared" si="0"/>
        <v>0</v>
      </c>
      <c r="J14" s="122"/>
    </row>
    <row r="15" spans="1:10">
      <c r="A15" s="25"/>
      <c r="B15" s="1"/>
      <c r="C15" s="123"/>
      <c r="D15" s="116">
        <v>352</v>
      </c>
      <c r="E15" s="117" t="s">
        <v>127</v>
      </c>
      <c r="F15" s="118">
        <f>-SUMIFS('Page 8.13.2'!D:D,'Page 8.13.2'!N:N,D15&amp;G15)</f>
        <v>-9364.708524226824</v>
      </c>
      <c r="G15" s="116" t="s">
        <v>14</v>
      </c>
      <c r="H15" s="119">
        <v>0.22565052397253504</v>
      </c>
      <c r="I15" s="120">
        <f>H15*F15</f>
        <v>-2113.1513853418483</v>
      </c>
      <c r="J15" s="116"/>
    </row>
    <row r="16" spans="1:10">
      <c r="A16" s="25"/>
      <c r="B16" s="32"/>
      <c r="C16" s="124"/>
      <c r="D16" s="116">
        <v>353</v>
      </c>
      <c r="E16" s="117" t="s">
        <v>127</v>
      </c>
      <c r="F16" s="118">
        <f>-SUMIFS('Page 8.13.2'!D:D,'Page 8.13.2'!N:N,D16&amp;G16)</f>
        <v>-4326909.1145621538</v>
      </c>
      <c r="G16" s="116" t="s">
        <v>14</v>
      </c>
      <c r="H16" s="119">
        <v>0.22565052397253504</v>
      </c>
      <c r="I16" s="120">
        <f t="shared" si="0"/>
        <v>-976369.3088824877</v>
      </c>
      <c r="J16" s="125"/>
    </row>
    <row r="17" spans="1:12">
      <c r="A17" s="25"/>
      <c r="B17" s="35"/>
      <c r="C17" s="121"/>
      <c r="D17" s="116">
        <v>397</v>
      </c>
      <c r="E17" s="117" t="s">
        <v>127</v>
      </c>
      <c r="F17" s="118">
        <f>-SUMIFS('Page 8.13.2'!D:D,'Page 8.13.2'!N:N,D17&amp;G17)</f>
        <v>-1899.2337804878048</v>
      </c>
      <c r="G17" s="116" t="s">
        <v>14</v>
      </c>
      <c r="H17" s="119">
        <v>0.22565052397253504</v>
      </c>
      <c r="I17" s="120">
        <f t="shared" si="0"/>
        <v>-428.56309771341176</v>
      </c>
      <c r="J17" s="125"/>
    </row>
    <row r="18" spans="1:12">
      <c r="A18" s="25"/>
      <c r="B18" s="36"/>
      <c r="C18" s="126"/>
      <c r="D18" s="116">
        <v>398</v>
      </c>
      <c r="E18" s="117" t="s">
        <v>127</v>
      </c>
      <c r="F18" s="118">
        <f>-SUMIFS('Page 8.13.2'!D:D,'Page 8.13.2'!N:N,D18&amp;G18)</f>
        <v>-219.45512195121952</v>
      </c>
      <c r="G18" s="116" t="s">
        <v>14</v>
      </c>
      <c r="H18" s="119">
        <v>0.22565052397253504</v>
      </c>
      <c r="I18" s="120">
        <f t="shared" si="0"/>
        <v>-49.520163256749264</v>
      </c>
      <c r="J18" s="125"/>
    </row>
    <row r="19" spans="1:12" ht="15">
      <c r="A19" s="25"/>
      <c r="B19" s="36"/>
      <c r="C19" s="126"/>
      <c r="D19" s="116">
        <v>354</v>
      </c>
      <c r="E19" s="117" t="s">
        <v>127</v>
      </c>
      <c r="F19" s="118">
        <f>-SUMIFS('Page 8.13.2'!D:D,'Page 8.13.2'!N:N,D19&amp;G19)</f>
        <v>-9458992.3537752032</v>
      </c>
      <c r="G19" s="116" t="s">
        <v>13</v>
      </c>
      <c r="H19" s="119">
        <v>0</v>
      </c>
      <c r="I19" s="120">
        <f t="shared" si="0"/>
        <v>0</v>
      </c>
      <c r="J19" s="125"/>
      <c r="L19"/>
    </row>
    <row r="20" spans="1:12" ht="15">
      <c r="A20" s="25"/>
      <c r="B20" s="33"/>
      <c r="C20" s="124"/>
      <c r="D20" s="116">
        <v>362</v>
      </c>
      <c r="E20" s="117" t="s">
        <v>127</v>
      </c>
      <c r="F20" s="118">
        <f>-SUMIFS('Page 8.13.2'!D:D,'Page 8.13.2'!N:N,D20&amp;G20)</f>
        <v>-11960.170918411486</v>
      </c>
      <c r="G20" s="116" t="s">
        <v>15</v>
      </c>
      <c r="H20" s="119">
        <v>0</v>
      </c>
      <c r="I20" s="120">
        <f t="shared" si="0"/>
        <v>0</v>
      </c>
      <c r="J20" s="116"/>
      <c r="L20"/>
    </row>
    <row r="21" spans="1:12" ht="15">
      <c r="A21" s="25"/>
      <c r="B21" s="32"/>
      <c r="C21" s="124"/>
      <c r="D21" s="116">
        <v>397</v>
      </c>
      <c r="E21" s="117" t="s">
        <v>127</v>
      </c>
      <c r="F21" s="118">
        <f>-SUMIFS('Page 8.13.2'!D:D,'Page 8.13.2'!N:N,D21&amp;G21)</f>
        <v>-120816.63686225956</v>
      </c>
      <c r="G21" s="116" t="s">
        <v>13</v>
      </c>
      <c r="H21" s="119">
        <v>0</v>
      </c>
      <c r="I21" s="120">
        <f t="shared" si="0"/>
        <v>0</v>
      </c>
      <c r="J21" s="125"/>
      <c r="L21"/>
    </row>
    <row r="22" spans="1:12" ht="15">
      <c r="A22" s="25"/>
      <c r="B22" s="32"/>
      <c r="C22" s="124"/>
      <c r="D22" s="116">
        <v>353</v>
      </c>
      <c r="E22" s="117" t="s">
        <v>127</v>
      </c>
      <c r="F22" s="118">
        <f>-SUMIFS('Page 8.13.2'!D:D,'Page 8.13.2'!N:N,D22&amp;G22)</f>
        <v>-366554.82595833315</v>
      </c>
      <c r="G22" s="116" t="s">
        <v>16</v>
      </c>
      <c r="H22" s="119">
        <v>0.22437004168265501</v>
      </c>
      <c r="I22" s="120">
        <f t="shared" si="0"/>
        <v>-82243.921579249567</v>
      </c>
      <c r="J22" s="125"/>
      <c r="L22"/>
    </row>
    <row r="23" spans="1:12" ht="15">
      <c r="A23" s="25"/>
      <c r="B23" s="37"/>
      <c r="C23" s="124"/>
      <c r="D23" s="116">
        <v>397</v>
      </c>
      <c r="E23" s="117" t="s">
        <v>127</v>
      </c>
      <c r="F23" s="118">
        <f>-SUMIFS('Page 8.13.2'!D:D,'Page 8.13.2'!N:N,D23&amp;G23)</f>
        <v>-41362.898208333325</v>
      </c>
      <c r="G23" s="116" t="s">
        <v>16</v>
      </c>
      <c r="H23" s="119">
        <v>0.22437004168265501</v>
      </c>
      <c r="I23" s="120">
        <f t="shared" si="0"/>
        <v>-9280.5951951191637</v>
      </c>
      <c r="J23" s="125"/>
      <c r="L23"/>
    </row>
    <row r="24" spans="1:12" ht="15">
      <c r="A24" s="25"/>
      <c r="B24" s="38"/>
      <c r="C24" s="124"/>
      <c r="D24" s="116">
        <v>354</v>
      </c>
      <c r="E24" s="117" t="s">
        <v>127</v>
      </c>
      <c r="F24" s="118">
        <f>-SUMIFS('Page 8.13.2'!D:D,'Page 8.13.2'!N:N,D24&amp;G24)</f>
        <v>-7603314.0909429835</v>
      </c>
      <c r="G24" s="116" t="s">
        <v>16</v>
      </c>
      <c r="H24" s="119">
        <v>0.22437004168265501</v>
      </c>
      <c r="I24" s="120">
        <f t="shared" si="0"/>
        <v>-1705955.8995111955</v>
      </c>
      <c r="J24" s="125"/>
      <c r="L24"/>
    </row>
    <row r="25" spans="1:12" ht="15">
      <c r="A25" s="25"/>
      <c r="B25" s="38"/>
      <c r="C25" s="124"/>
      <c r="D25" s="116">
        <v>355</v>
      </c>
      <c r="E25" s="117" t="s">
        <v>127</v>
      </c>
      <c r="F25" s="118">
        <f>-SUMIFS('Page 8.13.2'!D:D,'Page 8.13.2'!N:N,D25&amp;G25)</f>
        <v>-276824.89333333337</v>
      </c>
      <c r="G25" s="116" t="s">
        <v>16</v>
      </c>
      <c r="H25" s="119">
        <v>0.22437004168265501</v>
      </c>
      <c r="I25" s="120">
        <f t="shared" si="0"/>
        <v>-62111.212855996535</v>
      </c>
      <c r="J25" s="125"/>
      <c r="L25"/>
    </row>
    <row r="26" spans="1:12" ht="15">
      <c r="A26" s="25"/>
      <c r="B26" s="38"/>
      <c r="C26" s="124"/>
      <c r="D26" s="116">
        <v>356</v>
      </c>
      <c r="E26" s="117" t="s">
        <v>127</v>
      </c>
      <c r="F26" s="118">
        <f>-SUMIFS('Page 8.13.2'!D:D,'Page 8.13.2'!N:N,D26&amp;G26)</f>
        <v>-5480394.0272587724</v>
      </c>
      <c r="G26" s="116" t="s">
        <v>16</v>
      </c>
      <c r="H26" s="119">
        <v>0.22437004168265501</v>
      </c>
      <c r="I26" s="120">
        <f t="shared" si="0"/>
        <v>-1229636.2363334242</v>
      </c>
      <c r="J26" s="125"/>
      <c r="L26"/>
    </row>
    <row r="27" spans="1:12" ht="15">
      <c r="A27" s="25"/>
      <c r="B27" s="38"/>
      <c r="C27" s="124"/>
      <c r="D27" s="116">
        <v>356</v>
      </c>
      <c r="E27" s="117" t="s">
        <v>127</v>
      </c>
      <c r="F27" s="118">
        <f>-SUMIFS('Page 8.13.2'!D:D,'Page 8.13.2'!N:N,D27&amp;G27)</f>
        <v>-15176148.450876558</v>
      </c>
      <c r="G27" s="116" t="s">
        <v>14</v>
      </c>
      <c r="H27" s="119">
        <v>0.22565052397253504</v>
      </c>
      <c r="I27" s="120">
        <f t="shared" si="0"/>
        <v>-3424505.8498252714</v>
      </c>
      <c r="J27" s="125"/>
      <c r="L27"/>
    </row>
    <row r="28" spans="1:12" ht="15">
      <c r="A28" s="25"/>
      <c r="B28" s="38"/>
      <c r="C28" s="124"/>
      <c r="D28" s="116">
        <v>354</v>
      </c>
      <c r="E28" s="117" t="s">
        <v>127</v>
      </c>
      <c r="F28" s="118">
        <f>-SUMIFS('Page 8.13.2'!D:D,'Page 8.13.2'!N:N,D28&amp;G28)</f>
        <v>-14170109.080745418</v>
      </c>
      <c r="G28" s="116" t="s">
        <v>14</v>
      </c>
      <c r="H28" s="119">
        <v>0.22565052397253504</v>
      </c>
      <c r="I28" s="120">
        <f t="shared" si="0"/>
        <v>-3197492.5388181806</v>
      </c>
      <c r="J28" s="125"/>
      <c r="L28"/>
    </row>
    <row r="29" spans="1:12">
      <c r="A29" s="25"/>
      <c r="B29" s="38"/>
      <c r="C29" s="124"/>
      <c r="D29" s="116">
        <v>355</v>
      </c>
      <c r="E29" s="117" t="s">
        <v>127</v>
      </c>
      <c r="F29" s="118">
        <f>-SUMIFS('Page 8.13.2'!D:D,'Page 8.13.2'!N:N,D29&amp;G29)</f>
        <v>-3842095.8063243674</v>
      </c>
      <c r="G29" s="116" t="s">
        <v>14</v>
      </c>
      <c r="H29" s="119">
        <v>0.22565052397253504</v>
      </c>
      <c r="I29" s="120">
        <f t="shared" si="0"/>
        <v>-866970.93184977304</v>
      </c>
      <c r="J29" s="125"/>
    </row>
    <row r="30" spans="1:12">
      <c r="A30" s="25"/>
      <c r="B30" s="38"/>
      <c r="C30" s="124"/>
      <c r="D30" s="116"/>
      <c r="E30" s="117"/>
      <c r="F30" s="127">
        <f>SUM(F11:F29)</f>
        <v>-73394074.921930432</v>
      </c>
      <c r="G30" s="116"/>
      <c r="H30" s="128"/>
      <c r="I30" s="127">
        <f>SUM(I11:I29)</f>
        <v>-11557157.729497012</v>
      </c>
      <c r="J30" s="125" t="s">
        <v>137</v>
      </c>
    </row>
    <row r="31" spans="1:12">
      <c r="A31" s="25"/>
      <c r="B31" s="38"/>
      <c r="C31" s="124"/>
      <c r="D31" s="116"/>
      <c r="E31" s="129"/>
      <c r="F31" s="130"/>
      <c r="G31" s="131"/>
      <c r="H31" s="128"/>
      <c r="I31" s="120"/>
      <c r="J31" s="125"/>
    </row>
    <row r="32" spans="1:12">
      <c r="A32" s="25"/>
      <c r="B32" s="38"/>
      <c r="C32" s="115" t="s">
        <v>134</v>
      </c>
      <c r="D32" s="116" t="s">
        <v>17</v>
      </c>
      <c r="E32" s="117" t="s">
        <v>127</v>
      </c>
      <c r="F32" s="130">
        <f>-SUMIFS('Page 8.13.2'!E:E,'Page 8.13.2'!P:P,D32&amp;G32)</f>
        <v>6851231.2589859879</v>
      </c>
      <c r="G32" s="116" t="s">
        <v>13</v>
      </c>
      <c r="H32" s="119">
        <v>0</v>
      </c>
      <c r="I32" s="120">
        <f t="shared" ref="I32:I38" si="1">H32*F32</f>
        <v>0</v>
      </c>
      <c r="J32" s="129"/>
    </row>
    <row r="33" spans="1:13">
      <c r="A33" s="25"/>
      <c r="B33" s="32"/>
      <c r="C33" s="124"/>
      <c r="D33" s="116" t="s">
        <v>17</v>
      </c>
      <c r="E33" s="117" t="s">
        <v>127</v>
      </c>
      <c r="F33" s="130">
        <f>-SUMIFS('Page 8.13.2'!E:E,'Page 8.13.2'!P:P,D33&amp;G33)</f>
        <v>16043925.537040571</v>
      </c>
      <c r="G33" s="116" t="s">
        <v>14</v>
      </c>
      <c r="H33" s="119">
        <v>0.22565052397253504</v>
      </c>
      <c r="I33" s="120">
        <f t="shared" si="1"/>
        <v>3620320.2040095404</v>
      </c>
      <c r="J33" s="129"/>
    </row>
    <row r="34" spans="1:13" ht="15">
      <c r="A34" s="25"/>
      <c r="B34" s="32"/>
      <c r="C34" s="124"/>
      <c r="D34" s="116" t="s">
        <v>18</v>
      </c>
      <c r="E34" s="117" t="s">
        <v>127</v>
      </c>
      <c r="F34" s="130">
        <f>-SUMIFS('Page 8.13.2'!E:E,'Page 8.13.2'!P:P,D34&amp;G34)</f>
        <v>639.77378048780486</v>
      </c>
      <c r="G34" s="116" t="s">
        <v>14</v>
      </c>
      <c r="H34" s="119">
        <v>0.22565052397253504</v>
      </c>
      <c r="I34" s="120">
        <f t="shared" si="1"/>
        <v>144.36528879096278</v>
      </c>
      <c r="J34" s="129"/>
      <c r="M34"/>
    </row>
    <row r="35" spans="1:13" ht="15">
      <c r="A35" s="25"/>
      <c r="B35" s="32"/>
      <c r="C35" s="124"/>
      <c r="D35" s="116" t="s">
        <v>18</v>
      </c>
      <c r="E35" s="117" t="s">
        <v>127</v>
      </c>
      <c r="F35" s="130">
        <f>-SUMIFS('Page 8.13.2'!E:E,'Page 8.13.2'!P:P,D35&amp;G35)</f>
        <v>23172.693728052265</v>
      </c>
      <c r="G35" s="116" t="s">
        <v>13</v>
      </c>
      <c r="H35" s="119">
        <v>0</v>
      </c>
      <c r="I35" s="120">
        <f t="shared" si="1"/>
        <v>0</v>
      </c>
      <c r="J35" s="129"/>
      <c r="M35"/>
    </row>
    <row r="36" spans="1:13" ht="15">
      <c r="A36" s="25"/>
      <c r="B36" s="32"/>
      <c r="C36" s="124"/>
      <c r="D36" s="116" t="s">
        <v>17</v>
      </c>
      <c r="E36" s="117" t="s">
        <v>127</v>
      </c>
      <c r="F36" s="130">
        <f>-SUMIFS('Page 8.13.2'!E:E,'Page 8.13.2'!P:P,D36&amp;G36)</f>
        <v>6963710.7611425444</v>
      </c>
      <c r="G36" s="116" t="s">
        <v>16</v>
      </c>
      <c r="H36" s="119">
        <v>0.22437004168265501</v>
      </c>
      <c r="I36" s="120">
        <f t="shared" si="1"/>
        <v>1562448.0737435059</v>
      </c>
      <c r="J36" s="129"/>
      <c r="M36"/>
    </row>
    <row r="37" spans="1:13" ht="15">
      <c r="A37" s="25"/>
      <c r="B37" s="32"/>
      <c r="C37" s="124"/>
      <c r="D37" s="116" t="s">
        <v>18</v>
      </c>
      <c r="E37" s="117" t="s">
        <v>127</v>
      </c>
      <c r="F37" s="130">
        <f>-SUMIFS('Page 8.13.2'!E:E,'Page 8.13.2'!P:P,D37&amp;G37)</f>
        <v>9861.7939166666638</v>
      </c>
      <c r="G37" s="116" t="s">
        <v>16</v>
      </c>
      <c r="H37" s="119">
        <v>0.22437004168265501</v>
      </c>
      <c r="I37" s="120">
        <f t="shared" si="1"/>
        <v>2212.6911121482531</v>
      </c>
      <c r="J37" s="129"/>
      <c r="M37"/>
    </row>
    <row r="38" spans="1:13" ht="15">
      <c r="A38" s="25"/>
      <c r="B38" s="32"/>
      <c r="C38" s="124"/>
      <c r="D38" s="116">
        <v>108362</v>
      </c>
      <c r="E38" s="117" t="s">
        <v>127</v>
      </c>
      <c r="F38" s="130">
        <f>-SUMIFS('Page 8.13.2'!E:E,'Page 8.13.2'!P:P,D38&amp;G38)</f>
        <v>3779.4018976486796</v>
      </c>
      <c r="G38" s="116" t="s">
        <v>15</v>
      </c>
      <c r="H38" s="119">
        <v>0</v>
      </c>
      <c r="I38" s="120">
        <f t="shared" si="1"/>
        <v>0</v>
      </c>
      <c r="J38" s="129"/>
      <c r="M38"/>
    </row>
    <row r="39" spans="1:13" ht="15">
      <c r="A39" s="25"/>
      <c r="B39" s="32"/>
      <c r="C39" s="124"/>
      <c r="D39" s="129"/>
      <c r="E39" s="129"/>
      <c r="F39" s="132">
        <f>SUM(F32:F38)</f>
        <v>29896321.220491957</v>
      </c>
      <c r="G39" s="133"/>
      <c r="H39" s="128"/>
      <c r="I39" s="132">
        <f>SUM(I32:I38)</f>
        <v>5185125.3341539856</v>
      </c>
      <c r="J39" s="125" t="s">
        <v>137</v>
      </c>
      <c r="M39"/>
    </row>
    <row r="40" spans="1:13" ht="15">
      <c r="A40" s="25"/>
      <c r="B40" s="32"/>
      <c r="C40" s="124"/>
      <c r="D40" s="129"/>
      <c r="E40" s="129"/>
      <c r="F40" s="130"/>
      <c r="G40" s="133"/>
      <c r="H40" s="128"/>
      <c r="I40" s="120"/>
      <c r="J40" s="129"/>
      <c r="M40"/>
    </row>
    <row r="41" spans="1:13" ht="15.75" thickBot="1">
      <c r="A41" s="25"/>
      <c r="B41" s="32"/>
      <c r="C41" s="134" t="s">
        <v>135</v>
      </c>
      <c r="D41" s="129"/>
      <c r="E41" s="129"/>
      <c r="F41" s="135">
        <f>F30+F39</f>
        <v>-43497753.701438472</v>
      </c>
      <c r="G41" s="136"/>
      <c r="H41" s="137"/>
      <c r="I41" s="135">
        <f>I30+I39</f>
        <v>-6372032.3953430261</v>
      </c>
      <c r="J41" s="125"/>
      <c r="M41"/>
    </row>
    <row r="42" spans="1:13" ht="15">
      <c r="A42" s="25"/>
      <c r="B42" s="32"/>
      <c r="C42" s="124"/>
      <c r="D42" s="129"/>
      <c r="E42" s="129"/>
      <c r="F42" s="130"/>
      <c r="G42" s="133"/>
      <c r="H42" s="128"/>
      <c r="I42" s="120"/>
      <c r="J42" s="125"/>
      <c r="M42"/>
    </row>
    <row r="43" spans="1:13" ht="15">
      <c r="A43" s="25"/>
      <c r="B43" s="32"/>
      <c r="C43" s="124"/>
      <c r="D43" s="125">
        <v>352</v>
      </c>
      <c r="E43" s="117" t="s">
        <v>127</v>
      </c>
      <c r="F43" s="130">
        <f>SUMIFS('Page 8.13.3'!D:D,'Page 8.13.3'!N:N,D43&amp;G43)</f>
        <v>1826454.3273333339</v>
      </c>
      <c r="G43" s="116" t="s">
        <v>13</v>
      </c>
      <c r="H43" s="119">
        <v>0</v>
      </c>
      <c r="I43" s="120">
        <f t="shared" ref="I43:I57" si="2">H43*F43</f>
        <v>0</v>
      </c>
      <c r="J43" s="131"/>
      <c r="M43"/>
    </row>
    <row r="44" spans="1:13" ht="15">
      <c r="A44" s="25"/>
      <c r="B44" s="32"/>
      <c r="C44" s="124" t="s">
        <v>136</v>
      </c>
      <c r="D44" s="125">
        <v>352</v>
      </c>
      <c r="E44" s="117" t="s">
        <v>127</v>
      </c>
      <c r="F44" s="130">
        <f>SUMIFS('Page 8.13.3'!D:D,'Page 8.13.3'!N:N,D44&amp;G44)</f>
        <v>1344695.9067322193</v>
      </c>
      <c r="G44" s="116" t="s">
        <v>14</v>
      </c>
      <c r="H44" s="119">
        <v>0.22565052397253504</v>
      </c>
      <c r="I44" s="120">
        <f t="shared" si="2"/>
        <v>303431.33593784837</v>
      </c>
      <c r="J44" s="131"/>
      <c r="M44"/>
    </row>
    <row r="45" spans="1:13" ht="15">
      <c r="A45" s="25"/>
      <c r="B45" s="32"/>
      <c r="C45" s="124"/>
      <c r="D45" s="125">
        <v>352</v>
      </c>
      <c r="E45" s="117" t="s">
        <v>127</v>
      </c>
      <c r="F45" s="130">
        <f>SUMIFS('Page 8.13.3'!D:D,'Page 8.13.3'!N:N,D45&amp;G45)</f>
        <v>18869.021137500022</v>
      </c>
      <c r="G45" s="116" t="s">
        <v>16</v>
      </c>
      <c r="H45" s="119">
        <v>0.22437004168265501</v>
      </c>
      <c r="I45" s="120">
        <f t="shared" si="2"/>
        <v>4233.6430591317785</v>
      </c>
      <c r="J45" s="131"/>
      <c r="M45"/>
    </row>
    <row r="46" spans="1:13" ht="15">
      <c r="A46" s="25"/>
      <c r="B46" s="32"/>
      <c r="C46" s="124"/>
      <c r="D46" s="125">
        <v>353</v>
      </c>
      <c r="E46" s="117" t="s">
        <v>127</v>
      </c>
      <c r="F46" s="130">
        <f>SUMIFS('Page 8.13.3'!D:D,'Page 8.13.3'!N:N,D46&amp;G46)</f>
        <v>6622693.3765833331</v>
      </c>
      <c r="G46" s="116" t="s">
        <v>13</v>
      </c>
      <c r="H46" s="119">
        <v>0</v>
      </c>
      <c r="I46" s="120">
        <f t="shared" si="2"/>
        <v>0</v>
      </c>
      <c r="J46" s="131"/>
      <c r="M46"/>
    </row>
    <row r="47" spans="1:13" ht="15">
      <c r="A47" s="25"/>
      <c r="B47" s="32"/>
      <c r="C47" s="124"/>
      <c r="D47" s="125">
        <v>353</v>
      </c>
      <c r="E47" s="117" t="s">
        <v>127</v>
      </c>
      <c r="F47" s="130">
        <f>SUMIFS('Page 8.13.3'!D:D,'Page 8.13.3'!N:N,D47&amp;G47)</f>
        <v>20946822.968875967</v>
      </c>
      <c r="G47" s="116" t="s">
        <v>14</v>
      </c>
      <c r="H47" s="119">
        <v>0.22565052397253504</v>
      </c>
      <c r="I47" s="120">
        <f t="shared" si="2"/>
        <v>4726661.5784867937</v>
      </c>
      <c r="J47" s="131"/>
      <c r="M47"/>
    </row>
    <row r="48" spans="1:13" ht="15">
      <c r="A48" s="25"/>
      <c r="B48" s="32"/>
      <c r="C48" s="124"/>
      <c r="D48" s="125">
        <v>353</v>
      </c>
      <c r="E48" s="117" t="s">
        <v>127</v>
      </c>
      <c r="F48" s="130">
        <f>SUMIFS('Page 8.13.3'!D:D,'Page 8.13.3'!N:N,D48&amp;G48)</f>
        <v>3073892.9781000023</v>
      </c>
      <c r="G48" s="116" t="s">
        <v>16</v>
      </c>
      <c r="H48" s="119">
        <v>0.22437004168265501</v>
      </c>
      <c r="I48" s="120">
        <f t="shared" si="2"/>
        <v>689689.49562431802</v>
      </c>
      <c r="J48" s="131"/>
      <c r="M48"/>
    </row>
    <row r="49" spans="1:13" ht="15">
      <c r="A49" s="25"/>
      <c r="B49" s="32"/>
      <c r="C49" s="124"/>
      <c r="D49" s="125">
        <v>354</v>
      </c>
      <c r="E49" s="117" t="s">
        <v>127</v>
      </c>
      <c r="F49" s="130">
        <f>SUMIFS('Page 8.13.3'!D:D,'Page 8.13.3'!N:N,D49&amp;G49)</f>
        <v>9856028.3873182908</v>
      </c>
      <c r="G49" s="116" t="s">
        <v>14</v>
      </c>
      <c r="H49" s="119">
        <v>0.22565052397253504</v>
      </c>
      <c r="I49" s="120">
        <f t="shared" si="2"/>
        <v>2224017.9698865521</v>
      </c>
      <c r="J49" s="131"/>
      <c r="M49"/>
    </row>
    <row r="50" spans="1:13" ht="15">
      <c r="A50" s="25"/>
      <c r="B50" s="32"/>
      <c r="C50" s="124"/>
      <c r="D50" s="125">
        <v>354</v>
      </c>
      <c r="E50" s="117" t="s">
        <v>127</v>
      </c>
      <c r="F50" s="130">
        <f>SUMIFS('Page 8.13.3'!D:D,'Page 8.13.3'!N:N,D50&amp;G50)</f>
        <v>6436371.1899999995</v>
      </c>
      <c r="G50" s="116" t="s">
        <v>16</v>
      </c>
      <c r="H50" s="119">
        <v>0.22437004168265501</v>
      </c>
      <c r="I50" s="120">
        <f t="shared" si="2"/>
        <v>1444128.8721853397</v>
      </c>
      <c r="J50" s="131"/>
      <c r="M50"/>
    </row>
    <row r="51" spans="1:13" ht="15">
      <c r="A51" s="25"/>
      <c r="B51" s="32"/>
      <c r="C51" s="124"/>
      <c r="D51" s="125">
        <v>355</v>
      </c>
      <c r="E51" s="117" t="s">
        <v>127</v>
      </c>
      <c r="F51" s="130">
        <f>SUMIFS('Page 8.13.3'!D:D,'Page 8.13.3'!N:N,D51&amp;G51)</f>
        <v>283563.40433566435</v>
      </c>
      <c r="G51" s="116" t="s">
        <v>13</v>
      </c>
      <c r="H51" s="119">
        <v>0</v>
      </c>
      <c r="I51" s="120">
        <f t="shared" si="2"/>
        <v>0</v>
      </c>
      <c r="J51" s="131"/>
      <c r="M51"/>
    </row>
    <row r="52" spans="1:13" ht="15">
      <c r="A52" s="25"/>
      <c r="B52" s="32"/>
      <c r="C52" s="124"/>
      <c r="D52" s="125">
        <v>355</v>
      </c>
      <c r="E52" s="117" t="s">
        <v>127</v>
      </c>
      <c r="F52" s="130">
        <f>SUMIFS('Page 8.13.3'!D:D,'Page 8.13.3'!N:N,D52&amp;G52)</f>
        <v>2535284.8250293266</v>
      </c>
      <c r="G52" s="116" t="s">
        <v>14</v>
      </c>
      <c r="H52" s="119">
        <v>0.22565052397253504</v>
      </c>
      <c r="I52" s="120">
        <f t="shared" si="2"/>
        <v>572088.34918748436</v>
      </c>
      <c r="J52" s="131"/>
      <c r="L52"/>
      <c r="M52"/>
    </row>
    <row r="53" spans="1:13" ht="15">
      <c r="A53" s="25"/>
      <c r="B53" s="32"/>
      <c r="C53" s="124"/>
      <c r="D53" s="125">
        <v>355</v>
      </c>
      <c r="E53" s="117" t="s">
        <v>127</v>
      </c>
      <c r="F53" s="130">
        <f>SUMIFS('Page 8.13.3'!D:D,'Page 8.13.3'!N:N,D53&amp;G53)</f>
        <v>45987.238333333335</v>
      </c>
      <c r="G53" s="116" t="s">
        <v>16</v>
      </c>
      <c r="H53" s="119">
        <v>0.22437004168265501</v>
      </c>
      <c r="I53" s="120">
        <f t="shared" si="2"/>
        <v>10318.15858172019</v>
      </c>
      <c r="J53" s="131"/>
      <c r="L53"/>
      <c r="M53"/>
    </row>
    <row r="54" spans="1:13" ht="15">
      <c r="A54" s="25"/>
      <c r="B54" s="32"/>
      <c r="C54" s="124"/>
      <c r="D54" s="125">
        <v>356</v>
      </c>
      <c r="E54" s="117" t="s">
        <v>127</v>
      </c>
      <c r="F54" s="130">
        <f>SUMIFS('Page 8.13.3'!D:D,'Page 8.13.3'!N:N,D54&amp;G54)</f>
        <v>384022.80727272731</v>
      </c>
      <c r="G54" s="116" t="s">
        <v>13</v>
      </c>
      <c r="H54" s="119">
        <v>0</v>
      </c>
      <c r="I54" s="120">
        <f t="shared" si="2"/>
        <v>0</v>
      </c>
      <c r="J54" s="131"/>
      <c r="L54"/>
      <c r="M54"/>
    </row>
    <row r="55" spans="1:13" ht="15">
      <c r="A55" s="25"/>
      <c r="B55" s="32"/>
      <c r="C55" s="124"/>
      <c r="D55" s="125">
        <v>356</v>
      </c>
      <c r="E55" s="117" t="s">
        <v>127</v>
      </c>
      <c r="F55" s="130">
        <f>SUMIFS('Page 8.13.3'!D:D,'Page 8.13.3'!N:N,D55&amp;G55)</f>
        <v>5514590.0816928903</v>
      </c>
      <c r="G55" s="116" t="s">
        <v>14</v>
      </c>
      <c r="H55" s="119">
        <v>0.22565052397253504</v>
      </c>
      <c r="I55" s="120">
        <f t="shared" si="2"/>
        <v>1244370.1414277456</v>
      </c>
      <c r="J55" s="131"/>
      <c r="L55"/>
      <c r="M55"/>
    </row>
    <row r="56" spans="1:13" ht="15">
      <c r="A56" s="25"/>
      <c r="B56" s="32"/>
      <c r="C56" s="124"/>
      <c r="D56" s="125">
        <v>356</v>
      </c>
      <c r="E56" s="117" t="s">
        <v>127</v>
      </c>
      <c r="F56" s="130">
        <f>SUMIFS('Page 8.13.3'!D:D,'Page 8.13.3'!N:N,D56&amp;G56)</f>
        <v>5439586.5741666667</v>
      </c>
      <c r="G56" s="116" t="s">
        <v>16</v>
      </c>
      <c r="H56" s="119">
        <v>0.22437004168265501</v>
      </c>
      <c r="I56" s="120">
        <f t="shared" si="2"/>
        <v>1220480.2663821855</v>
      </c>
      <c r="J56" s="131"/>
      <c r="L56"/>
      <c r="M56"/>
    </row>
    <row r="57" spans="1:13" ht="15">
      <c r="A57" s="25"/>
      <c r="B57" s="32"/>
      <c r="C57" s="124"/>
      <c r="D57" s="125">
        <v>397</v>
      </c>
      <c r="E57" s="117" t="s">
        <v>127</v>
      </c>
      <c r="F57" s="130">
        <f>SUMIFS('Page 8.13.3'!D:D,'Page 8.13.3'!N:N,D57&amp;G57)</f>
        <v>1197.575</v>
      </c>
      <c r="G57" s="116" t="s">
        <v>16</v>
      </c>
      <c r="H57" s="119">
        <v>0.22437004168265501</v>
      </c>
      <c r="I57" s="120">
        <f t="shared" si="2"/>
        <v>268.6999526681056</v>
      </c>
      <c r="J57" s="131"/>
      <c r="L57"/>
      <c r="M57"/>
    </row>
    <row r="58" spans="1:13" ht="15">
      <c r="A58" s="25"/>
      <c r="B58" s="32"/>
      <c r="C58" s="124"/>
      <c r="D58" s="125"/>
      <c r="E58" s="129"/>
      <c r="F58" s="132">
        <f>SUM(F43:F57)</f>
        <v>64330060.661911264</v>
      </c>
      <c r="G58" s="133"/>
      <c r="H58" s="128"/>
      <c r="I58" s="132">
        <f>SUM(I43:I57)</f>
        <v>12439688.510711787</v>
      </c>
      <c r="J58" s="116" t="s">
        <v>128</v>
      </c>
      <c r="L58"/>
      <c r="M58"/>
    </row>
    <row r="59" spans="1:13" ht="13.5" thickBot="1">
      <c r="A59" s="43"/>
      <c r="B59" s="44" t="s">
        <v>22</v>
      </c>
      <c r="C59" s="43"/>
      <c r="D59" s="48"/>
      <c r="E59" s="48"/>
      <c r="F59" s="52"/>
      <c r="G59" s="48"/>
      <c r="H59" s="48"/>
      <c r="I59" s="48"/>
      <c r="J59" s="46"/>
    </row>
    <row r="60" spans="1:13">
      <c r="A60" s="53" t="s">
        <v>138</v>
      </c>
      <c r="B60" s="54"/>
      <c r="C60" s="54"/>
      <c r="D60" s="54"/>
      <c r="E60" s="54"/>
      <c r="F60" s="54"/>
      <c r="G60" s="54"/>
      <c r="H60" s="54"/>
      <c r="I60" s="54"/>
      <c r="J60" s="55"/>
    </row>
    <row r="61" spans="1:13">
      <c r="A61" s="56"/>
      <c r="B61" s="57"/>
      <c r="C61" s="57"/>
      <c r="D61" s="57"/>
      <c r="E61" s="57"/>
      <c r="F61" s="57"/>
      <c r="G61" s="57"/>
      <c r="H61" s="57"/>
      <c r="I61" s="57"/>
      <c r="J61" s="58"/>
    </row>
    <row r="62" spans="1:13">
      <c r="A62" s="56"/>
      <c r="B62" s="57"/>
      <c r="C62" s="57"/>
      <c r="D62" s="57"/>
      <c r="E62" s="57"/>
      <c r="F62" s="57"/>
      <c r="G62" s="57"/>
      <c r="H62" s="57"/>
      <c r="I62" s="57"/>
      <c r="J62" s="58"/>
    </row>
    <row r="63" spans="1:13">
      <c r="A63" s="56"/>
      <c r="B63" s="57"/>
      <c r="C63" s="57"/>
      <c r="D63" s="57"/>
      <c r="E63" s="57"/>
      <c r="F63" s="57"/>
      <c r="G63" s="57"/>
      <c r="H63" s="57"/>
      <c r="I63" s="57"/>
      <c r="J63" s="58"/>
    </row>
    <row r="64" spans="1:13" ht="6" customHeight="1" thickBot="1">
      <c r="A64" s="59"/>
      <c r="B64" s="60"/>
      <c r="C64" s="60"/>
      <c r="D64" s="60"/>
      <c r="E64" s="60"/>
      <c r="F64" s="60"/>
      <c r="G64" s="60"/>
      <c r="H64" s="60"/>
      <c r="I64" s="60"/>
      <c r="J64" s="61"/>
    </row>
  </sheetData>
  <mergeCells count="1">
    <mergeCell ref="A60:J64"/>
  </mergeCells>
  <conditionalFormatting sqref="B9:B10">
    <cfRule type="cellIs" dxfId="9" priority="3" stopIfTrue="1" operator="equal">
      <formula>"Adjustment to Income/Expense/Rate Base:"</formula>
    </cfRule>
  </conditionalFormatting>
  <conditionalFormatting sqref="B24 B12:B14">
    <cfRule type="cellIs" dxfId="8" priority="4" stopIfTrue="1" operator="equal">
      <formula>"Title"</formula>
    </cfRule>
  </conditionalFormatting>
  <conditionalFormatting sqref="B19">
    <cfRule type="cellIs" dxfId="7" priority="2" stopIfTrue="1" operator="equal">
      <formula>"Adjustment to Income/Expense/Rate Base:"</formula>
    </cfRule>
  </conditionalFormatting>
  <conditionalFormatting sqref="B18">
    <cfRule type="cellIs" dxfId="6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ccount Input Error" error="The account number entered is not valid." sqref="D10 D39:D42 D59">
      <formula1>ValidAccount</formula1>
    </dataValidation>
    <dataValidation type="list" allowBlank="1" showInputMessage="1" showErrorMessage="1" errorTitle="Adjsutment Type Input Error" error="An invalid adjustment type was entered._x000a__x000a_Valid values are 1, 2, or 3." sqref="E10:E59">
      <formula1>"1,2,3"</formula1>
    </dataValidation>
  </dataValidations>
  <pageMargins left="0.7" right="0.7" top="0.75" bottom="0.75" header="0.3" footer="0.3"/>
  <pageSetup scale="7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topLeftCell="A6" zoomScale="60" zoomScaleNormal="80" workbookViewId="0">
      <selection activeCell="J4" sqref="J4"/>
    </sheetView>
  </sheetViews>
  <sheetFormatPr defaultRowHeight="12.75"/>
  <cols>
    <col min="1" max="1" width="1.28515625" style="4" customWidth="1"/>
    <col min="2" max="2" width="5.5703125" style="4" customWidth="1"/>
    <col min="3" max="3" width="34.28515625" style="4" customWidth="1"/>
    <col min="4" max="4" width="9.140625" style="4"/>
    <col min="5" max="5" width="9.140625" style="4" customWidth="1"/>
    <col min="6" max="6" width="14.85546875" style="4" customWidth="1"/>
    <col min="7" max="7" width="9.140625" style="4"/>
    <col min="8" max="8" width="13.140625" style="4" customWidth="1"/>
    <col min="9" max="9" width="14.85546875" style="4" bestFit="1" customWidth="1"/>
    <col min="10" max="16384" width="9.140625" style="4"/>
  </cols>
  <sheetData>
    <row r="1" spans="1:13" hidden="1">
      <c r="A1" s="1"/>
      <c r="B1" s="1"/>
      <c r="C1" s="1"/>
      <c r="D1" s="2"/>
      <c r="E1" s="2"/>
      <c r="F1" s="1"/>
      <c r="G1" s="2"/>
      <c r="H1" s="2"/>
      <c r="I1" s="1"/>
      <c r="J1" s="3"/>
    </row>
    <row r="2" spans="1:13" hidden="1">
      <c r="A2" s="1"/>
      <c r="B2" s="1"/>
      <c r="C2" s="1"/>
      <c r="D2" s="2"/>
      <c r="E2" s="2"/>
      <c r="F2" s="1"/>
      <c r="G2" s="2"/>
      <c r="H2" s="2"/>
      <c r="I2" s="1"/>
      <c r="J2" s="3"/>
    </row>
    <row r="3" spans="1:13">
      <c r="A3" s="1"/>
      <c r="B3" s="5" t="s">
        <v>0</v>
      </c>
      <c r="C3" s="1"/>
      <c r="D3" s="2"/>
      <c r="E3" s="2"/>
      <c r="F3" s="1"/>
      <c r="G3" s="2"/>
      <c r="H3" s="6"/>
      <c r="I3" s="7" t="s">
        <v>1</v>
      </c>
      <c r="J3" s="8" t="s">
        <v>142</v>
      </c>
    </row>
    <row r="4" spans="1:13">
      <c r="A4" s="1"/>
      <c r="B4" s="9" t="s">
        <v>119</v>
      </c>
      <c r="C4" s="1"/>
      <c r="D4" s="2"/>
      <c r="E4" s="2"/>
      <c r="F4" s="1"/>
      <c r="G4" s="2"/>
      <c r="H4" s="2"/>
      <c r="I4" s="1"/>
      <c r="J4" s="10"/>
    </row>
    <row r="5" spans="1:13">
      <c r="A5" s="1"/>
      <c r="B5" s="5" t="s">
        <v>130</v>
      </c>
      <c r="C5" s="1"/>
      <c r="D5" s="2"/>
      <c r="E5" s="2"/>
      <c r="F5" s="1"/>
      <c r="G5" s="2"/>
      <c r="H5" s="2"/>
      <c r="I5" s="1"/>
      <c r="J5" s="11"/>
    </row>
    <row r="6" spans="1:13">
      <c r="A6" s="1"/>
      <c r="B6" s="12"/>
      <c r="C6" s="13"/>
      <c r="D6" s="14"/>
      <c r="E6" s="14"/>
      <c r="F6" s="13"/>
      <c r="G6" s="14"/>
      <c r="H6" s="14"/>
      <c r="I6" s="13"/>
      <c r="J6" s="15"/>
    </row>
    <row r="7" spans="1:13">
      <c r="A7" s="1"/>
      <c r="B7" s="16"/>
      <c r="C7" s="16"/>
      <c r="D7" s="6"/>
      <c r="E7" s="6"/>
      <c r="F7" s="6" t="s">
        <v>3</v>
      </c>
      <c r="G7" s="6"/>
      <c r="H7" s="6"/>
      <c r="I7" s="6" t="s">
        <v>4</v>
      </c>
      <c r="J7" s="17"/>
    </row>
    <row r="8" spans="1:13">
      <c r="A8" s="1"/>
      <c r="B8" s="16"/>
      <c r="C8" s="16"/>
      <c r="D8" s="18" t="s">
        <v>5</v>
      </c>
      <c r="E8" s="19" t="s">
        <v>6</v>
      </c>
      <c r="F8" s="18" t="s">
        <v>7</v>
      </c>
      <c r="G8" s="18" t="s">
        <v>8</v>
      </c>
      <c r="H8" s="19" t="s">
        <v>9</v>
      </c>
      <c r="I8" s="18" t="s">
        <v>10</v>
      </c>
      <c r="J8" s="20" t="s">
        <v>11</v>
      </c>
    </row>
    <row r="9" spans="1:13">
      <c r="A9" s="1"/>
      <c r="B9" s="114" t="s">
        <v>12</v>
      </c>
      <c r="C9" s="13"/>
      <c r="D9" s="2"/>
      <c r="E9" s="2"/>
      <c r="F9" s="22"/>
      <c r="G9" s="2"/>
      <c r="H9" s="23"/>
      <c r="I9" s="24"/>
      <c r="J9" s="17"/>
    </row>
    <row r="10" spans="1:13" ht="15">
      <c r="A10" s="25"/>
      <c r="B10" s="114"/>
      <c r="C10" s="141" t="s">
        <v>126</v>
      </c>
      <c r="D10" s="116" t="s">
        <v>17</v>
      </c>
      <c r="E10" s="117" t="s">
        <v>127</v>
      </c>
      <c r="F10" s="130">
        <f>SUMIFS('Page 8.13.3'!E:E,'Page 8.13.3'!P:P,D10&amp;G10)</f>
        <v>-7158484.5611398639</v>
      </c>
      <c r="G10" s="116" t="s">
        <v>16</v>
      </c>
      <c r="H10" s="119">
        <v>0.22437004168265501</v>
      </c>
      <c r="I10" s="120">
        <f t="shared" ref="I10:I13" si="0">H10*F10</f>
        <v>-1606149.4793675935</v>
      </c>
      <c r="J10" s="125"/>
      <c r="L10"/>
      <c r="M10"/>
    </row>
    <row r="11" spans="1:13" ht="15">
      <c r="A11" s="25"/>
      <c r="B11" s="32"/>
      <c r="C11" s="124"/>
      <c r="D11" s="116" t="s">
        <v>18</v>
      </c>
      <c r="E11" s="117" t="s">
        <v>127</v>
      </c>
      <c r="F11" s="130">
        <f>SUMIFS('Page 8.13.3'!E:E,'Page 8.13.3'!P:P,D11&amp;G11)</f>
        <v>-1197.575</v>
      </c>
      <c r="G11" s="125" t="s">
        <v>16</v>
      </c>
      <c r="H11" s="119">
        <v>0.22437004168265501</v>
      </c>
      <c r="I11" s="120">
        <f t="shared" si="0"/>
        <v>-268.6999526681056</v>
      </c>
      <c r="J11" s="125"/>
      <c r="L11"/>
      <c r="M11"/>
    </row>
    <row r="12" spans="1:13" ht="15">
      <c r="A12" s="25"/>
      <c r="C12" s="131"/>
      <c r="D12" s="116" t="s">
        <v>17</v>
      </c>
      <c r="E12" s="117" t="s">
        <v>127</v>
      </c>
      <c r="F12" s="130">
        <f>SUMIFS('Page 8.13.3'!E:E,'Page 8.13.3'!P:P,D12&amp;G12)</f>
        <v>-12272881.554861523</v>
      </c>
      <c r="G12" s="125" t="s">
        <v>14</v>
      </c>
      <c r="H12" s="119">
        <v>0.22565052397253504</v>
      </c>
      <c r="I12" s="120">
        <f t="shared" si="0"/>
        <v>-2769382.1535073635</v>
      </c>
      <c r="J12" s="125"/>
      <c r="L12"/>
      <c r="M12"/>
    </row>
    <row r="13" spans="1:13" ht="15">
      <c r="A13" s="25"/>
      <c r="B13" s="32"/>
      <c r="C13" s="124"/>
      <c r="D13" s="116" t="s">
        <v>17</v>
      </c>
      <c r="E13" s="117" t="s">
        <v>127</v>
      </c>
      <c r="F13" s="130">
        <f>SUMIFS('Page 8.13.3'!E:E,'Page 8.13.3'!P:P,D13&amp;G13)</f>
        <v>-1173656.3131352807</v>
      </c>
      <c r="G13" s="125" t="s">
        <v>13</v>
      </c>
      <c r="H13" s="119">
        <v>0</v>
      </c>
      <c r="I13" s="120">
        <f t="shared" si="0"/>
        <v>0</v>
      </c>
      <c r="J13" s="125"/>
      <c r="L13"/>
      <c r="M13"/>
    </row>
    <row r="14" spans="1:13" ht="15">
      <c r="A14" s="25"/>
      <c r="B14" s="32"/>
      <c r="C14" s="124"/>
      <c r="D14" s="129"/>
      <c r="E14" s="129"/>
      <c r="F14" s="132">
        <f>SUM(F10:F13)</f>
        <v>-20606220.004136667</v>
      </c>
      <c r="G14" s="133"/>
      <c r="H14" s="128"/>
      <c r="I14" s="132">
        <f>SUM(I10:I13)</f>
        <v>-4375800.3328276249</v>
      </c>
      <c r="J14" s="125" t="s">
        <v>128</v>
      </c>
      <c r="L14"/>
      <c r="M14"/>
    </row>
    <row r="15" spans="1:13" ht="15">
      <c r="A15" s="25"/>
      <c r="B15" s="32"/>
      <c r="C15" s="124"/>
      <c r="D15" s="129"/>
      <c r="E15" s="129"/>
      <c r="F15" s="130"/>
      <c r="G15" s="133"/>
      <c r="H15" s="128"/>
      <c r="I15" s="120"/>
      <c r="J15" s="125"/>
      <c r="L15"/>
      <c r="M15"/>
    </row>
    <row r="16" spans="1:13" ht="15.75" thickBot="1">
      <c r="A16" s="25"/>
      <c r="B16" s="32"/>
      <c r="C16" s="142" t="s">
        <v>125</v>
      </c>
      <c r="D16" s="129"/>
      <c r="E16" s="129"/>
      <c r="F16" s="143">
        <f>'Page 8.13'!F58+'Page 8.13.1'!F14</f>
        <v>43723840.657774597</v>
      </c>
      <c r="G16" s="133"/>
      <c r="H16" s="128"/>
      <c r="I16" s="143">
        <f>'Page 8.13'!I58+'Page 8.13.1'!I14</f>
        <v>8063888.1778841624</v>
      </c>
      <c r="J16" s="125"/>
      <c r="L16"/>
      <c r="M16"/>
    </row>
    <row r="17" spans="1:13" ht="15">
      <c r="A17" s="25"/>
      <c r="B17" s="32"/>
      <c r="C17" s="33"/>
      <c r="D17" s="40"/>
      <c r="E17" s="40"/>
      <c r="F17" s="41"/>
      <c r="G17" s="42"/>
      <c r="H17" s="39"/>
      <c r="I17" s="28"/>
      <c r="J17" s="34"/>
      <c r="L17"/>
      <c r="M17"/>
    </row>
    <row r="18" spans="1:13" ht="13.5" thickBot="1">
      <c r="A18" s="43"/>
      <c r="B18" s="44" t="s">
        <v>19</v>
      </c>
      <c r="D18" s="45"/>
      <c r="E18" s="45"/>
      <c r="F18" s="143">
        <f>'Page 8.13'!F30+'Page 8.13'!F39+'Page 8.13'!F58+F14</f>
        <v>226086.95633612573</v>
      </c>
      <c r="G18" s="144"/>
      <c r="H18" s="144"/>
      <c r="I18" s="143">
        <f>'Page 8.13'!I30+'Page 8.13'!I39+'Page 8.13'!I58+I14</f>
        <v>1691855.7825411363</v>
      </c>
      <c r="J18" s="140"/>
    </row>
    <row r="19" spans="1:13">
      <c r="A19" s="43"/>
      <c r="B19" s="43"/>
      <c r="C19" s="44"/>
      <c r="D19" s="45"/>
      <c r="E19" s="45"/>
      <c r="F19" s="47"/>
      <c r="G19" s="45"/>
      <c r="H19" s="45"/>
      <c r="I19" s="47"/>
      <c r="J19" s="46"/>
    </row>
    <row r="20" spans="1:13">
      <c r="A20" s="43"/>
      <c r="B20" s="44" t="s">
        <v>20</v>
      </c>
      <c r="D20" s="45"/>
      <c r="E20" s="45"/>
      <c r="F20" s="47"/>
      <c r="G20" s="45"/>
      <c r="H20" s="45"/>
      <c r="I20" s="47"/>
      <c r="J20" s="46"/>
    </row>
    <row r="21" spans="1:13">
      <c r="A21" s="43"/>
      <c r="B21" s="43"/>
      <c r="C21" s="138" t="s">
        <v>141</v>
      </c>
      <c r="D21" s="139">
        <v>282</v>
      </c>
      <c r="E21" s="139" t="s">
        <v>127</v>
      </c>
      <c r="F21" s="175">
        <f>'Page 8.13.4'!G8</f>
        <v>1426758</v>
      </c>
      <c r="G21" s="176" t="s">
        <v>21</v>
      </c>
      <c r="H21" s="177">
        <v>1</v>
      </c>
      <c r="I21" s="175">
        <f>ROUND(H21*F21,0)</f>
        <v>1426758</v>
      </c>
      <c r="J21" s="140" t="s">
        <v>129</v>
      </c>
    </row>
    <row r="22" spans="1:13">
      <c r="A22" s="43"/>
      <c r="B22" s="43"/>
      <c r="C22" s="43"/>
      <c r="D22" s="48"/>
      <c r="E22" s="48"/>
      <c r="F22" s="49"/>
      <c r="G22" s="50"/>
      <c r="H22" s="51"/>
      <c r="I22" s="49"/>
      <c r="J22" s="46"/>
    </row>
    <row r="23" spans="1:13" s="106" customFormat="1">
      <c r="A23" s="43"/>
      <c r="B23" s="21"/>
      <c r="C23" s="1"/>
      <c r="D23" s="2"/>
      <c r="E23" s="2"/>
      <c r="F23" s="105"/>
      <c r="H23" s="39"/>
      <c r="I23" s="28"/>
      <c r="J23" s="107"/>
    </row>
    <row r="24" spans="1:13" s="106" customFormat="1">
      <c r="A24" s="43"/>
      <c r="B24" s="13"/>
      <c r="C24" s="108"/>
      <c r="D24" s="109"/>
      <c r="E24" s="110"/>
      <c r="F24" s="111"/>
      <c r="G24" s="109"/>
      <c r="H24" s="39"/>
      <c r="I24" s="28"/>
      <c r="J24" s="2"/>
    </row>
    <row r="25" spans="1:13" s="106" customFormat="1">
      <c r="A25" s="43"/>
      <c r="B25" s="1"/>
      <c r="C25" s="112"/>
      <c r="D25" s="109"/>
      <c r="E25" s="110"/>
      <c r="F25" s="111"/>
      <c r="G25" s="109"/>
      <c r="H25" s="39"/>
      <c r="I25" s="28"/>
      <c r="J25" s="3"/>
    </row>
    <row r="26" spans="1:13" s="106" customFormat="1">
      <c r="A26" s="43"/>
      <c r="B26" s="31"/>
      <c r="C26" s="112"/>
      <c r="D26" s="109"/>
      <c r="E26" s="110"/>
      <c r="F26" s="111"/>
      <c r="G26" s="109"/>
      <c r="H26" s="39"/>
      <c r="I26" s="28"/>
      <c r="J26" s="3"/>
    </row>
    <row r="27" spans="1:13" s="106" customFormat="1">
      <c r="A27" s="43"/>
      <c r="B27" s="31"/>
      <c r="C27" s="108"/>
      <c r="D27" s="109"/>
      <c r="E27" s="110"/>
      <c r="F27" s="111"/>
      <c r="G27" s="109"/>
      <c r="H27" s="39"/>
      <c r="I27" s="28"/>
      <c r="J27" s="3"/>
    </row>
    <row r="28" spans="1:13" s="106" customFormat="1">
      <c r="A28" s="43"/>
      <c r="B28" s="1"/>
      <c r="C28" s="1"/>
      <c r="D28" s="109"/>
      <c r="E28" s="110"/>
      <c r="F28" s="111"/>
      <c r="G28" s="109"/>
      <c r="H28" s="39"/>
      <c r="I28" s="28"/>
      <c r="J28" s="2"/>
    </row>
    <row r="29" spans="1:13" s="106" customFormat="1">
      <c r="A29" s="43"/>
      <c r="B29" s="32"/>
      <c r="C29" s="33"/>
      <c r="D29" s="109"/>
      <c r="E29" s="110"/>
      <c r="F29" s="111"/>
      <c r="G29" s="109"/>
      <c r="H29" s="39"/>
      <c r="I29" s="28"/>
      <c r="J29" s="34"/>
    </row>
    <row r="30" spans="1:13" s="106" customFormat="1">
      <c r="A30" s="43"/>
      <c r="B30" s="35"/>
      <c r="C30" s="112"/>
      <c r="D30" s="109"/>
      <c r="E30" s="110"/>
      <c r="F30" s="111"/>
      <c r="G30" s="109"/>
      <c r="H30" s="39"/>
      <c r="I30" s="28"/>
      <c r="J30" s="34"/>
    </row>
    <row r="31" spans="1:13" s="106" customFormat="1">
      <c r="A31" s="43"/>
      <c r="B31" s="36"/>
      <c r="C31" s="33"/>
      <c r="D31" s="109"/>
      <c r="E31" s="110"/>
      <c r="F31" s="111"/>
      <c r="G31" s="109"/>
      <c r="H31" s="39"/>
      <c r="I31" s="28"/>
      <c r="J31" s="34"/>
    </row>
    <row r="32" spans="1:13" s="106" customFormat="1" ht="15">
      <c r="A32" s="43"/>
      <c r="B32" s="36"/>
      <c r="C32" s="33"/>
      <c r="D32" s="109"/>
      <c r="E32" s="110"/>
      <c r="F32" s="111"/>
      <c r="G32" s="109"/>
      <c r="H32" s="39"/>
      <c r="I32" s="28"/>
      <c r="J32" s="34"/>
      <c r="L32" s="113"/>
    </row>
    <row r="33" spans="1:13" s="106" customFormat="1" ht="15">
      <c r="A33" s="43"/>
      <c r="B33" s="33"/>
      <c r="C33" s="33"/>
      <c r="D33" s="109"/>
      <c r="E33" s="110"/>
      <c r="F33" s="111"/>
      <c r="G33" s="109"/>
      <c r="H33" s="39"/>
      <c r="I33" s="28"/>
      <c r="J33" s="2"/>
      <c r="L33" s="113"/>
    </row>
    <row r="34" spans="1:13" s="106" customFormat="1" ht="15">
      <c r="A34" s="43"/>
      <c r="B34" s="32"/>
      <c r="C34" s="33"/>
      <c r="D34" s="109"/>
      <c r="E34" s="110"/>
      <c r="F34" s="111"/>
      <c r="G34" s="109"/>
      <c r="H34" s="39"/>
      <c r="I34" s="28"/>
      <c r="J34" s="34"/>
      <c r="L34" s="113"/>
    </row>
    <row r="35" spans="1:13" s="106" customFormat="1" ht="15">
      <c r="A35" s="43"/>
      <c r="B35" s="32"/>
      <c r="C35" s="33"/>
      <c r="D35" s="109"/>
      <c r="E35" s="110"/>
      <c r="F35" s="111"/>
      <c r="G35" s="109"/>
      <c r="H35" s="39"/>
      <c r="I35" s="28"/>
      <c r="J35" s="34"/>
      <c r="L35" s="113"/>
    </row>
    <row r="36" spans="1:13" s="106" customFormat="1" ht="15">
      <c r="A36" s="43"/>
      <c r="B36" s="37"/>
      <c r="C36" s="33"/>
      <c r="D36" s="109"/>
      <c r="E36" s="110"/>
      <c r="F36" s="111"/>
      <c r="G36" s="109"/>
      <c r="H36" s="39"/>
      <c r="I36" s="28"/>
      <c r="J36" s="34"/>
      <c r="L36" s="113"/>
    </row>
    <row r="37" spans="1:13" s="106" customFormat="1" ht="15">
      <c r="A37" s="43"/>
      <c r="B37" s="38"/>
      <c r="C37" s="33"/>
      <c r="D37" s="109"/>
      <c r="E37" s="110"/>
      <c r="F37" s="111"/>
      <c r="G37" s="109"/>
      <c r="H37" s="39"/>
      <c r="I37" s="28"/>
      <c r="J37" s="34"/>
      <c r="L37" s="113"/>
    </row>
    <row r="38" spans="1:13" s="106" customFormat="1" ht="15">
      <c r="A38" s="43"/>
      <c r="B38" s="38"/>
      <c r="C38" s="33"/>
      <c r="D38" s="109"/>
      <c r="E38" s="110"/>
      <c r="F38" s="111"/>
      <c r="G38" s="109"/>
      <c r="H38" s="39"/>
      <c r="I38" s="28"/>
      <c r="J38" s="34"/>
      <c r="L38" s="113"/>
    </row>
    <row r="39" spans="1:13" s="106" customFormat="1" ht="15">
      <c r="A39" s="43"/>
      <c r="B39" s="38"/>
      <c r="C39" s="33"/>
      <c r="D39" s="109"/>
      <c r="E39" s="110"/>
      <c r="F39" s="111"/>
      <c r="G39" s="109"/>
      <c r="H39" s="39"/>
      <c r="I39" s="28"/>
      <c r="J39" s="34"/>
      <c r="L39" s="113"/>
    </row>
    <row r="40" spans="1:13" s="106" customFormat="1" ht="15">
      <c r="A40" s="43"/>
      <c r="B40" s="38"/>
      <c r="C40" s="33"/>
      <c r="D40" s="109"/>
      <c r="E40" s="110"/>
      <c r="F40" s="111"/>
      <c r="G40" s="109"/>
      <c r="H40" s="39"/>
      <c r="I40" s="28"/>
      <c r="J40" s="34"/>
      <c r="L40" s="113"/>
    </row>
    <row r="41" spans="1:13" s="106" customFormat="1" ht="15">
      <c r="A41" s="43"/>
      <c r="B41" s="38"/>
      <c r="C41" s="33"/>
      <c r="D41" s="109"/>
      <c r="E41" s="110"/>
      <c r="F41" s="111"/>
      <c r="G41" s="109"/>
      <c r="H41" s="39"/>
      <c r="I41" s="28"/>
      <c r="J41" s="34"/>
      <c r="L41" s="113"/>
    </row>
    <row r="42" spans="1:13" s="106" customFormat="1">
      <c r="A42" s="43"/>
      <c r="B42" s="38"/>
      <c r="C42" s="33"/>
      <c r="D42" s="109"/>
      <c r="E42" s="110"/>
      <c r="F42" s="111"/>
      <c r="G42" s="109"/>
      <c r="H42" s="39"/>
      <c r="I42" s="28"/>
      <c r="J42" s="34"/>
    </row>
    <row r="43" spans="1:13" s="106" customFormat="1">
      <c r="A43" s="43"/>
      <c r="B43" s="38"/>
      <c r="C43" s="33"/>
      <c r="D43" s="109"/>
      <c r="E43" s="110"/>
      <c r="F43" s="111"/>
      <c r="G43" s="109"/>
      <c r="H43" s="39"/>
      <c r="I43" s="111"/>
      <c r="J43" s="34"/>
    </row>
    <row r="44" spans="1:13" s="106" customFormat="1">
      <c r="A44" s="43"/>
      <c r="B44" s="38"/>
      <c r="C44" s="33"/>
      <c r="D44" s="109"/>
      <c r="E44" s="40"/>
      <c r="F44" s="41"/>
      <c r="H44" s="39"/>
      <c r="I44" s="28"/>
      <c r="J44" s="34"/>
    </row>
    <row r="45" spans="1:13" s="106" customFormat="1">
      <c r="A45" s="43"/>
      <c r="B45" s="38"/>
      <c r="C45" s="108"/>
      <c r="D45" s="109"/>
      <c r="E45" s="110"/>
      <c r="F45" s="41"/>
      <c r="G45" s="109"/>
      <c r="H45" s="39"/>
      <c r="I45" s="28"/>
      <c r="J45" s="34"/>
    </row>
    <row r="46" spans="1:13" s="106" customFormat="1" ht="15">
      <c r="A46" s="43"/>
      <c r="B46" s="32"/>
      <c r="C46" s="33"/>
      <c r="D46" s="34"/>
      <c r="E46" s="110"/>
      <c r="F46" s="41"/>
      <c r="G46" s="109"/>
      <c r="H46" s="39"/>
      <c r="I46" s="28"/>
      <c r="M46" s="113"/>
    </row>
    <row r="47" spans="1:13" s="106" customFormat="1" ht="15">
      <c r="A47" s="43"/>
      <c r="B47" s="32"/>
      <c r="C47" s="33"/>
      <c r="D47" s="34"/>
      <c r="E47" s="110"/>
      <c r="F47" s="41"/>
      <c r="G47" s="109"/>
      <c r="H47" s="39"/>
      <c r="I47" s="28"/>
      <c r="M47" s="113"/>
    </row>
    <row r="48" spans="1:13" s="106" customFormat="1" ht="15">
      <c r="A48" s="43"/>
      <c r="B48" s="32"/>
      <c r="C48" s="33"/>
      <c r="D48" s="34"/>
      <c r="E48" s="110"/>
      <c r="F48" s="41"/>
      <c r="G48" s="109"/>
      <c r="H48" s="39"/>
      <c r="I48" s="28"/>
      <c r="M48" s="113"/>
    </row>
    <row r="49" spans="1:13" s="106" customFormat="1" ht="15">
      <c r="A49" s="43"/>
      <c r="B49" s="32"/>
      <c r="C49" s="33"/>
      <c r="D49" s="34"/>
      <c r="E49" s="110"/>
      <c r="F49" s="41"/>
      <c r="G49" s="109"/>
      <c r="H49" s="39"/>
      <c r="I49" s="28"/>
      <c r="L49" s="113"/>
      <c r="M49" s="113"/>
    </row>
    <row r="50" spans="1:13" s="106" customFormat="1" ht="15">
      <c r="A50" s="43"/>
      <c r="B50" s="32"/>
      <c r="C50" s="33"/>
      <c r="D50" s="34"/>
      <c r="E50" s="110"/>
      <c r="F50" s="41"/>
      <c r="G50" s="109"/>
      <c r="H50" s="39"/>
      <c r="I50" s="28"/>
      <c r="L50" s="113"/>
      <c r="M50" s="113"/>
    </row>
    <row r="51" spans="1:13" s="106" customFormat="1" ht="15">
      <c r="A51" s="43"/>
      <c r="B51" s="32"/>
      <c r="C51" s="33"/>
      <c r="D51" s="34"/>
      <c r="E51" s="110"/>
      <c r="F51" s="41"/>
      <c r="G51" s="109"/>
      <c r="H51" s="39"/>
      <c r="I51" s="28"/>
      <c r="L51" s="113"/>
      <c r="M51" s="113"/>
    </row>
    <row r="52" spans="1:13" s="106" customFormat="1" ht="15">
      <c r="A52" s="43"/>
      <c r="B52" s="32"/>
      <c r="C52" s="33"/>
      <c r="D52" s="34"/>
      <c r="E52" s="110"/>
      <c r="F52" s="41"/>
      <c r="G52" s="109"/>
      <c r="H52" s="39"/>
      <c r="I52" s="28"/>
      <c r="L52" s="113"/>
      <c r="M52" s="113"/>
    </row>
    <row r="53" spans="1:13" s="106" customFormat="1" ht="15">
      <c r="A53" s="43"/>
      <c r="B53" s="32"/>
      <c r="C53" s="33"/>
      <c r="D53" s="34"/>
      <c r="E53" s="110"/>
      <c r="F53" s="41"/>
      <c r="G53" s="109"/>
      <c r="H53" s="39"/>
      <c r="I53" s="28"/>
      <c r="L53" s="113"/>
      <c r="M53" s="113"/>
    </row>
    <row r="54" spans="1:13" s="106" customFormat="1" ht="15">
      <c r="A54" s="43"/>
      <c r="B54" s="32"/>
      <c r="C54" s="33"/>
      <c r="D54" s="34"/>
      <c r="E54" s="110"/>
      <c r="F54" s="41"/>
      <c r="G54" s="109"/>
      <c r="H54" s="39"/>
      <c r="I54" s="28"/>
      <c r="L54" s="113"/>
      <c r="M54" s="113"/>
    </row>
    <row r="55" spans="1:13" s="106" customFormat="1" ht="15">
      <c r="A55" s="43"/>
      <c r="B55" s="32"/>
      <c r="C55" s="33"/>
      <c r="D55" s="34"/>
      <c r="E55" s="40"/>
      <c r="F55" s="41"/>
      <c r="G55" s="42"/>
      <c r="H55" s="39"/>
      <c r="I55" s="41"/>
      <c r="L55" s="113"/>
      <c r="M55" s="113"/>
    </row>
    <row r="56" spans="1:13" s="106" customFormat="1" ht="10.5" customHeight="1">
      <c r="A56" s="43"/>
      <c r="B56" s="32"/>
      <c r="C56" s="33"/>
      <c r="D56" s="40"/>
      <c r="E56" s="40"/>
      <c r="F56" s="41"/>
      <c r="G56" s="42"/>
      <c r="H56" s="39"/>
      <c r="J56" s="34"/>
      <c r="L56" s="113"/>
      <c r="M56" s="113"/>
    </row>
    <row r="57" spans="1:13">
      <c r="A57" s="43"/>
      <c r="B57" s="43"/>
      <c r="C57" s="43"/>
      <c r="D57" s="48"/>
      <c r="E57" s="48"/>
      <c r="F57" s="52"/>
      <c r="G57" s="48"/>
      <c r="H57" s="39"/>
      <c r="I57" s="52"/>
      <c r="J57" s="46"/>
    </row>
    <row r="58" spans="1:13">
      <c r="A58" s="43"/>
      <c r="B58" s="43"/>
      <c r="C58" s="43"/>
      <c r="D58" s="48"/>
      <c r="E58" s="48"/>
      <c r="F58" s="52"/>
      <c r="G58" s="48"/>
      <c r="H58" s="39"/>
      <c r="I58" s="52"/>
      <c r="J58" s="46"/>
    </row>
    <row r="59" spans="1:13">
      <c r="A59" s="43"/>
      <c r="B59" s="43"/>
      <c r="C59" s="43"/>
      <c r="D59" s="45"/>
      <c r="E59" s="45"/>
      <c r="F59" s="47"/>
      <c r="G59" s="45"/>
      <c r="H59" s="45"/>
      <c r="I59" s="47"/>
      <c r="J59" s="46"/>
    </row>
    <row r="60" spans="1:13">
      <c r="A60" s="43"/>
      <c r="B60" s="43"/>
      <c r="C60" s="43"/>
      <c r="D60" s="48"/>
      <c r="E60" s="48"/>
      <c r="F60" s="52"/>
      <c r="G60" s="48"/>
      <c r="H60" s="48"/>
      <c r="I60" s="52"/>
      <c r="J60" s="46"/>
    </row>
    <row r="61" spans="1:13" ht="13.5" thickBot="1">
      <c r="A61" s="43"/>
      <c r="B61" s="44" t="s">
        <v>22</v>
      </c>
      <c r="C61" s="43"/>
      <c r="D61" s="48"/>
      <c r="E61" s="48"/>
      <c r="F61" s="52"/>
      <c r="G61" s="48"/>
      <c r="H61" s="48"/>
      <c r="I61" s="48"/>
      <c r="J61" s="46"/>
    </row>
    <row r="62" spans="1:13">
      <c r="A62" s="53" t="s">
        <v>131</v>
      </c>
      <c r="B62" s="54"/>
      <c r="C62" s="54"/>
      <c r="D62" s="54"/>
      <c r="E62" s="54"/>
      <c r="F62" s="54"/>
      <c r="G62" s="54"/>
      <c r="H62" s="54"/>
      <c r="I62" s="54"/>
      <c r="J62" s="55"/>
    </row>
    <row r="63" spans="1:13">
      <c r="A63" s="56"/>
      <c r="B63" s="57"/>
      <c r="C63" s="57"/>
      <c r="D63" s="57"/>
      <c r="E63" s="57"/>
      <c r="F63" s="57"/>
      <c r="G63" s="57"/>
      <c r="H63" s="57"/>
      <c r="I63" s="57"/>
      <c r="J63" s="58"/>
    </row>
    <row r="64" spans="1:13">
      <c r="A64" s="56"/>
      <c r="B64" s="57"/>
      <c r="C64" s="57"/>
      <c r="D64" s="57"/>
      <c r="E64" s="57"/>
      <c r="F64" s="57"/>
      <c r="G64" s="57"/>
      <c r="H64" s="57"/>
      <c r="I64" s="57"/>
      <c r="J64" s="58"/>
    </row>
    <row r="65" spans="1:10">
      <c r="A65" s="56"/>
      <c r="B65" s="57"/>
      <c r="C65" s="57"/>
      <c r="D65" s="57"/>
      <c r="E65" s="57"/>
      <c r="F65" s="57"/>
      <c r="G65" s="57"/>
      <c r="H65" s="57"/>
      <c r="I65" s="57"/>
      <c r="J65" s="58"/>
    </row>
    <row r="66" spans="1:10">
      <c r="A66" s="56"/>
      <c r="B66" s="57"/>
      <c r="C66" s="57"/>
      <c r="D66" s="57"/>
      <c r="E66" s="57"/>
      <c r="F66" s="57"/>
      <c r="G66" s="57"/>
      <c r="H66" s="57"/>
      <c r="I66" s="57"/>
      <c r="J66" s="58"/>
    </row>
    <row r="67" spans="1:10" ht="13.5" thickBot="1">
      <c r="A67" s="59"/>
      <c r="B67" s="60"/>
      <c r="C67" s="60"/>
      <c r="D67" s="60"/>
      <c r="E67" s="60"/>
      <c r="F67" s="60"/>
      <c r="G67" s="60"/>
      <c r="H67" s="60"/>
      <c r="I67" s="60"/>
      <c r="J67" s="61"/>
    </row>
  </sheetData>
  <mergeCells count="1">
    <mergeCell ref="A62:J67"/>
  </mergeCells>
  <conditionalFormatting sqref="B23">
    <cfRule type="cellIs" dxfId="5" priority="5" stopIfTrue="1" operator="equal">
      <formula>"Adjustment to Income/Expense/Rate Base:"</formula>
    </cfRule>
  </conditionalFormatting>
  <conditionalFormatting sqref="B37 B25:B27">
    <cfRule type="cellIs" dxfId="4" priority="6" stopIfTrue="1" operator="equal">
      <formula>"Title"</formula>
    </cfRule>
  </conditionalFormatting>
  <conditionalFormatting sqref="B32">
    <cfRule type="cellIs" dxfId="3" priority="4" stopIfTrue="1" operator="equal">
      <formula>"Adjustment to Income/Expense/Rate Base:"</formula>
    </cfRule>
  </conditionalFormatting>
  <conditionalFormatting sqref="B31">
    <cfRule type="cellIs" dxfId="2" priority="3" stopIfTrue="1" operator="equal">
      <formula>"Adjustment to Income/Expense/Rate Base:"</formula>
    </cfRule>
  </conditionalFormatting>
  <conditionalFormatting sqref="B9:B10">
    <cfRule type="cellIs" dxfId="1" priority="1" stopIfTrue="1" operator="equal">
      <formula>"Adjustment to Income/Expense/Rate Base:"</formula>
    </cfRule>
  </conditionalFormatting>
  <conditionalFormatting sqref="B10">
    <cfRule type="cellIs" dxfId="0" priority="2" stopIfTrue="1" operator="equal">
      <formula>"Title"</formula>
    </cfRule>
  </conditionalFormatting>
  <dataValidations count="2">
    <dataValidation type="list" allowBlank="1" showInputMessage="1" showErrorMessage="1" errorTitle="Account Input Error" error="The account number entered is not valid." sqref="D14:D23 D56:D61">
      <formula1>ValidAccount</formula1>
    </dataValidation>
    <dataValidation type="list" allowBlank="1" showInputMessage="1" showErrorMessage="1" errorTitle="Adjsutment Type Input Error" error="An invalid adjustment type was entered._x000a__x000a_Valid values are 1, 2, or 3." sqref="E10:E61">
      <formula1>"1,2,3"</formula1>
    </dataValidation>
  </dataValidations>
  <pageMargins left="0.7" right="0.7" top="0.75" bottom="0.75" header="0.3" footer="0.3"/>
  <pageSetup scale="74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opLeftCell="G1" zoomScale="80" zoomScaleNormal="80" workbookViewId="0">
      <selection activeCell="M4" sqref="M4"/>
    </sheetView>
  </sheetViews>
  <sheetFormatPr defaultRowHeight="12.75" outlineLevelCol="1"/>
  <cols>
    <col min="1" max="1" width="38.7109375" style="4" customWidth="1"/>
    <col min="2" max="2" width="13.5703125" style="4" bestFit="1" customWidth="1"/>
    <col min="3" max="3" width="15.28515625" style="4" customWidth="1"/>
    <col min="4" max="4" width="19" style="4" customWidth="1"/>
    <col min="5" max="5" width="20.28515625" style="4" customWidth="1"/>
    <col min="6" max="6" width="15.140625" style="4" customWidth="1"/>
    <col min="7" max="7" width="15.28515625" style="4" customWidth="1"/>
    <col min="8" max="8" width="15.5703125" style="4" customWidth="1"/>
    <col min="9" max="9" width="15.28515625" style="4" customWidth="1"/>
    <col min="10" max="10" width="15.7109375" style="4" customWidth="1"/>
    <col min="11" max="11" width="15.28515625" style="4" customWidth="1"/>
    <col min="12" max="12" width="18.5703125" style="4" customWidth="1"/>
    <col min="13" max="13" width="18" style="4" customWidth="1"/>
    <col min="14" max="14" width="12.140625" style="4" hidden="1" customWidth="1" outlineLevel="1"/>
    <col min="15" max="15" width="7.7109375" style="4" hidden="1" customWidth="1" outlineLevel="1"/>
    <col min="16" max="16" width="14.28515625" style="4" hidden="1" customWidth="1" outlineLevel="1"/>
    <col min="17" max="17" width="9.140625" style="4" collapsed="1"/>
    <col min="18" max="16384" width="9.140625" style="4"/>
  </cols>
  <sheetData>
    <row r="1" spans="1:23">
      <c r="A1" s="62" t="s">
        <v>23</v>
      </c>
    </row>
    <row r="3" spans="1:23" ht="13.5" thickBot="1">
      <c r="D3" s="63" t="s">
        <v>24</v>
      </c>
      <c r="E3" s="63"/>
      <c r="F3" s="147" t="s">
        <v>25</v>
      </c>
      <c r="G3" s="147"/>
      <c r="H3" s="147"/>
      <c r="I3" s="147"/>
      <c r="J3" s="147"/>
      <c r="K3" s="147"/>
      <c r="L3" s="63" t="s">
        <v>26</v>
      </c>
      <c r="M3" s="63"/>
      <c r="N3" s="63" t="s">
        <v>27</v>
      </c>
      <c r="O3" s="63"/>
      <c r="P3" s="63"/>
    </row>
    <row r="4" spans="1:23" s="64" customFormat="1" ht="13.5" thickBot="1">
      <c r="A4" s="153" t="s">
        <v>28</v>
      </c>
      <c r="B4" s="154" t="s">
        <v>29</v>
      </c>
      <c r="C4" s="155" t="s">
        <v>30</v>
      </c>
      <c r="D4" s="151" t="s">
        <v>31</v>
      </c>
      <c r="E4" s="152" t="s">
        <v>32</v>
      </c>
      <c r="F4" s="149">
        <v>42035</v>
      </c>
      <c r="G4" s="149">
        <v>42063</v>
      </c>
      <c r="H4" s="149">
        <v>42094</v>
      </c>
      <c r="I4" s="149">
        <v>42124</v>
      </c>
      <c r="J4" s="149">
        <v>42155</v>
      </c>
      <c r="K4" s="150">
        <v>42185</v>
      </c>
      <c r="L4" s="66" t="s">
        <v>31</v>
      </c>
      <c r="M4" s="67" t="s">
        <v>32</v>
      </c>
      <c r="N4" s="68" t="s">
        <v>33</v>
      </c>
      <c r="O4" s="68"/>
      <c r="P4" s="68" t="s">
        <v>34</v>
      </c>
      <c r="T4" s="65" t="s">
        <v>35</v>
      </c>
      <c r="U4" s="65" t="s">
        <v>36</v>
      </c>
      <c r="V4" s="4"/>
    </row>
    <row r="5" spans="1:23" ht="13.5" hidden="1" thickBot="1">
      <c r="A5" s="95"/>
      <c r="B5" s="106"/>
      <c r="C5" s="96"/>
      <c r="D5" s="95" t="s">
        <v>37</v>
      </c>
      <c r="E5" s="96"/>
      <c r="L5" s="69"/>
      <c r="M5" s="70"/>
      <c r="N5" s="71"/>
      <c r="O5" s="71"/>
      <c r="P5" s="71"/>
    </row>
    <row r="6" spans="1:23" ht="13.5" hidden="1" thickBot="1">
      <c r="A6" s="95" t="s">
        <v>38</v>
      </c>
      <c r="B6" s="106" t="s">
        <v>29</v>
      </c>
      <c r="C6" s="96" t="s">
        <v>30</v>
      </c>
      <c r="D6" s="95" t="s">
        <v>39</v>
      </c>
      <c r="E6" s="96" t="s">
        <v>40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46</v>
      </c>
      <c r="L6" s="69" t="s">
        <v>47</v>
      </c>
      <c r="M6" s="70" t="s">
        <v>48</v>
      </c>
      <c r="N6" s="71"/>
      <c r="O6" s="71"/>
      <c r="P6" s="71"/>
    </row>
    <row r="7" spans="1:23">
      <c r="A7" s="95" t="s">
        <v>49</v>
      </c>
      <c r="B7" s="106" t="s">
        <v>50</v>
      </c>
      <c r="C7" s="96" t="s">
        <v>13</v>
      </c>
      <c r="D7" s="77">
        <v>5946.485473490171</v>
      </c>
      <c r="E7" s="78">
        <v>-3036.9069979217984</v>
      </c>
      <c r="F7" s="72">
        <v>8.5084071397201075</v>
      </c>
      <c r="G7" s="72">
        <v>8.5084071397201075</v>
      </c>
      <c r="H7" s="72">
        <v>8.5084071397201075</v>
      </c>
      <c r="I7" s="72">
        <v>8.5084071397201075</v>
      </c>
      <c r="J7" s="72">
        <v>8.5084071397201075</v>
      </c>
      <c r="K7" s="72">
        <v>8.5084071397201075</v>
      </c>
      <c r="L7" s="73">
        <v>5946.485473490171</v>
      </c>
      <c r="M7" s="74">
        <v>-3087.957440760119</v>
      </c>
      <c r="N7" s="71" t="str">
        <f>LEFT(B7,3)&amp;RIGHT(C7,4)</f>
        <v>352CAGE</v>
      </c>
      <c r="O7" s="75">
        <v>352</v>
      </c>
      <c r="P7" s="71" t="str">
        <f>"108"&amp;VLOOKUP(O7,$T$7:$U$14,2,FALSE)&amp;RIGHT(C7,4)</f>
        <v>108TPCAGE</v>
      </c>
      <c r="T7" s="76">
        <v>352</v>
      </c>
      <c r="U7" s="30" t="s">
        <v>51</v>
      </c>
      <c r="W7" s="64"/>
    </row>
    <row r="8" spans="1:23" ht="15">
      <c r="A8" s="95"/>
      <c r="B8" s="106" t="s">
        <v>52</v>
      </c>
      <c r="C8" s="96" t="s">
        <v>13</v>
      </c>
      <c r="D8" s="77">
        <v>564984.13088983495</v>
      </c>
      <c r="E8" s="78">
        <v>-210612.56079176674</v>
      </c>
      <c r="F8" s="72">
        <v>808.39599029074725</v>
      </c>
      <c r="G8" s="72">
        <v>808.39599029074725</v>
      </c>
      <c r="H8" s="72">
        <v>808.39599029074725</v>
      </c>
      <c r="I8" s="72">
        <v>808.39599029074725</v>
      </c>
      <c r="J8" s="72">
        <v>808.39599029074725</v>
      </c>
      <c r="K8" s="72">
        <v>808.39599029074725</v>
      </c>
      <c r="L8" s="77">
        <v>564984.13088983495</v>
      </c>
      <c r="M8" s="78">
        <v>-215462.93673351122</v>
      </c>
      <c r="N8" s="71" t="str">
        <f t="shared" ref="N8:N67" si="0">LEFT(B8,3)&amp;RIGHT(C8,4)</f>
        <v>353CAGE</v>
      </c>
      <c r="O8" s="75">
        <v>353</v>
      </c>
      <c r="P8" s="71" t="str">
        <f t="shared" ref="P8:P67" si="1">"108"&amp;VLOOKUP(O8,$T$7:$U$14,2,FALSE)&amp;RIGHT(C8,4)</f>
        <v>108TPCAGE</v>
      </c>
      <c r="T8" s="76">
        <v>353</v>
      </c>
      <c r="U8" s="30" t="s">
        <v>51</v>
      </c>
      <c r="V8"/>
      <c r="W8" s="64"/>
    </row>
    <row r="9" spans="1:23">
      <c r="A9" s="95" t="s">
        <v>53</v>
      </c>
      <c r="B9" s="106" t="s">
        <v>54</v>
      </c>
      <c r="C9" s="96" t="s">
        <v>13</v>
      </c>
      <c r="D9" s="77">
        <v>181.5</v>
      </c>
      <c r="E9" s="78">
        <v>116.63884615384612</v>
      </c>
      <c r="F9" s="72">
        <v>0.25969556349606582</v>
      </c>
      <c r="G9" s="72">
        <v>0.25969556349606582</v>
      </c>
      <c r="H9" s="72">
        <v>0.25969556349606582</v>
      </c>
      <c r="I9" s="72">
        <v>0.25969556349606582</v>
      </c>
      <c r="J9" s="72">
        <v>0.25969556349606582</v>
      </c>
      <c r="K9" s="72">
        <v>0.25969556349606582</v>
      </c>
      <c r="L9" s="77">
        <v>181.5</v>
      </c>
      <c r="M9" s="78">
        <v>115.08067277286972</v>
      </c>
      <c r="N9" s="71" t="str">
        <f t="shared" si="0"/>
        <v>355CAGE</v>
      </c>
      <c r="O9" s="75">
        <v>355</v>
      </c>
      <c r="P9" s="71" t="str">
        <f t="shared" si="1"/>
        <v>108TPCAGE</v>
      </c>
      <c r="T9" s="76">
        <v>355</v>
      </c>
      <c r="U9" s="30" t="s">
        <v>51</v>
      </c>
      <c r="W9" s="64"/>
    </row>
    <row r="10" spans="1:23" ht="15">
      <c r="A10" s="95"/>
      <c r="B10" s="106" t="s">
        <v>55</v>
      </c>
      <c r="C10" s="96" t="s">
        <v>13</v>
      </c>
      <c r="D10" s="77">
        <v>10939.254230769231</v>
      </c>
      <c r="E10" s="78">
        <v>-499.49076923076973</v>
      </c>
      <c r="F10" s="72">
        <v>15.652208218657508</v>
      </c>
      <c r="G10" s="72">
        <v>15.652208218657508</v>
      </c>
      <c r="H10" s="72">
        <v>15.652208218657508</v>
      </c>
      <c r="I10" s="72">
        <v>15.652208218657508</v>
      </c>
      <c r="J10" s="72">
        <v>15.652208218657508</v>
      </c>
      <c r="K10" s="72">
        <v>15.652208218657508</v>
      </c>
      <c r="L10" s="77">
        <v>10939.254230769231</v>
      </c>
      <c r="M10" s="78">
        <v>-593.40401854271477</v>
      </c>
      <c r="N10" s="71" t="str">
        <f t="shared" si="0"/>
        <v>356CAGE</v>
      </c>
      <c r="O10" s="75">
        <v>356</v>
      </c>
      <c r="P10" s="71" t="str">
        <f t="shared" si="1"/>
        <v>108TPCAGE</v>
      </c>
      <c r="T10" s="76">
        <v>356</v>
      </c>
      <c r="U10" s="30" t="s">
        <v>51</v>
      </c>
      <c r="V10"/>
    </row>
    <row r="11" spans="1:23" ht="15">
      <c r="A11" s="95" t="s">
        <v>56</v>
      </c>
      <c r="B11" s="106" t="s">
        <v>52</v>
      </c>
      <c r="C11" s="96" t="s">
        <v>13</v>
      </c>
      <c r="D11" s="77">
        <v>1224427.6847342653</v>
      </c>
      <c r="E11" s="78">
        <v>-220634.36208041952</v>
      </c>
      <c r="F11" s="72">
        <v>1751.9473143099087</v>
      </c>
      <c r="G11" s="72">
        <v>1751.9473143099087</v>
      </c>
      <c r="H11" s="72">
        <v>1751.9473143099087</v>
      </c>
      <c r="I11" s="72">
        <v>1751.9473143099087</v>
      </c>
      <c r="J11" s="72">
        <v>1751.9473143099087</v>
      </c>
      <c r="K11" s="72">
        <v>1751.9473143099087</v>
      </c>
      <c r="L11" s="77">
        <v>1224427.6847342653</v>
      </c>
      <c r="M11" s="78">
        <v>-231146.04596627902</v>
      </c>
      <c r="N11" s="71" t="str">
        <f t="shared" si="0"/>
        <v>353CAGE</v>
      </c>
      <c r="O11" s="75">
        <v>353</v>
      </c>
      <c r="P11" s="71" t="str">
        <f t="shared" si="1"/>
        <v>108TPCAGE</v>
      </c>
      <c r="T11" s="79">
        <v>397</v>
      </c>
      <c r="U11" s="30" t="s">
        <v>57</v>
      </c>
      <c r="V11" s="80"/>
    </row>
    <row r="12" spans="1:23" ht="15">
      <c r="A12" s="95" t="s">
        <v>58</v>
      </c>
      <c r="B12" s="106" t="s">
        <v>50</v>
      </c>
      <c r="C12" s="96" t="s">
        <v>14</v>
      </c>
      <c r="D12" s="77">
        <v>8832.3365853658524</v>
      </c>
      <c r="E12" s="78">
        <v>-3503.757073170731</v>
      </c>
      <c r="F12" s="72">
        <v>13.241202660642552</v>
      </c>
      <c r="G12" s="72">
        <v>13.241202660642552</v>
      </c>
      <c r="H12" s="72">
        <v>13.241202660642552</v>
      </c>
      <c r="I12" s="72">
        <v>13.241202660642552</v>
      </c>
      <c r="J12" s="72">
        <v>13.241202660642552</v>
      </c>
      <c r="K12" s="72">
        <v>13.241202660642552</v>
      </c>
      <c r="L12" s="77">
        <v>8832.3365853658524</v>
      </c>
      <c r="M12" s="78">
        <v>-3583.2042891345864</v>
      </c>
      <c r="N12" s="71" t="str">
        <f t="shared" si="0"/>
        <v>352CAGW</v>
      </c>
      <c r="O12" s="75">
        <v>352</v>
      </c>
      <c r="P12" s="71" t="str">
        <f t="shared" si="1"/>
        <v>108TPCAGW</v>
      </c>
      <c r="T12" s="79">
        <v>398</v>
      </c>
      <c r="U12" s="30" t="s">
        <v>57</v>
      </c>
      <c r="V12" s="80"/>
    </row>
    <row r="13" spans="1:23" ht="15">
      <c r="A13" s="95"/>
      <c r="B13" s="106" t="s">
        <v>52</v>
      </c>
      <c r="C13" s="96" t="s">
        <v>14</v>
      </c>
      <c r="D13" s="77">
        <v>3465547.6039024401</v>
      </c>
      <c r="E13" s="78">
        <v>-1095909.1617073165</v>
      </c>
      <c r="F13" s="72">
        <v>5195.4562317527034</v>
      </c>
      <c r="G13" s="72">
        <v>5195.4562317527034</v>
      </c>
      <c r="H13" s="72">
        <v>5195.4562317527034</v>
      </c>
      <c r="I13" s="72">
        <v>5195.4562317527034</v>
      </c>
      <c r="J13" s="72">
        <v>5195.4562317527034</v>
      </c>
      <c r="K13" s="72">
        <v>5195.4562317527034</v>
      </c>
      <c r="L13" s="77">
        <v>3465547.6039024401</v>
      </c>
      <c r="M13" s="78">
        <v>-1127081.8990978324</v>
      </c>
      <c r="N13" s="71" t="str">
        <f t="shared" si="0"/>
        <v>353CAGW</v>
      </c>
      <c r="O13" s="75">
        <v>353</v>
      </c>
      <c r="P13" s="71" t="str">
        <f t="shared" si="1"/>
        <v>108TPCAGW</v>
      </c>
      <c r="T13" s="79">
        <v>354</v>
      </c>
      <c r="U13" s="30" t="s">
        <v>51</v>
      </c>
      <c r="V13" s="80"/>
    </row>
    <row r="14" spans="1:23" ht="15" customHeight="1">
      <c r="A14" s="95"/>
      <c r="B14" s="106" t="s">
        <v>59</v>
      </c>
      <c r="C14" s="96" t="s">
        <v>14</v>
      </c>
      <c r="D14" s="77">
        <v>1407.8919512195121</v>
      </c>
      <c r="E14" s="78">
        <v>-341.01</v>
      </c>
      <c r="F14" s="72">
        <v>4.6200033149257989</v>
      </c>
      <c r="G14" s="72">
        <v>4.6200033149257989</v>
      </c>
      <c r="H14" s="72">
        <v>4.6200033149257989</v>
      </c>
      <c r="I14" s="72">
        <v>4.6200033149257989</v>
      </c>
      <c r="J14" s="72">
        <v>4.6200033149257989</v>
      </c>
      <c r="K14" s="72">
        <v>4.6200033149257989</v>
      </c>
      <c r="L14" s="77">
        <v>1407.8919512195121</v>
      </c>
      <c r="M14" s="78">
        <v>-368.7300198895548</v>
      </c>
      <c r="N14" s="71" t="str">
        <f t="shared" si="0"/>
        <v>397CAGW</v>
      </c>
      <c r="O14" s="75">
        <v>397</v>
      </c>
      <c r="P14" s="71" t="str">
        <f t="shared" si="1"/>
        <v>108GPCAGW</v>
      </c>
      <c r="T14" s="79">
        <v>362</v>
      </c>
      <c r="U14" s="30">
        <f>T14</f>
        <v>362</v>
      </c>
      <c r="V14"/>
    </row>
    <row r="15" spans="1:23" ht="15" customHeight="1">
      <c r="A15" s="95"/>
      <c r="B15" s="106" t="s">
        <v>60</v>
      </c>
      <c r="C15" s="96" t="s">
        <v>14</v>
      </c>
      <c r="D15" s="77">
        <v>219.45512195121952</v>
      </c>
      <c r="E15" s="78">
        <v>-179.75414634146341</v>
      </c>
      <c r="F15" s="72">
        <v>0.72014289875999138</v>
      </c>
      <c r="G15" s="72">
        <v>0.72014289875999138</v>
      </c>
      <c r="H15" s="72">
        <v>0.72014289875999138</v>
      </c>
      <c r="I15" s="72">
        <v>0.72014289875999138</v>
      </c>
      <c r="J15" s="72">
        <v>0.72014289875999138</v>
      </c>
      <c r="K15" s="72">
        <v>0.72014289875999138</v>
      </c>
      <c r="L15" s="77">
        <v>219.45512195121952</v>
      </c>
      <c r="M15" s="78">
        <v>-184.07500373402337</v>
      </c>
      <c r="N15" s="71" t="str">
        <f t="shared" si="0"/>
        <v>398CAGW</v>
      </c>
      <c r="O15" s="75">
        <v>398</v>
      </c>
      <c r="P15" s="71" t="str">
        <f t="shared" si="1"/>
        <v>108GPCAGW</v>
      </c>
      <c r="T15"/>
      <c r="V15"/>
    </row>
    <row r="16" spans="1:23" ht="15">
      <c r="A16" s="95" t="s">
        <v>61</v>
      </c>
      <c r="B16" s="106" t="s">
        <v>54</v>
      </c>
      <c r="C16" s="96" t="s">
        <v>13</v>
      </c>
      <c r="D16" s="77">
        <v>667466.28836805548</v>
      </c>
      <c r="E16" s="78">
        <v>-85390.365277777892</v>
      </c>
      <c r="F16" s="72">
        <v>955.03048965493019</v>
      </c>
      <c r="G16" s="72">
        <v>955.03048965493019</v>
      </c>
      <c r="H16" s="72">
        <v>955.03048965493019</v>
      </c>
      <c r="I16" s="72">
        <v>955.03048965493019</v>
      </c>
      <c r="J16" s="72">
        <v>955.03048965493019</v>
      </c>
      <c r="K16" s="72">
        <v>955.03048965493019</v>
      </c>
      <c r="L16" s="77">
        <v>667466.28836805548</v>
      </c>
      <c r="M16" s="78">
        <v>-91120.548215707415</v>
      </c>
      <c r="N16" s="71" t="str">
        <f t="shared" si="0"/>
        <v>355CAGE</v>
      </c>
      <c r="O16" s="75">
        <v>355</v>
      </c>
      <c r="P16" s="71" t="str">
        <f t="shared" si="1"/>
        <v>108TPCAGE</v>
      </c>
      <c r="T16"/>
      <c r="V16"/>
    </row>
    <row r="17" spans="1:23" ht="15">
      <c r="A17" s="95"/>
      <c r="B17" s="106" t="s">
        <v>55</v>
      </c>
      <c r="C17" s="96" t="s">
        <v>13</v>
      </c>
      <c r="D17" s="77">
        <v>117192.71788194447</v>
      </c>
      <c r="E17" s="78">
        <v>-40252.056250000016</v>
      </c>
      <c r="F17" s="72">
        <v>167.68280390075498</v>
      </c>
      <c r="G17" s="72">
        <v>167.68280390075498</v>
      </c>
      <c r="H17" s="72">
        <v>167.68280390075498</v>
      </c>
      <c r="I17" s="72">
        <v>167.68280390075498</v>
      </c>
      <c r="J17" s="72">
        <v>167.68280390075498</v>
      </c>
      <c r="K17" s="72">
        <v>167.68280390075498</v>
      </c>
      <c r="L17" s="77">
        <v>117192.71788194447</v>
      </c>
      <c r="M17" s="78">
        <v>-41258.153073404523</v>
      </c>
      <c r="N17" s="71" t="str">
        <f t="shared" si="0"/>
        <v>356CAGE</v>
      </c>
      <c r="O17" s="75">
        <v>356</v>
      </c>
      <c r="P17" s="71" t="str">
        <f t="shared" si="1"/>
        <v>108TPCAGE</v>
      </c>
      <c r="T17"/>
      <c r="V17"/>
    </row>
    <row r="18" spans="1:23" ht="15">
      <c r="A18" s="95" t="s">
        <v>62</v>
      </c>
      <c r="B18" s="106" t="s">
        <v>63</v>
      </c>
      <c r="C18" s="96" t="s">
        <v>13</v>
      </c>
      <c r="D18" s="77">
        <v>232926.94769874477</v>
      </c>
      <c r="E18" s="78">
        <v>-133322.15559623428</v>
      </c>
      <c r="F18" s="72">
        <v>333.27875997820479</v>
      </c>
      <c r="G18" s="72">
        <v>333.27875997820479</v>
      </c>
      <c r="H18" s="72">
        <v>333.27875997820479</v>
      </c>
      <c r="I18" s="72">
        <v>333.27875997820479</v>
      </c>
      <c r="J18" s="72">
        <v>333.27875997820479</v>
      </c>
      <c r="K18" s="72">
        <v>333.27875997820479</v>
      </c>
      <c r="L18" s="77">
        <v>232926.94769874477</v>
      </c>
      <c r="M18" s="78">
        <v>-135321.82815610353</v>
      </c>
      <c r="N18" s="71" t="str">
        <f t="shared" si="0"/>
        <v>354CAGE</v>
      </c>
      <c r="O18" s="75">
        <v>354</v>
      </c>
      <c r="P18" s="71" t="str">
        <f t="shared" si="1"/>
        <v>108TPCAGE</v>
      </c>
      <c r="T18"/>
      <c r="V18"/>
    </row>
    <row r="19" spans="1:23" ht="15">
      <c r="A19" s="95"/>
      <c r="B19" s="106" t="s">
        <v>55</v>
      </c>
      <c r="C19" s="96" t="s">
        <v>13</v>
      </c>
      <c r="D19" s="77">
        <v>281796.8747384937</v>
      </c>
      <c r="E19" s="78">
        <v>-136192.85486401673</v>
      </c>
      <c r="F19" s="72">
        <v>403.20329573908202</v>
      </c>
      <c r="G19" s="72">
        <v>403.20329573908202</v>
      </c>
      <c r="H19" s="72">
        <v>403.20329573908202</v>
      </c>
      <c r="I19" s="72">
        <v>403.20329573908202</v>
      </c>
      <c r="J19" s="72">
        <v>403.20329573908202</v>
      </c>
      <c r="K19" s="72">
        <v>403.20329573908202</v>
      </c>
      <c r="L19" s="77">
        <v>281796.8747384937</v>
      </c>
      <c r="M19" s="78">
        <v>-138612.07463845125</v>
      </c>
      <c r="N19" s="71" t="str">
        <f t="shared" si="0"/>
        <v>356CAGE</v>
      </c>
      <c r="O19" s="75">
        <v>356</v>
      </c>
      <c r="P19" s="71" t="str">
        <f t="shared" si="1"/>
        <v>108TPCAGE</v>
      </c>
      <c r="T19"/>
      <c r="V19" s="81"/>
    </row>
    <row r="20" spans="1:23" ht="15">
      <c r="A20" s="95" t="s">
        <v>64</v>
      </c>
      <c r="B20" s="106" t="s">
        <v>50</v>
      </c>
      <c r="C20" s="96" t="s">
        <v>13</v>
      </c>
      <c r="D20" s="77">
        <v>1178.01231190104</v>
      </c>
      <c r="E20" s="78">
        <v>-531.57560947120987</v>
      </c>
      <c r="F20" s="72">
        <v>1.6855348272421147</v>
      </c>
      <c r="G20" s="72">
        <v>1.6855348272421147</v>
      </c>
      <c r="H20" s="72">
        <v>1.6855348272421147</v>
      </c>
      <c r="I20" s="72">
        <v>1.6855348272421147</v>
      </c>
      <c r="J20" s="72">
        <v>1.6855348272421147</v>
      </c>
      <c r="K20" s="72">
        <v>1.6855348272421147</v>
      </c>
      <c r="L20" s="77">
        <v>1178.01231190104</v>
      </c>
      <c r="M20" s="78">
        <v>-541.68881843466261</v>
      </c>
      <c r="N20" s="71" t="str">
        <f t="shared" si="0"/>
        <v>352CAGE</v>
      </c>
      <c r="O20" s="75">
        <v>352</v>
      </c>
      <c r="P20" s="71" t="str">
        <f t="shared" si="1"/>
        <v>108TPCAGE</v>
      </c>
      <c r="T20"/>
      <c r="V20"/>
    </row>
    <row r="21" spans="1:23" ht="15">
      <c r="A21" s="95"/>
      <c r="B21" s="106" t="s">
        <v>52</v>
      </c>
      <c r="C21" s="96" t="s">
        <v>13</v>
      </c>
      <c r="D21" s="77">
        <v>1879524.4924934763</v>
      </c>
      <c r="E21" s="78">
        <v>-382115.8462479267</v>
      </c>
      <c r="F21" s="72">
        <v>2689.2791855798901</v>
      </c>
      <c r="G21" s="72">
        <v>2689.2791855798901</v>
      </c>
      <c r="H21" s="72">
        <v>2689.2791855798901</v>
      </c>
      <c r="I21" s="72">
        <v>2689.2791855798901</v>
      </c>
      <c r="J21" s="72">
        <v>2689.2791855798901</v>
      </c>
      <c r="K21" s="72">
        <v>2689.2791855798901</v>
      </c>
      <c r="L21" s="77">
        <v>1879524.4924934763</v>
      </c>
      <c r="M21" s="78">
        <v>-398251.52136140602</v>
      </c>
      <c r="N21" s="71" t="str">
        <f t="shared" si="0"/>
        <v>353CAGE</v>
      </c>
      <c r="O21" s="75">
        <v>353</v>
      </c>
      <c r="P21" s="71" t="str">
        <f t="shared" si="1"/>
        <v>108TPCAGE</v>
      </c>
      <c r="T21"/>
      <c r="V21"/>
    </row>
    <row r="22" spans="1:23" ht="15">
      <c r="A22" s="95"/>
      <c r="B22" s="106" t="s">
        <v>65</v>
      </c>
      <c r="C22" s="96" t="s">
        <v>15</v>
      </c>
      <c r="D22" s="77">
        <v>11960.170918411486</v>
      </c>
      <c r="E22" s="78">
        <v>-3779.4018976486796</v>
      </c>
      <c r="F22" s="72">
        <v>26.924170817058652</v>
      </c>
      <c r="G22" s="72">
        <v>26.924170817058652</v>
      </c>
      <c r="H22" s="72">
        <v>26.924170817058652</v>
      </c>
      <c r="I22" s="72">
        <v>26.924170817058652</v>
      </c>
      <c r="J22" s="72">
        <v>26.924170817058652</v>
      </c>
      <c r="K22" s="72">
        <v>26.924170817058652</v>
      </c>
      <c r="L22" s="77">
        <v>11960.170918411486</v>
      </c>
      <c r="M22" s="78">
        <v>-3940.946922551032</v>
      </c>
      <c r="N22" s="71" t="str">
        <f t="shared" si="0"/>
        <v>362IDU</v>
      </c>
      <c r="O22" s="75">
        <v>362</v>
      </c>
      <c r="P22" s="71" t="str">
        <f t="shared" si="1"/>
        <v>108362IDU</v>
      </c>
      <c r="T22"/>
      <c r="V22"/>
    </row>
    <row r="23" spans="1:23" ht="15">
      <c r="A23" s="95"/>
      <c r="B23" s="106" t="s">
        <v>59</v>
      </c>
      <c r="C23" s="96" t="s">
        <v>13</v>
      </c>
      <c r="D23" s="77">
        <v>8184.4410492939323</v>
      </c>
      <c r="E23" s="78">
        <v>-1587.656575980026</v>
      </c>
      <c r="F23" s="72">
        <v>23.298394467870892</v>
      </c>
      <c r="G23" s="72">
        <v>23.298394467870892</v>
      </c>
      <c r="H23" s="72">
        <v>23.298394467870892</v>
      </c>
      <c r="I23" s="72">
        <v>23.298394467870892</v>
      </c>
      <c r="J23" s="72">
        <v>23.298394467870892</v>
      </c>
      <c r="K23" s="72">
        <v>23.298394467870892</v>
      </c>
      <c r="L23" s="77">
        <v>8184.4410492939323</v>
      </c>
      <c r="M23" s="78">
        <v>-1727.4469427872514</v>
      </c>
      <c r="N23" s="71" t="str">
        <f t="shared" si="0"/>
        <v>397CAGE</v>
      </c>
      <c r="O23" s="75">
        <v>397</v>
      </c>
      <c r="P23" s="71" t="str">
        <f t="shared" si="1"/>
        <v>108GPCAGE</v>
      </c>
      <c r="T23"/>
      <c r="V23" s="80"/>
    </row>
    <row r="24" spans="1:23" ht="15">
      <c r="A24" s="95" t="s">
        <v>66</v>
      </c>
      <c r="B24" s="106" t="s">
        <v>50</v>
      </c>
      <c r="C24" s="96" t="s">
        <v>13</v>
      </c>
      <c r="D24" s="77">
        <v>81643.555140711149</v>
      </c>
      <c r="E24" s="78">
        <v>-4600.9869957184337</v>
      </c>
      <c r="F24" s="72">
        <v>116.81801133933391</v>
      </c>
      <c r="G24" s="72">
        <v>116.81801133933391</v>
      </c>
      <c r="H24" s="72">
        <v>116.81801133933391</v>
      </c>
      <c r="I24" s="72">
        <v>116.81801133933391</v>
      </c>
      <c r="J24" s="72">
        <v>116.81801133933391</v>
      </c>
      <c r="K24" s="72">
        <v>116.81801133933391</v>
      </c>
      <c r="L24" s="77">
        <v>81643.555140711149</v>
      </c>
      <c r="M24" s="78">
        <v>-5301.8950637544367</v>
      </c>
      <c r="N24" s="71" t="str">
        <f t="shared" si="0"/>
        <v>352CAGE</v>
      </c>
      <c r="O24" s="75">
        <v>352</v>
      </c>
      <c r="P24" s="71" t="str">
        <f t="shared" si="1"/>
        <v>108TPCAGE</v>
      </c>
      <c r="T24"/>
      <c r="V24" s="80"/>
    </row>
    <row r="25" spans="1:23" ht="15">
      <c r="A25" s="95"/>
      <c r="B25" s="106" t="s">
        <v>52</v>
      </c>
      <c r="C25" s="96" t="s">
        <v>13</v>
      </c>
      <c r="D25" s="77">
        <v>1892039.021032583</v>
      </c>
      <c r="E25" s="78">
        <v>-132266.00682554429</v>
      </c>
      <c r="F25" s="72">
        <v>2707.18534282976</v>
      </c>
      <c r="G25" s="72">
        <v>2707.18534282976</v>
      </c>
      <c r="H25" s="72">
        <v>2707.18534282976</v>
      </c>
      <c r="I25" s="72">
        <v>2707.18534282976</v>
      </c>
      <c r="J25" s="72">
        <v>2707.18534282976</v>
      </c>
      <c r="K25" s="72">
        <v>2707.18534282976</v>
      </c>
      <c r="L25" s="77">
        <v>1892039.021032583</v>
      </c>
      <c r="M25" s="78">
        <v>-148509.11888252277</v>
      </c>
      <c r="N25" s="71" t="str">
        <f t="shared" si="0"/>
        <v>353CAGE</v>
      </c>
      <c r="O25" s="75">
        <v>353</v>
      </c>
      <c r="P25" s="71" t="str">
        <f t="shared" si="1"/>
        <v>108TPCAGE</v>
      </c>
      <c r="T25"/>
      <c r="V25" s="80"/>
    </row>
    <row r="26" spans="1:23" ht="15">
      <c r="A26" s="95"/>
      <c r="B26" s="106" t="s">
        <v>59</v>
      </c>
      <c r="C26" s="96" t="s">
        <v>13</v>
      </c>
      <c r="D26" s="77">
        <v>40694.899146298972</v>
      </c>
      <c r="E26" s="78">
        <v>-7630.2940965166854</v>
      </c>
      <c r="F26" s="72">
        <v>115.84490711463921</v>
      </c>
      <c r="G26" s="72">
        <v>115.84490711463921</v>
      </c>
      <c r="H26" s="72">
        <v>115.84490711463921</v>
      </c>
      <c r="I26" s="72">
        <v>115.84490711463921</v>
      </c>
      <c r="J26" s="72">
        <v>115.84490711463921</v>
      </c>
      <c r="K26" s="72">
        <v>115.84490711463921</v>
      </c>
      <c r="L26" s="77">
        <v>40694.899146298972</v>
      </c>
      <c r="M26" s="78">
        <v>-8325.3635392045198</v>
      </c>
      <c r="N26" s="71" t="str">
        <f t="shared" si="0"/>
        <v>397CAGE</v>
      </c>
      <c r="O26" s="75">
        <v>397</v>
      </c>
      <c r="P26" s="71" t="str">
        <f t="shared" si="1"/>
        <v>108GPCAGE</v>
      </c>
      <c r="T26"/>
      <c r="V26" s="80"/>
    </row>
    <row r="27" spans="1:23" ht="15">
      <c r="A27" s="95" t="s">
        <v>67</v>
      </c>
      <c r="B27" s="106" t="s">
        <v>52</v>
      </c>
      <c r="C27" s="96" t="s">
        <v>14</v>
      </c>
      <c r="D27" s="77">
        <v>75447.496735762135</v>
      </c>
      <c r="E27" s="78">
        <v>-28271.287977386935</v>
      </c>
      <c r="F27" s="72">
        <v>113.10886817556815</v>
      </c>
      <c r="G27" s="72">
        <v>113.10886817556815</v>
      </c>
      <c r="H27" s="72">
        <v>113.10886817556815</v>
      </c>
      <c r="I27" s="72">
        <v>113.10886817556815</v>
      </c>
      <c r="J27" s="72">
        <v>113.10886817556815</v>
      </c>
      <c r="K27" s="72">
        <v>113.10886817556815</v>
      </c>
      <c r="L27" s="77">
        <v>75447.496735762135</v>
      </c>
      <c r="M27" s="78">
        <v>-28949.941186440348</v>
      </c>
      <c r="N27" s="71" t="str">
        <f t="shared" si="0"/>
        <v>353CAGW</v>
      </c>
      <c r="O27" s="75">
        <v>353</v>
      </c>
      <c r="P27" s="71" t="str">
        <f t="shared" si="1"/>
        <v>108TPCAGW</v>
      </c>
      <c r="T27"/>
      <c r="V27" s="80"/>
    </row>
    <row r="28" spans="1:23" ht="15">
      <c r="A28" s="95" t="s">
        <v>68</v>
      </c>
      <c r="B28" s="106" t="s">
        <v>52</v>
      </c>
      <c r="C28" s="96" t="s">
        <v>13</v>
      </c>
      <c r="D28" s="77">
        <v>339060.80761678331</v>
      </c>
      <c r="E28" s="78">
        <v>-127710.97109370626</v>
      </c>
      <c r="F28" s="72">
        <v>485.13822310452713</v>
      </c>
      <c r="G28" s="72">
        <v>485.13822310452713</v>
      </c>
      <c r="H28" s="72">
        <v>485.13822310452713</v>
      </c>
      <c r="I28" s="72">
        <v>485.13822310452713</v>
      </c>
      <c r="J28" s="72">
        <v>485.13822310452713</v>
      </c>
      <c r="K28" s="72">
        <v>485.13822310452713</v>
      </c>
      <c r="L28" s="77">
        <v>339060.80761678331</v>
      </c>
      <c r="M28" s="78">
        <v>-130621.80043233345</v>
      </c>
      <c r="N28" s="71" t="str">
        <f t="shared" si="0"/>
        <v>353CAGE</v>
      </c>
      <c r="O28" s="75">
        <v>353</v>
      </c>
      <c r="P28" s="71" t="str">
        <f t="shared" si="1"/>
        <v>108TPCAGE</v>
      </c>
      <c r="T28"/>
      <c r="V28"/>
    </row>
    <row r="29" spans="1:23" ht="15">
      <c r="A29" s="95" t="s">
        <v>69</v>
      </c>
      <c r="B29" s="106" t="s">
        <v>52</v>
      </c>
      <c r="C29" s="96" t="s">
        <v>16</v>
      </c>
      <c r="D29" s="77">
        <v>366554.82595833315</v>
      </c>
      <c r="E29" s="78">
        <v>-46567.109541666629</v>
      </c>
      <c r="F29" s="72">
        <v>516.92221495660988</v>
      </c>
      <c r="G29" s="72">
        <v>516.92221495660988</v>
      </c>
      <c r="H29" s="72">
        <v>516.92221495660988</v>
      </c>
      <c r="I29" s="72">
        <v>516.92221495660988</v>
      </c>
      <c r="J29" s="72">
        <v>516.92221495660988</v>
      </c>
      <c r="K29" s="72">
        <v>516.92221495660988</v>
      </c>
      <c r="L29" s="77">
        <v>366554.82595833315</v>
      </c>
      <c r="M29" s="78">
        <v>-49668.642831406331</v>
      </c>
      <c r="N29" s="71" t="str">
        <f t="shared" si="0"/>
        <v>353JBG</v>
      </c>
      <c r="O29" s="75">
        <v>353</v>
      </c>
      <c r="P29" s="71" t="str">
        <f t="shared" si="1"/>
        <v>108TPJBG</v>
      </c>
      <c r="T29"/>
      <c r="V29"/>
    </row>
    <row r="30" spans="1:23" ht="15">
      <c r="A30" s="95"/>
      <c r="B30" s="106" t="s">
        <v>59</v>
      </c>
      <c r="C30" s="96" t="s">
        <v>16</v>
      </c>
      <c r="D30" s="77">
        <v>41362.898208333325</v>
      </c>
      <c r="E30" s="78">
        <v>-9861.7939166666638</v>
      </c>
      <c r="F30" s="72">
        <v>75.265935887213033</v>
      </c>
      <c r="G30" s="72">
        <v>75.265935887213033</v>
      </c>
      <c r="H30" s="72">
        <v>75.265935887213033</v>
      </c>
      <c r="I30" s="72">
        <v>75.265935887213033</v>
      </c>
      <c r="J30" s="72">
        <v>75.265935887213033</v>
      </c>
      <c r="K30" s="72">
        <v>75.265935887213033</v>
      </c>
      <c r="L30" s="77">
        <v>41362.898208333325</v>
      </c>
      <c r="M30" s="78">
        <v>-10313.389531989942</v>
      </c>
      <c r="N30" s="71" t="str">
        <f t="shared" si="0"/>
        <v>397JBG</v>
      </c>
      <c r="O30" s="75">
        <v>397</v>
      </c>
      <c r="P30" s="71" t="str">
        <f t="shared" si="1"/>
        <v>108GPJBG</v>
      </c>
      <c r="T30"/>
      <c r="V30"/>
    </row>
    <row r="31" spans="1:23" s="82" customFormat="1" ht="15">
      <c r="A31" s="95" t="s">
        <v>70</v>
      </c>
      <c r="B31" s="106" t="s">
        <v>63</v>
      </c>
      <c r="C31" s="96" t="s">
        <v>16</v>
      </c>
      <c r="D31" s="77">
        <v>1553030.7498903512</v>
      </c>
      <c r="E31" s="78">
        <v>-730413.61322368437</v>
      </c>
      <c r="F31" s="72">
        <v>2190.1119239944201</v>
      </c>
      <c r="G31" s="72">
        <v>2190.1119239944201</v>
      </c>
      <c r="H31" s="72">
        <v>2190.1119239944201</v>
      </c>
      <c r="I31" s="72">
        <v>2190.1119239944201</v>
      </c>
      <c r="J31" s="72">
        <v>2190.1119239944201</v>
      </c>
      <c r="K31" s="72">
        <v>2190.1119239944201</v>
      </c>
      <c r="L31" s="77">
        <v>1553030.7498903512</v>
      </c>
      <c r="M31" s="78">
        <v>-743554.28476765088</v>
      </c>
      <c r="N31" s="71" t="str">
        <f t="shared" si="0"/>
        <v>354JBG</v>
      </c>
      <c r="O31" s="75">
        <v>354</v>
      </c>
      <c r="P31" s="71" t="str">
        <f t="shared" si="1"/>
        <v>108TPJBG</v>
      </c>
      <c r="T31"/>
      <c r="V31"/>
      <c r="W31" s="4"/>
    </row>
    <row r="32" spans="1:23" s="82" customFormat="1" ht="15">
      <c r="A32" s="95"/>
      <c r="B32" s="106" t="s">
        <v>54</v>
      </c>
      <c r="C32" s="96" t="s">
        <v>16</v>
      </c>
      <c r="D32" s="77">
        <v>1150.24875</v>
      </c>
      <c r="E32" s="78">
        <v>-60.249583333333248</v>
      </c>
      <c r="F32" s="72">
        <v>1.6221014961310569</v>
      </c>
      <c r="G32" s="72">
        <v>1.6221014961310569</v>
      </c>
      <c r="H32" s="72">
        <v>1.6221014961310569</v>
      </c>
      <c r="I32" s="72">
        <v>1.6221014961310569</v>
      </c>
      <c r="J32" s="72">
        <v>1.6221014961310569</v>
      </c>
      <c r="K32" s="72">
        <v>1.6221014961310569</v>
      </c>
      <c r="L32" s="77">
        <v>1150.24875</v>
      </c>
      <c r="M32" s="78">
        <v>-69.982192310119586</v>
      </c>
      <c r="N32" s="71" t="str">
        <f t="shared" si="0"/>
        <v>355JBG</v>
      </c>
      <c r="O32" s="75">
        <v>355</v>
      </c>
      <c r="P32" s="71" t="str">
        <f t="shared" si="1"/>
        <v>108TPJBG</v>
      </c>
      <c r="T32"/>
      <c r="V32"/>
    </row>
    <row r="33" spans="1:23" s="82" customFormat="1" ht="15" customHeight="1">
      <c r="A33" s="95"/>
      <c r="B33" s="106" t="s">
        <v>55</v>
      </c>
      <c r="C33" s="96" t="s">
        <v>16</v>
      </c>
      <c r="D33" s="77">
        <v>947867.93567982479</v>
      </c>
      <c r="E33" s="78">
        <v>-503875.26842105278</v>
      </c>
      <c r="F33" s="72">
        <v>1336.7004281473032</v>
      </c>
      <c r="G33" s="72">
        <v>1336.7004281473032</v>
      </c>
      <c r="H33" s="72">
        <v>1336.7004281473032</v>
      </c>
      <c r="I33" s="72">
        <v>1336.7004281473032</v>
      </c>
      <c r="J33" s="72">
        <v>1336.7004281473032</v>
      </c>
      <c r="K33" s="72">
        <v>1336.7004281473032</v>
      </c>
      <c r="L33" s="77">
        <v>947867.93567982479</v>
      </c>
      <c r="M33" s="78">
        <v>-511895.4709899365</v>
      </c>
      <c r="N33" s="71" t="str">
        <f t="shared" si="0"/>
        <v>356JBG</v>
      </c>
      <c r="O33" s="75">
        <v>356</v>
      </c>
      <c r="P33" s="71" t="str">
        <f t="shared" si="1"/>
        <v>108TPJBG</v>
      </c>
      <c r="T33"/>
      <c r="V33"/>
    </row>
    <row r="34" spans="1:23" s="82" customFormat="1" ht="15">
      <c r="A34" s="156" t="s">
        <v>71</v>
      </c>
      <c r="B34" s="157" t="s">
        <v>63</v>
      </c>
      <c r="C34" s="96" t="s">
        <v>16</v>
      </c>
      <c r="D34" s="84">
        <v>2289355.5125000002</v>
      </c>
      <c r="E34" s="85">
        <v>-1260337.5925</v>
      </c>
      <c r="F34" s="83">
        <v>3228.4903608911836</v>
      </c>
      <c r="G34" s="83">
        <v>3228.4903608911836</v>
      </c>
      <c r="H34" s="83">
        <v>3228.4903608911836</v>
      </c>
      <c r="I34" s="83">
        <v>3228.4903608911836</v>
      </c>
      <c r="J34" s="83">
        <v>3228.4903608911836</v>
      </c>
      <c r="K34" s="83">
        <v>3228.4903608911836</v>
      </c>
      <c r="L34" s="84">
        <v>2289355.5125000002</v>
      </c>
      <c r="M34" s="85">
        <v>-1279708.5346653468</v>
      </c>
      <c r="N34" s="71" t="str">
        <f>LEFT(B34,3)&amp;RIGHT(C34,3)</f>
        <v>354JBG</v>
      </c>
      <c r="O34" s="75">
        <v>354</v>
      </c>
      <c r="P34" s="71" t="str">
        <f>"108"&amp;VLOOKUP(O34,$T$7:$U$14,2,FALSE)&amp;RIGHT(C34,3)</f>
        <v>108TPJBG</v>
      </c>
      <c r="T34"/>
      <c r="V34" s="4"/>
    </row>
    <row r="35" spans="1:23" s="82" customFormat="1" ht="15">
      <c r="A35" s="156"/>
      <c r="B35" s="157" t="s">
        <v>54</v>
      </c>
      <c r="C35" s="96" t="s">
        <v>16</v>
      </c>
      <c r="D35" s="84">
        <v>145861.38291666668</v>
      </c>
      <c r="E35" s="85">
        <v>-20095.550416666661</v>
      </c>
      <c r="F35" s="83">
        <v>205.69634825238452</v>
      </c>
      <c r="G35" s="83">
        <v>205.69634825238452</v>
      </c>
      <c r="H35" s="83">
        <v>205.69634825238452</v>
      </c>
      <c r="I35" s="83">
        <v>205.69634825238452</v>
      </c>
      <c r="J35" s="83">
        <v>205.69634825238452</v>
      </c>
      <c r="K35" s="83">
        <v>205.69634825238452</v>
      </c>
      <c r="L35" s="84">
        <v>145861.38291666668</v>
      </c>
      <c r="M35" s="85">
        <v>-21329.728506180967</v>
      </c>
      <c r="N35" s="71" t="str">
        <f t="shared" ref="N35:N36" si="2">LEFT(B35,3)&amp;RIGHT(C35,3)</f>
        <v>355JBG</v>
      </c>
      <c r="O35" s="75">
        <v>355</v>
      </c>
      <c r="P35" s="71" t="str">
        <f t="shared" ref="P35:P36" si="3">"108"&amp;VLOOKUP(O35,$T$7:$U$14,2,FALSE)&amp;RIGHT(C35,3)</f>
        <v>108TPJBG</v>
      </c>
      <c r="T35"/>
      <c r="V35"/>
    </row>
    <row r="36" spans="1:23" s="82" customFormat="1" ht="15">
      <c r="A36" s="156"/>
      <c r="B36" s="157" t="s">
        <v>55</v>
      </c>
      <c r="C36" s="96" t="s">
        <v>16</v>
      </c>
      <c r="D36" s="84">
        <v>1711937.6341666668</v>
      </c>
      <c r="E36" s="85">
        <v>-942254.37541666673</v>
      </c>
      <c r="F36" s="83">
        <v>2414.2052731331478</v>
      </c>
      <c r="G36" s="83">
        <v>2414.2052731331478</v>
      </c>
      <c r="H36" s="83">
        <v>2414.2052731331478</v>
      </c>
      <c r="I36" s="83">
        <v>2414.2052731331478</v>
      </c>
      <c r="J36" s="83">
        <v>2414.2052731331478</v>
      </c>
      <c r="K36" s="83">
        <v>2414.2052731331478</v>
      </c>
      <c r="L36" s="84">
        <v>1711937.6341666668</v>
      </c>
      <c r="M36" s="85">
        <v>-956739.60705546557</v>
      </c>
      <c r="N36" s="71" t="str">
        <f t="shared" si="2"/>
        <v>356JBG</v>
      </c>
      <c r="O36" s="75">
        <v>356</v>
      </c>
      <c r="P36" s="71" t="str">
        <f t="shared" si="3"/>
        <v>108TPJBG</v>
      </c>
      <c r="T36"/>
      <c r="V36"/>
    </row>
    <row r="37" spans="1:23" s="82" customFormat="1" ht="15">
      <c r="A37" s="156" t="s">
        <v>72</v>
      </c>
      <c r="B37" s="157" t="s">
        <v>63</v>
      </c>
      <c r="C37" s="158" t="s">
        <v>16</v>
      </c>
      <c r="D37" s="84">
        <v>1642324.9348026323</v>
      </c>
      <c r="E37" s="85">
        <v>-782196.89484649128</v>
      </c>
      <c r="F37" s="83">
        <v>2316.0361911948962</v>
      </c>
      <c r="G37" s="83">
        <v>2316.0361911948962</v>
      </c>
      <c r="H37" s="83">
        <v>2316.0361911948962</v>
      </c>
      <c r="I37" s="83">
        <v>2316.0361911948962</v>
      </c>
      <c r="J37" s="83">
        <v>2316.0361911948962</v>
      </c>
      <c r="K37" s="83">
        <v>2316.0361911948962</v>
      </c>
      <c r="L37" s="84">
        <v>1642324.9348026323</v>
      </c>
      <c r="M37" s="85">
        <v>-796093.11199366068</v>
      </c>
      <c r="N37" s="71" t="str">
        <f t="shared" si="0"/>
        <v>354JBG</v>
      </c>
      <c r="O37" s="75">
        <v>354</v>
      </c>
      <c r="P37" s="71" t="str">
        <f t="shared" si="1"/>
        <v>108TPJBG</v>
      </c>
      <c r="T37"/>
      <c r="V37"/>
    </row>
    <row r="38" spans="1:23" s="82" customFormat="1" ht="15">
      <c r="A38" s="156"/>
      <c r="B38" s="157" t="s">
        <v>55</v>
      </c>
      <c r="C38" s="158" t="s">
        <v>16</v>
      </c>
      <c r="D38" s="84">
        <v>1099800.2303289475</v>
      </c>
      <c r="E38" s="85">
        <v>-551738.44885964924</v>
      </c>
      <c r="F38" s="83">
        <v>1550.95808542445</v>
      </c>
      <c r="G38" s="83">
        <v>1550.95808542445</v>
      </c>
      <c r="H38" s="83">
        <v>1550.95808542445</v>
      </c>
      <c r="I38" s="83">
        <v>1550.95808542445</v>
      </c>
      <c r="J38" s="83">
        <v>1550.95808542445</v>
      </c>
      <c r="K38" s="83">
        <v>1550.95808542445</v>
      </c>
      <c r="L38" s="84">
        <v>1099800.2303289475</v>
      </c>
      <c r="M38" s="85">
        <v>-561044.19737219578</v>
      </c>
      <c r="N38" s="71" t="str">
        <f t="shared" si="0"/>
        <v>356JBG</v>
      </c>
      <c r="O38" s="75">
        <v>356</v>
      </c>
      <c r="P38" s="71" t="str">
        <f t="shared" si="1"/>
        <v>108TPJBG</v>
      </c>
      <c r="T38"/>
      <c r="V38"/>
    </row>
    <row r="39" spans="1:23" s="82" customFormat="1" ht="15">
      <c r="A39" s="156" t="s">
        <v>73</v>
      </c>
      <c r="B39" s="157" t="s">
        <v>63</v>
      </c>
      <c r="C39" s="96" t="s">
        <v>16</v>
      </c>
      <c r="D39" s="84">
        <v>2118602.8937499998</v>
      </c>
      <c r="E39" s="85">
        <v>-1173685.1437499998</v>
      </c>
      <c r="F39" s="83">
        <v>2987.6919437290949</v>
      </c>
      <c r="G39" s="83">
        <v>2987.6919437290949</v>
      </c>
      <c r="H39" s="83">
        <v>2987.6919437290949</v>
      </c>
      <c r="I39" s="83">
        <v>2987.6919437290949</v>
      </c>
      <c r="J39" s="83">
        <v>2987.6919437290949</v>
      </c>
      <c r="K39" s="83">
        <v>2987.6919437290949</v>
      </c>
      <c r="L39" s="84">
        <v>2118602.8937499998</v>
      </c>
      <c r="M39" s="85">
        <v>-1191611.2954123744</v>
      </c>
      <c r="N39" s="71" t="str">
        <f t="shared" ref="N39:N41" si="4">LEFT(B39,3)&amp;RIGHT(C39,3)</f>
        <v>354JBG</v>
      </c>
      <c r="O39" s="75">
        <v>354</v>
      </c>
      <c r="P39" s="71" t="str">
        <f t="shared" ref="P39:P41" si="5">"108"&amp;VLOOKUP(O39,$T$7:$U$14,2,FALSE)&amp;RIGHT(C39,3)</f>
        <v>108TPJBG</v>
      </c>
      <c r="T39"/>
      <c r="V39"/>
    </row>
    <row r="40" spans="1:23" s="82" customFormat="1" ht="15">
      <c r="A40" s="156"/>
      <c r="B40" s="157" t="s">
        <v>54</v>
      </c>
      <c r="C40" s="96" t="s">
        <v>16</v>
      </c>
      <c r="D40" s="84">
        <v>129813.26166666667</v>
      </c>
      <c r="E40" s="85">
        <v>-6031.5937500000091</v>
      </c>
      <c r="F40" s="83">
        <v>183.0649987380142</v>
      </c>
      <c r="G40" s="83">
        <v>183.0649987380142</v>
      </c>
      <c r="H40" s="83">
        <v>183.0649987380142</v>
      </c>
      <c r="I40" s="83">
        <v>183.0649987380142</v>
      </c>
      <c r="J40" s="83">
        <v>183.0649987380142</v>
      </c>
      <c r="K40" s="83">
        <v>183.0649987380142</v>
      </c>
      <c r="L40" s="84">
        <v>129813.26166666667</v>
      </c>
      <c r="M40" s="85">
        <v>-7129.983742428095</v>
      </c>
      <c r="N40" s="71" t="str">
        <f t="shared" si="4"/>
        <v>355JBG</v>
      </c>
      <c r="O40" s="75">
        <v>355</v>
      </c>
      <c r="P40" s="71" t="str">
        <f t="shared" si="5"/>
        <v>108TPJBG</v>
      </c>
      <c r="T40"/>
      <c r="V40" s="4"/>
    </row>
    <row r="41" spans="1:23" s="82" customFormat="1" ht="15">
      <c r="A41" s="156"/>
      <c r="B41" s="157" t="s">
        <v>55</v>
      </c>
      <c r="C41" s="96" t="s">
        <v>16</v>
      </c>
      <c r="D41" s="84">
        <v>1720788.2270833333</v>
      </c>
      <c r="E41" s="85">
        <v>-946454.92083333351</v>
      </c>
      <c r="F41" s="83">
        <v>2426.6865386087875</v>
      </c>
      <c r="G41" s="83">
        <v>2426.6865386087875</v>
      </c>
      <c r="H41" s="83">
        <v>2426.6865386087875</v>
      </c>
      <c r="I41" s="83">
        <v>2426.6865386087875</v>
      </c>
      <c r="J41" s="83">
        <v>2426.6865386087875</v>
      </c>
      <c r="K41" s="83">
        <v>2426.6865386087875</v>
      </c>
      <c r="L41" s="84">
        <v>1720788.2270833333</v>
      </c>
      <c r="M41" s="85">
        <v>-961015.0400649861</v>
      </c>
      <c r="N41" s="71" t="str">
        <f t="shared" si="4"/>
        <v>356JBG</v>
      </c>
      <c r="O41" s="75">
        <v>356</v>
      </c>
      <c r="P41" s="71" t="str">
        <f t="shared" si="5"/>
        <v>108TPJBG</v>
      </c>
      <c r="T41"/>
      <c r="V41"/>
    </row>
    <row r="42" spans="1:23" s="82" customFormat="1" ht="15">
      <c r="A42" s="156" t="s">
        <v>74</v>
      </c>
      <c r="B42" s="157" t="s">
        <v>63</v>
      </c>
      <c r="C42" s="158" t="s">
        <v>13</v>
      </c>
      <c r="D42" s="84">
        <v>7354043.6983352304</v>
      </c>
      <c r="E42" s="85">
        <v>-3416868.1073560114</v>
      </c>
      <c r="F42" s="83">
        <v>10522.383042500602</v>
      </c>
      <c r="G42" s="83">
        <v>10522.383042500602</v>
      </c>
      <c r="H42" s="83">
        <v>10522.383042500602</v>
      </c>
      <c r="I42" s="83">
        <v>10522.383042500602</v>
      </c>
      <c r="J42" s="83">
        <v>10522.383042500602</v>
      </c>
      <c r="K42" s="83">
        <v>10522.383042500602</v>
      </c>
      <c r="L42" s="84">
        <v>7354043.6983352304</v>
      </c>
      <c r="M42" s="85">
        <v>-3480002.4056110154</v>
      </c>
      <c r="N42" s="71" t="str">
        <f t="shared" si="0"/>
        <v>354CAGE</v>
      </c>
      <c r="O42" s="75">
        <v>354</v>
      </c>
      <c r="P42" s="71" t="str">
        <f t="shared" si="1"/>
        <v>108TPCAGE</v>
      </c>
      <c r="T42"/>
      <c r="V42" s="4"/>
    </row>
    <row r="43" spans="1:23" s="82" customFormat="1" ht="15" customHeight="1">
      <c r="A43" s="156"/>
      <c r="B43" s="157" t="s">
        <v>55</v>
      </c>
      <c r="C43" s="158" t="s">
        <v>14</v>
      </c>
      <c r="D43" s="84">
        <v>4517296.6918171281</v>
      </c>
      <c r="E43" s="85">
        <v>-2132970.6486899261</v>
      </c>
      <c r="F43" s="83">
        <v>6772.2103201667251</v>
      </c>
      <c r="G43" s="83">
        <v>6772.2103201667251</v>
      </c>
      <c r="H43" s="83">
        <v>6772.2103201667251</v>
      </c>
      <c r="I43" s="83">
        <v>6772.2103201667251</v>
      </c>
      <c r="J43" s="83">
        <v>6772.2103201667251</v>
      </c>
      <c r="K43" s="83">
        <v>6772.2103201667251</v>
      </c>
      <c r="L43" s="84">
        <v>4517296.6918171281</v>
      </c>
      <c r="M43" s="85">
        <v>-2173603.9106109277</v>
      </c>
      <c r="N43" s="71" t="str">
        <f t="shared" si="0"/>
        <v>356CAGW</v>
      </c>
      <c r="O43" s="75">
        <v>356</v>
      </c>
      <c r="P43" s="71" t="str">
        <f t="shared" si="1"/>
        <v>108TPCAGW</v>
      </c>
      <c r="T43"/>
      <c r="V43" s="4"/>
    </row>
    <row r="44" spans="1:23" s="82" customFormat="1" ht="15">
      <c r="A44" s="156" t="s">
        <v>75</v>
      </c>
      <c r="B44" s="157" t="s">
        <v>63</v>
      </c>
      <c r="C44" s="158" t="s">
        <v>14</v>
      </c>
      <c r="D44" s="84">
        <v>13454351.279551951</v>
      </c>
      <c r="E44" s="85">
        <v>-6400992.6936927177</v>
      </c>
      <c r="F44" s="83">
        <v>20170.403407768623</v>
      </c>
      <c r="G44" s="83">
        <v>20170.403407768623</v>
      </c>
      <c r="H44" s="83">
        <v>20170.403407768623</v>
      </c>
      <c r="I44" s="83">
        <v>20170.403407768623</v>
      </c>
      <c r="J44" s="83">
        <v>20170.403407768623</v>
      </c>
      <c r="K44" s="83">
        <v>20170.403407768623</v>
      </c>
      <c r="L44" s="84">
        <v>13454351.279551951</v>
      </c>
      <c r="M44" s="85">
        <v>-6522015.1141393287</v>
      </c>
      <c r="N44" s="71" t="str">
        <f t="shared" si="0"/>
        <v>354CAGW</v>
      </c>
      <c r="O44" s="75">
        <v>354</v>
      </c>
      <c r="P44" s="71" t="str">
        <f t="shared" si="1"/>
        <v>108TPCAGW</v>
      </c>
      <c r="T44"/>
      <c r="V44" s="4"/>
    </row>
    <row r="45" spans="1:23" ht="15">
      <c r="A45" s="156"/>
      <c r="B45" s="157" t="s">
        <v>54</v>
      </c>
      <c r="C45" s="158" t="s">
        <v>14</v>
      </c>
      <c r="D45" s="84">
        <v>173196.12447763316</v>
      </c>
      <c r="E45" s="85">
        <v>-54596.752918571576</v>
      </c>
      <c r="F45" s="83">
        <v>259.65099519033117</v>
      </c>
      <c r="G45" s="83">
        <v>259.65099519033117</v>
      </c>
      <c r="H45" s="83">
        <v>259.65099519033117</v>
      </c>
      <c r="I45" s="83">
        <v>259.65099519033117</v>
      </c>
      <c r="J45" s="83">
        <v>259.65099519033117</v>
      </c>
      <c r="K45" s="83">
        <v>259.65099519033117</v>
      </c>
      <c r="L45" s="84">
        <v>173196.12447763316</v>
      </c>
      <c r="M45" s="85">
        <v>-56154.658889713559</v>
      </c>
      <c r="N45" s="71" t="str">
        <f t="shared" si="0"/>
        <v>355CAGW</v>
      </c>
      <c r="O45" s="75">
        <v>355</v>
      </c>
      <c r="P45" s="71" t="str">
        <f t="shared" si="1"/>
        <v>108TPCAGW</v>
      </c>
      <c r="T45"/>
      <c r="W45" s="82"/>
    </row>
    <row r="46" spans="1:23" ht="15">
      <c r="A46" s="156"/>
      <c r="B46" s="157" t="s">
        <v>55</v>
      </c>
      <c r="C46" s="158" t="s">
        <v>14</v>
      </c>
      <c r="D46" s="84">
        <v>8851587.4719991274</v>
      </c>
      <c r="E46" s="85">
        <v>-4197334.5595538113</v>
      </c>
      <c r="F46" s="83">
        <v>13270.063074740738</v>
      </c>
      <c r="G46" s="83">
        <v>13270.063074740738</v>
      </c>
      <c r="H46" s="83">
        <v>13270.063074740738</v>
      </c>
      <c r="I46" s="83">
        <v>13270.063074740738</v>
      </c>
      <c r="J46" s="83">
        <v>13270.063074740738</v>
      </c>
      <c r="K46" s="83">
        <v>13270.063074740738</v>
      </c>
      <c r="L46" s="84">
        <v>8851587.4719991274</v>
      </c>
      <c r="M46" s="85">
        <v>-4276954.9380022548</v>
      </c>
      <c r="N46" s="71" t="str">
        <f t="shared" si="0"/>
        <v>356CAGW</v>
      </c>
      <c r="O46" s="75">
        <v>356</v>
      </c>
      <c r="P46" s="71" t="str">
        <f t="shared" si="1"/>
        <v>108TPCAGW</v>
      </c>
      <c r="T46"/>
    </row>
    <row r="47" spans="1:23" ht="15">
      <c r="A47" s="95" t="s">
        <v>76</v>
      </c>
      <c r="B47" s="106" t="s">
        <v>52</v>
      </c>
      <c r="C47" s="96" t="s">
        <v>13</v>
      </c>
      <c r="D47" s="77">
        <v>1578531.083333334</v>
      </c>
      <c r="E47" s="78">
        <v>-110207.55416666662</v>
      </c>
      <c r="F47" s="72">
        <v>2258.60892111463</v>
      </c>
      <c r="G47" s="72">
        <v>2258.60892111463</v>
      </c>
      <c r="H47" s="72">
        <v>2258.60892111463</v>
      </c>
      <c r="I47" s="72">
        <v>2258.60892111463</v>
      </c>
      <c r="J47" s="72">
        <v>2258.60892111463</v>
      </c>
      <c r="K47" s="72">
        <v>2258.60892111463</v>
      </c>
      <c r="L47" s="77">
        <v>1578531.083333334</v>
      </c>
      <c r="M47" s="78">
        <v>-123759.2076933544</v>
      </c>
      <c r="N47" s="71" t="str">
        <f t="shared" si="0"/>
        <v>353CAGE</v>
      </c>
      <c r="O47" s="75">
        <v>353</v>
      </c>
      <c r="P47" s="71" t="str">
        <f t="shared" si="1"/>
        <v>108TPCAGE</v>
      </c>
      <c r="T47"/>
    </row>
    <row r="48" spans="1:23" ht="15">
      <c r="A48" s="95" t="s">
        <v>77</v>
      </c>
      <c r="B48" s="106" t="s">
        <v>63</v>
      </c>
      <c r="C48" s="96" t="s">
        <v>13</v>
      </c>
      <c r="D48" s="77">
        <v>890806.16232456162</v>
      </c>
      <c r="E48" s="78">
        <v>-420058.02723684214</v>
      </c>
      <c r="F48" s="72">
        <v>1274.5917812156745</v>
      </c>
      <c r="G48" s="72">
        <v>1274.5917812156745</v>
      </c>
      <c r="H48" s="72">
        <v>1274.5917812156745</v>
      </c>
      <c r="I48" s="72">
        <v>1274.5917812156745</v>
      </c>
      <c r="J48" s="72">
        <v>1274.5917812156745</v>
      </c>
      <c r="K48" s="72">
        <v>1274.5917812156745</v>
      </c>
      <c r="L48" s="77">
        <v>890806.16232456162</v>
      </c>
      <c r="M48" s="78">
        <v>-427705.57792413613</v>
      </c>
      <c r="N48" s="71" t="str">
        <f t="shared" si="0"/>
        <v>354CAGE</v>
      </c>
      <c r="O48" s="75">
        <v>354</v>
      </c>
      <c r="P48" s="71" t="str">
        <f t="shared" si="1"/>
        <v>108TPCAGE</v>
      </c>
      <c r="T48"/>
    </row>
    <row r="49" spans="1:20" ht="15">
      <c r="A49" s="95"/>
      <c r="B49" s="106" t="s">
        <v>54</v>
      </c>
      <c r="C49" s="96" t="s">
        <v>13</v>
      </c>
      <c r="D49" s="77">
        <v>23808.204583333336</v>
      </c>
      <c r="E49" s="78">
        <v>-1247.0587500000001</v>
      </c>
      <c r="F49" s="72">
        <v>34.065482672718275</v>
      </c>
      <c r="G49" s="72">
        <v>34.065482672718275</v>
      </c>
      <c r="H49" s="72">
        <v>34.065482672718275</v>
      </c>
      <c r="I49" s="72">
        <v>34.065482672718275</v>
      </c>
      <c r="J49" s="72">
        <v>34.065482672718275</v>
      </c>
      <c r="K49" s="72">
        <v>34.065482672718275</v>
      </c>
      <c r="L49" s="77">
        <v>23808.204583333336</v>
      </c>
      <c r="M49" s="78">
        <v>-1451.4516460363097</v>
      </c>
      <c r="N49" s="71" t="str">
        <f t="shared" si="0"/>
        <v>355CAGE</v>
      </c>
      <c r="O49" s="75">
        <v>355</v>
      </c>
      <c r="P49" s="71" t="str">
        <f t="shared" si="1"/>
        <v>108TPCAGE</v>
      </c>
      <c r="T49"/>
    </row>
    <row r="50" spans="1:20" ht="15">
      <c r="A50" s="95"/>
      <c r="B50" s="106" t="s">
        <v>55</v>
      </c>
      <c r="C50" s="96" t="s">
        <v>13</v>
      </c>
      <c r="D50" s="77">
        <v>650774.50848684215</v>
      </c>
      <c r="E50" s="78">
        <v>-347230.32765350881</v>
      </c>
      <c r="F50" s="72">
        <v>931.14739774306202</v>
      </c>
      <c r="G50" s="72">
        <v>931.14739774306202</v>
      </c>
      <c r="H50" s="72">
        <v>931.14739774306202</v>
      </c>
      <c r="I50" s="72">
        <v>931.14739774306202</v>
      </c>
      <c r="J50" s="72">
        <v>931.14739774306202</v>
      </c>
      <c r="K50" s="72">
        <v>931.14739774306202</v>
      </c>
      <c r="L50" s="77">
        <v>650774.50848684215</v>
      </c>
      <c r="M50" s="78">
        <v>-352817.21203996707</v>
      </c>
      <c r="N50" s="71" t="str">
        <f t="shared" si="0"/>
        <v>356CAGE</v>
      </c>
      <c r="O50" s="75">
        <v>356</v>
      </c>
      <c r="P50" s="71" t="str">
        <f t="shared" si="1"/>
        <v>108TPCAGE</v>
      </c>
      <c r="T50"/>
    </row>
    <row r="51" spans="1:20" ht="15">
      <c r="A51" s="95" t="s">
        <v>78</v>
      </c>
      <c r="B51" s="106" t="s">
        <v>63</v>
      </c>
      <c r="C51" s="96" t="s">
        <v>13</v>
      </c>
      <c r="D51" s="77">
        <v>981215.54541666689</v>
      </c>
      <c r="E51" s="78">
        <v>-476571.12541666673</v>
      </c>
      <c r="F51" s="72">
        <v>1403.9521982263409</v>
      </c>
      <c r="G51" s="72">
        <v>1403.9521982263409</v>
      </c>
      <c r="H51" s="72">
        <v>1403.9521982263409</v>
      </c>
      <c r="I51" s="72">
        <v>1403.9521982263409</v>
      </c>
      <c r="J51" s="72">
        <v>1403.9521982263409</v>
      </c>
      <c r="K51" s="72">
        <v>1403.9521982263409</v>
      </c>
      <c r="L51" s="77">
        <v>981215.54541666689</v>
      </c>
      <c r="M51" s="78">
        <v>-484994.8386060248</v>
      </c>
      <c r="N51" s="71" t="str">
        <f t="shared" si="0"/>
        <v>354CAGE</v>
      </c>
      <c r="O51" s="75">
        <v>354</v>
      </c>
      <c r="P51" s="71" t="str">
        <f t="shared" si="1"/>
        <v>108TPCAGE</v>
      </c>
      <c r="T51"/>
    </row>
    <row r="52" spans="1:20" ht="15">
      <c r="A52" s="95"/>
      <c r="B52" s="106" t="s">
        <v>54</v>
      </c>
      <c r="C52" s="96" t="s">
        <v>13</v>
      </c>
      <c r="D52" s="77">
        <v>39108.47791666667</v>
      </c>
      <c r="E52" s="78">
        <v>-2048.4741666666669</v>
      </c>
      <c r="F52" s="72">
        <v>55.957565895549294</v>
      </c>
      <c r="G52" s="72">
        <v>55.957565895549294</v>
      </c>
      <c r="H52" s="72">
        <v>55.957565895549294</v>
      </c>
      <c r="I52" s="72">
        <v>55.957565895549294</v>
      </c>
      <c r="J52" s="72">
        <v>55.957565895549294</v>
      </c>
      <c r="K52" s="72">
        <v>55.957565895549294</v>
      </c>
      <c r="L52" s="77">
        <v>39108.47791666667</v>
      </c>
      <c r="M52" s="78">
        <v>-2384.2195620399625</v>
      </c>
      <c r="N52" s="71" t="str">
        <f t="shared" si="0"/>
        <v>355CAGE</v>
      </c>
      <c r="O52" s="75">
        <v>355</v>
      </c>
      <c r="P52" s="71" t="str">
        <f t="shared" si="1"/>
        <v>108TPCAGE</v>
      </c>
      <c r="T52"/>
    </row>
    <row r="53" spans="1:20" ht="15">
      <c r="A53" s="95"/>
      <c r="B53" s="106" t="s">
        <v>55</v>
      </c>
      <c r="C53" s="96" t="s">
        <v>13</v>
      </c>
      <c r="D53" s="77">
        <v>765196.5652850878</v>
      </c>
      <c r="E53" s="78">
        <v>-361734.11199561413</v>
      </c>
      <c r="F53" s="72">
        <v>1094.8658578896143</v>
      </c>
      <c r="G53" s="72">
        <v>1094.8658578896143</v>
      </c>
      <c r="H53" s="72">
        <v>1094.8658578896143</v>
      </c>
      <c r="I53" s="72">
        <v>1094.8658578896143</v>
      </c>
      <c r="J53" s="72">
        <v>1094.8658578896143</v>
      </c>
      <c r="K53" s="72">
        <v>1094.8658578896143</v>
      </c>
      <c r="L53" s="77">
        <v>765196.5652850878</v>
      </c>
      <c r="M53" s="78">
        <v>-368303.30714295176</v>
      </c>
      <c r="N53" s="71" t="str">
        <f t="shared" si="0"/>
        <v>356CAGE</v>
      </c>
      <c r="O53" s="75">
        <v>356</v>
      </c>
      <c r="P53" s="71" t="str">
        <f t="shared" si="1"/>
        <v>108TPCAGE</v>
      </c>
      <c r="T53"/>
    </row>
    <row r="54" spans="1:20" ht="15">
      <c r="A54" s="95" t="s">
        <v>79</v>
      </c>
      <c r="B54" s="106" t="s">
        <v>52</v>
      </c>
      <c r="C54" s="96" t="s">
        <v>14</v>
      </c>
      <c r="D54" s="77">
        <v>257944.58341463422</v>
      </c>
      <c r="E54" s="78">
        <v>-55159.929878048766</v>
      </c>
      <c r="F54" s="72">
        <v>386.70361700971245</v>
      </c>
      <c r="G54" s="72">
        <v>386.70361700971245</v>
      </c>
      <c r="H54" s="72">
        <v>386.70361700971245</v>
      </c>
      <c r="I54" s="72">
        <v>386.70361700971245</v>
      </c>
      <c r="J54" s="72">
        <v>386.70361700971245</v>
      </c>
      <c r="K54" s="72">
        <v>386.70361700971245</v>
      </c>
      <c r="L54" s="77">
        <v>257944.58341463422</v>
      </c>
      <c r="M54" s="78">
        <v>-57480.151580107056</v>
      </c>
      <c r="N54" s="71" t="str">
        <f t="shared" si="0"/>
        <v>353CAGW</v>
      </c>
      <c r="O54" s="75">
        <v>353</v>
      </c>
      <c r="P54" s="71" t="str">
        <f t="shared" si="1"/>
        <v>108TPCAGW</v>
      </c>
      <c r="T54"/>
    </row>
    <row r="55" spans="1:20" ht="15">
      <c r="A55" s="95"/>
      <c r="B55" s="106" t="s">
        <v>59</v>
      </c>
      <c r="C55" s="96" t="s">
        <v>14</v>
      </c>
      <c r="D55" s="77">
        <v>491.34182926829271</v>
      </c>
      <c r="E55" s="78">
        <v>-119.00963414634145</v>
      </c>
      <c r="F55" s="72">
        <v>1.6123402637645239</v>
      </c>
      <c r="G55" s="72">
        <v>1.6123402637645239</v>
      </c>
      <c r="H55" s="72">
        <v>1.6123402637645239</v>
      </c>
      <c r="I55" s="72">
        <v>1.6123402637645239</v>
      </c>
      <c r="J55" s="72">
        <v>1.6123402637645239</v>
      </c>
      <c r="K55" s="72">
        <v>1.6123402637645239</v>
      </c>
      <c r="L55" s="77">
        <v>491.34182926829271</v>
      </c>
      <c r="M55" s="78">
        <v>-128.68367572892859</v>
      </c>
      <c r="N55" s="71" t="str">
        <f t="shared" si="0"/>
        <v>397CAGW</v>
      </c>
      <c r="O55" s="75">
        <v>397</v>
      </c>
      <c r="P55" s="71" t="str">
        <f t="shared" si="1"/>
        <v>108GPCAGW</v>
      </c>
      <c r="T55"/>
    </row>
    <row r="56" spans="1:20" ht="15">
      <c r="A56" s="95" t="s">
        <v>80</v>
      </c>
      <c r="B56" s="106" t="s">
        <v>52</v>
      </c>
      <c r="C56" s="96" t="s">
        <v>13</v>
      </c>
      <c r="D56" s="77">
        <v>2287060.0437611109</v>
      </c>
      <c r="E56" s="78">
        <v>-213607.61255555559</v>
      </c>
      <c r="F56" s="72">
        <v>3272.3930953932709</v>
      </c>
      <c r="G56" s="72">
        <v>3272.3930953932709</v>
      </c>
      <c r="H56" s="72">
        <v>3272.3930953932709</v>
      </c>
      <c r="I56" s="72">
        <v>3272.3930953932709</v>
      </c>
      <c r="J56" s="72">
        <v>3272.3930953932709</v>
      </c>
      <c r="K56" s="72">
        <v>3272.3930953932709</v>
      </c>
      <c r="L56" s="77">
        <v>2287060.0437611109</v>
      </c>
      <c r="M56" s="78">
        <v>-233241.97112791523</v>
      </c>
      <c r="N56" s="71" t="str">
        <f t="shared" si="0"/>
        <v>353CAGE</v>
      </c>
      <c r="O56" s="75">
        <v>353</v>
      </c>
      <c r="P56" s="71" t="str">
        <f t="shared" si="1"/>
        <v>108TPCAGE</v>
      </c>
      <c r="T56"/>
    </row>
    <row r="57" spans="1:20" ht="15">
      <c r="A57" s="95"/>
      <c r="B57" s="106" t="s">
        <v>59</v>
      </c>
      <c r="C57" s="96" t="s">
        <v>13</v>
      </c>
      <c r="D57" s="77">
        <v>71937.296666666662</v>
      </c>
      <c r="E57" s="78">
        <v>-13954.743055555555</v>
      </c>
      <c r="F57" s="72">
        <v>204.78167105093192</v>
      </c>
      <c r="G57" s="72">
        <v>204.78167105093192</v>
      </c>
      <c r="H57" s="72">
        <v>204.78167105093192</v>
      </c>
      <c r="I57" s="72">
        <v>204.78167105093192</v>
      </c>
      <c r="J57" s="72">
        <v>204.78167105093192</v>
      </c>
      <c r="K57" s="72">
        <v>204.78167105093192</v>
      </c>
      <c r="L57" s="77">
        <v>71937.296666666662</v>
      </c>
      <c r="M57" s="78">
        <v>-15183.433081861147</v>
      </c>
      <c r="N57" s="71" t="str">
        <f t="shared" si="0"/>
        <v>397CAGE</v>
      </c>
      <c r="O57" s="75">
        <v>397</v>
      </c>
      <c r="P57" s="71" t="str">
        <f t="shared" si="1"/>
        <v>108GPCAGE</v>
      </c>
      <c r="T57"/>
    </row>
    <row r="58" spans="1:20" ht="15" customHeight="1">
      <c r="A58" s="95" t="s">
        <v>81</v>
      </c>
      <c r="B58" s="106" t="s">
        <v>50</v>
      </c>
      <c r="C58" s="96" t="s">
        <v>14</v>
      </c>
      <c r="D58" s="77">
        <v>532.37193886097157</v>
      </c>
      <c r="E58" s="78">
        <v>-293.46571817420443</v>
      </c>
      <c r="F58" s="72">
        <v>0.79811776478005891</v>
      </c>
      <c r="G58" s="72">
        <v>0.79811776478005891</v>
      </c>
      <c r="H58" s="72">
        <v>0.79811776478005891</v>
      </c>
      <c r="I58" s="72">
        <v>0.79811776478005891</v>
      </c>
      <c r="J58" s="72">
        <v>0.79811776478005891</v>
      </c>
      <c r="K58" s="72">
        <v>0.79811776478005891</v>
      </c>
      <c r="L58" s="77">
        <v>532.37193886097157</v>
      </c>
      <c r="M58" s="78">
        <v>-298.25442476288475</v>
      </c>
      <c r="N58" s="71" t="str">
        <f t="shared" si="0"/>
        <v>352CAGW</v>
      </c>
      <c r="O58" s="75">
        <v>352</v>
      </c>
      <c r="P58" s="71" t="str">
        <f t="shared" si="1"/>
        <v>108TPCAGW</v>
      </c>
      <c r="T58"/>
    </row>
    <row r="59" spans="1:20" ht="15">
      <c r="A59" s="95"/>
      <c r="B59" s="106" t="s">
        <v>52</v>
      </c>
      <c r="C59" s="96" t="s">
        <v>14</v>
      </c>
      <c r="D59" s="77">
        <v>527969.43050931743</v>
      </c>
      <c r="E59" s="78">
        <v>-180079.55370079563</v>
      </c>
      <c r="F59" s="72">
        <v>791.51764206779569</v>
      </c>
      <c r="G59" s="72">
        <v>791.51764206779569</v>
      </c>
      <c r="H59" s="72">
        <v>791.51764206779569</v>
      </c>
      <c r="I59" s="72">
        <v>791.51764206779569</v>
      </c>
      <c r="J59" s="72">
        <v>791.51764206779569</v>
      </c>
      <c r="K59" s="72">
        <v>791.51764206779569</v>
      </c>
      <c r="L59" s="77">
        <v>527969.43050931743</v>
      </c>
      <c r="M59" s="78">
        <v>-184828.65955320236</v>
      </c>
      <c r="N59" s="71" t="str">
        <f t="shared" si="0"/>
        <v>353CAGW</v>
      </c>
      <c r="O59" s="75">
        <v>353</v>
      </c>
      <c r="P59" s="71" t="str">
        <f t="shared" si="1"/>
        <v>108TPCAGW</v>
      </c>
      <c r="T59"/>
    </row>
    <row r="60" spans="1:20" ht="15">
      <c r="A60" s="95" t="s">
        <v>82</v>
      </c>
      <c r="B60" s="106" t="s">
        <v>54</v>
      </c>
      <c r="C60" s="96" t="s">
        <v>14</v>
      </c>
      <c r="D60" s="77">
        <v>201276.74623115579</v>
      </c>
      <c r="E60" s="78">
        <v>-89545.355527638196</v>
      </c>
      <c r="F60" s="72">
        <v>301.74871190227185</v>
      </c>
      <c r="G60" s="72">
        <v>301.74871190227185</v>
      </c>
      <c r="H60" s="72">
        <v>301.74871190227185</v>
      </c>
      <c r="I60" s="72">
        <v>301.74871190227185</v>
      </c>
      <c r="J60" s="72">
        <v>301.74871190227185</v>
      </c>
      <c r="K60" s="72">
        <v>301.74871190227185</v>
      </c>
      <c r="L60" s="77">
        <v>201276.74623115579</v>
      </c>
      <c r="M60" s="78">
        <v>-91355.847799051829</v>
      </c>
      <c r="N60" s="71" t="str">
        <f t="shared" si="0"/>
        <v>355CAGW</v>
      </c>
      <c r="O60" s="75">
        <v>355</v>
      </c>
      <c r="P60" s="71" t="str">
        <f t="shared" si="1"/>
        <v>108TPCAGW</v>
      </c>
      <c r="T60"/>
    </row>
    <row r="61" spans="1:20" ht="15">
      <c r="A61" s="95"/>
      <c r="B61" s="106" t="s">
        <v>55</v>
      </c>
      <c r="C61" s="96" t="s">
        <v>14</v>
      </c>
      <c r="D61" s="77">
        <v>95323.345163316582</v>
      </c>
      <c r="E61" s="78">
        <v>-52670.316582914573</v>
      </c>
      <c r="F61" s="72">
        <v>142.90620827213115</v>
      </c>
      <c r="G61" s="72">
        <v>142.90620827213115</v>
      </c>
      <c r="H61" s="72">
        <v>142.90620827213115</v>
      </c>
      <c r="I61" s="72">
        <v>142.90620827213115</v>
      </c>
      <c r="J61" s="72">
        <v>142.90620827213115</v>
      </c>
      <c r="K61" s="72">
        <v>142.90620827213115</v>
      </c>
      <c r="L61" s="77">
        <v>95323.345163316582</v>
      </c>
      <c r="M61" s="78">
        <v>-53527.753832547358</v>
      </c>
      <c r="N61" s="71" t="str">
        <f t="shared" si="0"/>
        <v>356CAGW</v>
      </c>
      <c r="O61" s="75">
        <v>356</v>
      </c>
      <c r="P61" s="71" t="str">
        <f t="shared" si="1"/>
        <v>108TPCAGW</v>
      </c>
      <c r="T61"/>
    </row>
    <row r="62" spans="1:20" ht="15">
      <c r="A62" s="95" t="s">
        <v>83</v>
      </c>
      <c r="B62" s="106" t="s">
        <v>63</v>
      </c>
      <c r="C62" s="96" t="s">
        <v>14</v>
      </c>
      <c r="D62" s="77">
        <v>715757.80119346734</v>
      </c>
      <c r="E62" s="78">
        <v>-81253.217336683476</v>
      </c>
      <c r="F62" s="72">
        <v>1073.0449422910017</v>
      </c>
      <c r="G62" s="72">
        <v>1073.0449422910017</v>
      </c>
      <c r="H62" s="72">
        <v>1073.0449422910017</v>
      </c>
      <c r="I62" s="72">
        <v>1073.0449422910017</v>
      </c>
      <c r="J62" s="72">
        <v>1073.0449422910017</v>
      </c>
      <c r="K62" s="72">
        <v>1073.0449422910017</v>
      </c>
      <c r="L62" s="77">
        <v>715757.80119346734</v>
      </c>
      <c r="M62" s="78">
        <v>-87691.486990429461</v>
      </c>
      <c r="N62" s="71" t="str">
        <f t="shared" si="0"/>
        <v>354CAGW</v>
      </c>
      <c r="O62" s="75">
        <v>354</v>
      </c>
      <c r="P62" s="71" t="str">
        <f t="shared" si="1"/>
        <v>108TPCAGW</v>
      </c>
      <c r="T62"/>
    </row>
    <row r="63" spans="1:20" ht="15">
      <c r="A63" s="95"/>
      <c r="B63" s="106" t="s">
        <v>54</v>
      </c>
      <c r="C63" s="96" t="s">
        <v>14</v>
      </c>
      <c r="D63" s="77">
        <v>3467622.9356155782</v>
      </c>
      <c r="E63" s="78">
        <v>-897173.51570351736</v>
      </c>
      <c r="F63" s="72">
        <v>5198.5675135223819</v>
      </c>
      <c r="G63" s="72">
        <v>5198.5675135223819</v>
      </c>
      <c r="H63" s="72">
        <v>5198.5675135223819</v>
      </c>
      <c r="I63" s="72">
        <v>5198.5675135223819</v>
      </c>
      <c r="J63" s="72">
        <v>5198.5675135223819</v>
      </c>
      <c r="K63" s="72">
        <v>5198.5675135223819</v>
      </c>
      <c r="L63" s="77">
        <v>3467622.9356155782</v>
      </c>
      <c r="M63" s="78">
        <v>-928364.92078465165</v>
      </c>
      <c r="N63" s="71" t="str">
        <f t="shared" si="0"/>
        <v>355CAGW</v>
      </c>
      <c r="O63" s="75">
        <v>355</v>
      </c>
      <c r="P63" s="71" t="str">
        <f t="shared" si="1"/>
        <v>108TPCAGW</v>
      </c>
      <c r="T63"/>
    </row>
    <row r="64" spans="1:20" ht="15" customHeight="1">
      <c r="A64" s="95"/>
      <c r="B64" s="106" t="s">
        <v>55</v>
      </c>
      <c r="C64" s="96" t="s">
        <v>14</v>
      </c>
      <c r="D64" s="77">
        <v>1711940.9418969858</v>
      </c>
      <c r="E64" s="78">
        <v>-774171.32097989949</v>
      </c>
      <c r="F64" s="72">
        <v>2566.4960495581386</v>
      </c>
      <c r="G64" s="72">
        <v>2566.4960495581386</v>
      </c>
      <c r="H64" s="72">
        <v>2566.4960495581386</v>
      </c>
      <c r="I64" s="72">
        <v>2566.4960495581386</v>
      </c>
      <c r="J64" s="72">
        <v>2566.4960495581386</v>
      </c>
      <c r="K64" s="72">
        <v>2566.4960495581386</v>
      </c>
      <c r="L64" s="77">
        <v>1711940.9418969858</v>
      </c>
      <c r="M64" s="78">
        <v>-789570.29727724846</v>
      </c>
      <c r="N64" s="71" t="str">
        <f t="shared" si="0"/>
        <v>356CAGW</v>
      </c>
      <c r="O64" s="75">
        <v>356</v>
      </c>
      <c r="P64" s="71" t="str">
        <f t="shared" si="1"/>
        <v>108TPCAGW</v>
      </c>
      <c r="T64"/>
    </row>
    <row r="65" spans="1:20" ht="15">
      <c r="A65" s="95" t="s">
        <v>84</v>
      </c>
      <c r="B65" s="106" t="s">
        <v>50</v>
      </c>
      <c r="C65" s="96" t="s">
        <v>13</v>
      </c>
      <c r="D65" s="77">
        <v>88.638814706654628</v>
      </c>
      <c r="E65" s="78">
        <v>-58.8760217401978</v>
      </c>
      <c r="F65" s="72">
        <v>0.12682703544279911</v>
      </c>
      <c r="G65" s="72">
        <v>0.12682703544279911</v>
      </c>
      <c r="H65" s="72">
        <v>0.12682703544279911</v>
      </c>
      <c r="I65" s="72">
        <v>0.12682703544279911</v>
      </c>
      <c r="J65" s="72">
        <v>0.12682703544279911</v>
      </c>
      <c r="K65" s="72">
        <v>0.12682703544279911</v>
      </c>
      <c r="L65" s="77">
        <v>88.638814706654628</v>
      </c>
      <c r="M65" s="78">
        <v>-59.636983952854592</v>
      </c>
      <c r="N65" s="71" t="str">
        <f t="shared" si="0"/>
        <v>352CAGE</v>
      </c>
      <c r="O65" s="75">
        <v>352</v>
      </c>
      <c r="P65" s="71" t="str">
        <f t="shared" si="1"/>
        <v>108TPCAGE</v>
      </c>
      <c r="T65"/>
    </row>
    <row r="66" spans="1:20" ht="15">
      <c r="A66" s="95"/>
      <c r="B66" s="106" t="s">
        <v>54</v>
      </c>
      <c r="C66" s="96" t="s">
        <v>13</v>
      </c>
      <c r="D66" s="77">
        <v>73473.37913952877</v>
      </c>
      <c r="E66" s="78">
        <v>-18137.898577408901</v>
      </c>
      <c r="F66" s="72">
        <v>105.1278820804408</v>
      </c>
      <c r="G66" s="72">
        <v>105.1278820804408</v>
      </c>
      <c r="H66" s="72">
        <v>105.1278820804408</v>
      </c>
      <c r="I66" s="72">
        <v>105.1278820804408</v>
      </c>
      <c r="J66" s="72">
        <v>105.1278820804408</v>
      </c>
      <c r="K66" s="72">
        <v>105.1278820804408</v>
      </c>
      <c r="L66" s="77">
        <v>73473.37913952877</v>
      </c>
      <c r="M66" s="78">
        <v>-18768.665869891553</v>
      </c>
      <c r="N66" s="71" t="str">
        <f t="shared" si="0"/>
        <v>355CAGE</v>
      </c>
      <c r="O66" s="75">
        <v>355</v>
      </c>
      <c r="P66" s="71" t="str">
        <f t="shared" si="1"/>
        <v>108TPCAGE</v>
      </c>
      <c r="T66"/>
    </row>
    <row r="67" spans="1:20" ht="15.75" thickBot="1">
      <c r="A67" s="95"/>
      <c r="B67" s="106" t="s">
        <v>55</v>
      </c>
      <c r="C67" s="96" t="s">
        <v>13</v>
      </c>
      <c r="D67" s="77">
        <v>22687.448504720975</v>
      </c>
      <c r="E67" s="78">
        <v>-6412.5845357259504</v>
      </c>
      <c r="F67" s="72">
        <v>32.461871756041262</v>
      </c>
      <c r="G67" s="72">
        <v>32.461871756041262</v>
      </c>
      <c r="H67" s="72">
        <v>32.461871756041262</v>
      </c>
      <c r="I67" s="72">
        <v>32.461871756041262</v>
      </c>
      <c r="J67" s="72">
        <v>32.461871756041262</v>
      </c>
      <c r="K67" s="72">
        <v>32.461871756041262</v>
      </c>
      <c r="L67" s="77">
        <v>22687.448504720975</v>
      </c>
      <c r="M67" s="78">
        <v>-6607.3557662621997</v>
      </c>
      <c r="N67" s="71" t="str">
        <f t="shared" si="0"/>
        <v>356CAGE</v>
      </c>
      <c r="O67" s="75">
        <v>356</v>
      </c>
      <c r="P67" s="71" t="str">
        <f t="shared" si="1"/>
        <v>108TPCAGE</v>
      </c>
      <c r="T67"/>
    </row>
    <row r="68" spans="1:20" ht="13.5" thickBot="1">
      <c r="A68" s="69" t="s">
        <v>85</v>
      </c>
      <c r="B68" s="159"/>
      <c r="C68" s="70"/>
      <c r="D68" s="160">
        <v>73394074.921930432</v>
      </c>
      <c r="E68" s="161">
        <v>-29896321.220491961</v>
      </c>
      <c r="F68" s="166">
        <v>107496.91806322474</v>
      </c>
      <c r="G68" s="166">
        <v>107496.91806322474</v>
      </c>
      <c r="H68" s="166">
        <v>107496.91806322474</v>
      </c>
      <c r="I68" s="166">
        <v>107496.91806322474</v>
      </c>
      <c r="J68" s="166">
        <v>107496.91806322474</v>
      </c>
      <c r="K68" s="166">
        <v>107496.91806322474</v>
      </c>
      <c r="L68" s="160">
        <v>73394074.921930432</v>
      </c>
      <c r="M68" s="161">
        <v>-30541302.728871316</v>
      </c>
    </row>
    <row r="69" spans="1:20">
      <c r="A69" s="106"/>
      <c r="B69" s="106"/>
      <c r="C69" s="106"/>
      <c r="D69" s="174" t="s">
        <v>124</v>
      </c>
      <c r="E69" s="174" t="s">
        <v>124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20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20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</sheetData>
  <mergeCells count="3">
    <mergeCell ref="D3:E3"/>
    <mergeCell ref="L3:M3"/>
    <mergeCell ref="N3:P3"/>
  </mergeCells>
  <pageMargins left="0.7" right="0.7" top="0.75" bottom="0.75" header="0.3" footer="0.3"/>
  <pageSetup scale="51" firstPageNumber="2" fitToHeight="0" orientation="landscape" useFirstPageNumber="1" r:id="rId2"/>
  <headerFooter>
    <oddHeader>&amp;L&amp;"Arial,Bold"&amp;10PacifiCorp
Washington Expedited Rate filng - June 2015
Idaho Power Asset Exchange Adjustment_BR8.1</oddHeader>
    <oddFooter>&amp;C&amp;"Arial,Regular"&amp;10Page 8.13.&amp;P</oddFooter>
  </headerFooter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zoomScale="80" zoomScaleNormal="80" workbookViewId="0">
      <selection activeCell="N1" sqref="N1:P1048576"/>
    </sheetView>
  </sheetViews>
  <sheetFormatPr defaultRowHeight="12.75" outlineLevelCol="1"/>
  <cols>
    <col min="1" max="1" width="86.140625" style="4" customWidth="1"/>
    <col min="2" max="3" width="13.42578125" style="4" customWidth="1"/>
    <col min="4" max="4" width="15" style="4" customWidth="1"/>
    <col min="5" max="5" width="15.5703125" style="4" customWidth="1"/>
    <col min="6" max="11" width="13.42578125" style="4" customWidth="1"/>
    <col min="12" max="12" width="15.5703125" style="4" customWidth="1"/>
    <col min="13" max="13" width="14.85546875" style="4" customWidth="1"/>
    <col min="14" max="14" width="10.85546875" style="4" hidden="1" customWidth="1" outlineLevel="1"/>
    <col min="15" max="15" width="4.42578125" style="86" hidden="1" customWidth="1" outlineLevel="1"/>
    <col min="16" max="16" width="12.42578125" style="4" hidden="1" customWidth="1" outlineLevel="1"/>
    <col min="17" max="17" width="9.140625" style="4" collapsed="1"/>
    <col min="18" max="16384" width="9.140625" style="4"/>
  </cols>
  <sheetData>
    <row r="1" spans="1:21">
      <c r="A1" s="62" t="s">
        <v>86</v>
      </c>
    </row>
    <row r="2" spans="1:21">
      <c r="N2" s="63" t="s">
        <v>87</v>
      </c>
      <c r="O2" s="63"/>
      <c r="P2" s="63"/>
    </row>
    <row r="3" spans="1:21" ht="15.75" thickBot="1">
      <c r="D3" s="63" t="s">
        <v>24</v>
      </c>
      <c r="E3" s="63"/>
      <c r="F3" s="147" t="s">
        <v>25</v>
      </c>
      <c r="G3" s="173"/>
      <c r="H3" s="173"/>
      <c r="I3" s="173"/>
      <c r="J3" s="173"/>
      <c r="K3" s="173"/>
      <c r="L3" s="63" t="s">
        <v>26</v>
      </c>
      <c r="M3" s="63"/>
      <c r="N3" s="87" t="s">
        <v>33</v>
      </c>
      <c r="O3" s="88"/>
      <c r="P3" s="87" t="s">
        <v>34</v>
      </c>
    </row>
    <row r="4" spans="1:21" ht="13.5" thickBot="1">
      <c r="A4" s="169" t="s">
        <v>28</v>
      </c>
      <c r="B4" s="170" t="s">
        <v>29</v>
      </c>
      <c r="C4" s="171" t="s">
        <v>30</v>
      </c>
      <c r="D4" s="66" t="s">
        <v>31</v>
      </c>
      <c r="E4" s="67" t="s">
        <v>32</v>
      </c>
      <c r="F4" s="148">
        <v>42035</v>
      </c>
      <c r="G4" s="149">
        <v>42063</v>
      </c>
      <c r="H4" s="149">
        <v>42094</v>
      </c>
      <c r="I4" s="149">
        <v>42124</v>
      </c>
      <c r="J4" s="149">
        <v>42155</v>
      </c>
      <c r="K4" s="150">
        <v>42185</v>
      </c>
      <c r="L4" s="66" t="s">
        <v>31</v>
      </c>
      <c r="M4" s="67" t="s">
        <v>32</v>
      </c>
      <c r="N4" s="71"/>
      <c r="O4" s="89"/>
      <c r="P4" s="71"/>
      <c r="T4" s="90">
        <v>352</v>
      </c>
      <c r="U4" s="4" t="s">
        <v>51</v>
      </c>
    </row>
    <row r="5" spans="1:21" ht="13.5" hidden="1" thickBot="1">
      <c r="A5" s="95"/>
      <c r="B5" s="106"/>
      <c r="C5" s="96"/>
      <c r="D5" s="95" t="s">
        <v>37</v>
      </c>
      <c r="E5" s="96"/>
      <c r="L5" s="69"/>
      <c r="M5" s="70"/>
      <c r="N5" s="71"/>
      <c r="O5" s="91"/>
      <c r="P5" s="71"/>
      <c r="T5" s="90">
        <v>355</v>
      </c>
    </row>
    <row r="6" spans="1:21" ht="26.25" hidden="1" thickBot="1">
      <c r="A6" s="95" t="s">
        <v>38</v>
      </c>
      <c r="B6" s="106" t="s">
        <v>88</v>
      </c>
      <c r="C6" s="172" t="s">
        <v>89</v>
      </c>
      <c r="D6" s="95" t="s">
        <v>90</v>
      </c>
      <c r="E6" s="96" t="s">
        <v>91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46</v>
      </c>
      <c r="L6" s="69" t="s">
        <v>92</v>
      </c>
      <c r="M6" s="70" t="s">
        <v>93</v>
      </c>
      <c r="N6" s="71"/>
      <c r="O6" s="91"/>
      <c r="P6" s="71"/>
      <c r="T6" s="90">
        <v>356</v>
      </c>
    </row>
    <row r="7" spans="1:21">
      <c r="A7" s="95" t="s">
        <v>94</v>
      </c>
      <c r="B7" s="106">
        <v>35400</v>
      </c>
      <c r="C7" s="96" t="s">
        <v>14</v>
      </c>
      <c r="D7" s="77">
        <v>2546436.4314721143</v>
      </c>
      <c r="E7" s="78">
        <v>-68031.812463425042</v>
      </c>
      <c r="F7" s="162">
        <v>3817.5493569201462</v>
      </c>
      <c r="G7" s="162">
        <v>3817.5493569201462</v>
      </c>
      <c r="H7" s="162">
        <v>3817.5493569201462</v>
      </c>
      <c r="I7" s="162">
        <v>3817.5493569201462</v>
      </c>
      <c r="J7" s="162">
        <v>3817.5493569201462</v>
      </c>
      <c r="K7" s="74">
        <v>3817.5493569201462</v>
      </c>
      <c r="L7" s="73">
        <v>2546436.4314721143</v>
      </c>
      <c r="M7" s="74">
        <v>-90937.108604945926</v>
      </c>
      <c r="N7" s="71" t="str">
        <f>O7&amp;C7</f>
        <v>354CAGW</v>
      </c>
      <c r="O7" s="92">
        <v>354</v>
      </c>
      <c r="P7" s="71" t="s">
        <v>95</v>
      </c>
      <c r="T7" s="90">
        <v>353</v>
      </c>
      <c r="U7" s="4" t="s">
        <v>51</v>
      </c>
    </row>
    <row r="8" spans="1:21">
      <c r="A8" s="95"/>
      <c r="B8" s="106">
        <v>35500</v>
      </c>
      <c r="C8" s="96" t="s">
        <v>14</v>
      </c>
      <c r="D8" s="77">
        <v>792367.58129104786</v>
      </c>
      <c r="E8" s="78">
        <v>-319997.7114131343</v>
      </c>
      <c r="F8" s="168">
        <v>1187.8962745805884</v>
      </c>
      <c r="G8" s="168">
        <v>1187.8962745805884</v>
      </c>
      <c r="H8" s="168">
        <v>1187.8962745805884</v>
      </c>
      <c r="I8" s="168">
        <v>1187.8962745805884</v>
      </c>
      <c r="J8" s="168">
        <v>1187.8962745805884</v>
      </c>
      <c r="K8" s="78">
        <v>1187.8962745805884</v>
      </c>
      <c r="L8" s="77">
        <v>792367.58129104786</v>
      </c>
      <c r="M8" s="78">
        <v>-327125.08906061784</v>
      </c>
      <c r="N8" s="71" t="str">
        <f t="shared" ref="N8:N26" si="0">O8&amp;C8</f>
        <v>355CAGW</v>
      </c>
      <c r="O8" s="92">
        <v>355</v>
      </c>
      <c r="P8" s="71" t="s">
        <v>95</v>
      </c>
      <c r="T8" s="90">
        <v>354</v>
      </c>
      <c r="U8" s="4" t="s">
        <v>51</v>
      </c>
    </row>
    <row r="9" spans="1:21">
      <c r="A9" s="95"/>
      <c r="B9" s="106">
        <v>35600</v>
      </c>
      <c r="C9" s="96" t="s">
        <v>14</v>
      </c>
      <c r="D9" s="77">
        <v>1394681.4122232033</v>
      </c>
      <c r="E9" s="78">
        <v>-482390.82772577775</v>
      </c>
      <c r="F9" s="168">
        <v>2090.8690523498253</v>
      </c>
      <c r="G9" s="168">
        <v>2090.8690523498253</v>
      </c>
      <c r="H9" s="168">
        <v>2090.8690523498253</v>
      </c>
      <c r="I9" s="168">
        <v>2090.8690523498253</v>
      </c>
      <c r="J9" s="168">
        <v>2090.8690523498253</v>
      </c>
      <c r="K9" s="78">
        <v>2090.8690523498253</v>
      </c>
      <c r="L9" s="77">
        <v>1394681.4122232033</v>
      </c>
      <c r="M9" s="78">
        <v>-494936.04203987657</v>
      </c>
      <c r="N9" s="71" t="str">
        <f t="shared" si="0"/>
        <v>356CAGW</v>
      </c>
      <c r="O9" s="92">
        <v>356</v>
      </c>
      <c r="P9" s="71" t="s">
        <v>95</v>
      </c>
      <c r="T9" s="90">
        <v>355</v>
      </c>
      <c r="U9" s="4" t="s">
        <v>51</v>
      </c>
    </row>
    <row r="10" spans="1:21">
      <c r="A10" s="95" t="s">
        <v>96</v>
      </c>
      <c r="B10" s="106">
        <v>35400</v>
      </c>
      <c r="C10" s="96" t="s">
        <v>14</v>
      </c>
      <c r="D10" s="77">
        <v>3455172.9140995638</v>
      </c>
      <c r="E10" s="78">
        <v>-248038.36800347996</v>
      </c>
      <c r="F10" s="168">
        <v>5179.9027744208352</v>
      </c>
      <c r="G10" s="168">
        <v>5179.9027744208352</v>
      </c>
      <c r="H10" s="168">
        <v>5179.9027744208352</v>
      </c>
      <c r="I10" s="168">
        <v>5179.9027744208352</v>
      </c>
      <c r="J10" s="168">
        <v>5179.9027744208352</v>
      </c>
      <c r="K10" s="78">
        <v>5179.9027744208352</v>
      </c>
      <c r="L10" s="77">
        <v>3455172.9140995638</v>
      </c>
      <c r="M10" s="78">
        <v>-279117.78465000493</v>
      </c>
      <c r="N10" s="71" t="str">
        <f t="shared" si="0"/>
        <v>354CAGW</v>
      </c>
      <c r="O10" s="92">
        <v>354</v>
      </c>
      <c r="P10" s="71" t="s">
        <v>95</v>
      </c>
      <c r="T10" s="90">
        <v>356</v>
      </c>
      <c r="U10" s="4" t="s">
        <v>51</v>
      </c>
    </row>
    <row r="11" spans="1:21">
      <c r="A11" s="95"/>
      <c r="B11" s="106">
        <v>35500</v>
      </c>
      <c r="C11" s="96" t="s">
        <v>14</v>
      </c>
      <c r="D11" s="77">
        <v>809957.30191641604</v>
      </c>
      <c r="E11" s="78">
        <v>-270595.12293754972</v>
      </c>
      <c r="F11" s="168">
        <v>1214.26631305155</v>
      </c>
      <c r="G11" s="168">
        <v>1214.26631305155</v>
      </c>
      <c r="H11" s="168">
        <v>1214.26631305155</v>
      </c>
      <c r="I11" s="168">
        <v>1214.26631305155</v>
      </c>
      <c r="J11" s="168">
        <v>1214.26631305155</v>
      </c>
      <c r="K11" s="78">
        <v>1214.26631305155</v>
      </c>
      <c r="L11" s="77">
        <v>809957.30191641604</v>
      </c>
      <c r="M11" s="78">
        <v>-277880.72081585921</v>
      </c>
      <c r="N11" s="71" t="str">
        <f t="shared" si="0"/>
        <v>355CAGW</v>
      </c>
      <c r="O11" s="92">
        <v>355</v>
      </c>
      <c r="P11" s="71" t="s">
        <v>95</v>
      </c>
      <c r="T11" s="90">
        <v>397</v>
      </c>
      <c r="U11" s="4" t="s">
        <v>57</v>
      </c>
    </row>
    <row r="12" spans="1:21">
      <c r="A12" s="95"/>
      <c r="B12" s="106">
        <v>35600</v>
      </c>
      <c r="C12" s="96" t="s">
        <v>14</v>
      </c>
      <c r="D12" s="77">
        <v>1210604.3855709881</v>
      </c>
      <c r="E12" s="78">
        <v>-497716.54559690872</v>
      </c>
      <c r="F12" s="168">
        <v>1814.9056997859093</v>
      </c>
      <c r="G12" s="168">
        <v>1814.9056997859093</v>
      </c>
      <c r="H12" s="168">
        <v>1814.9056997859093</v>
      </c>
      <c r="I12" s="168">
        <v>1814.9056997859093</v>
      </c>
      <c r="J12" s="168">
        <v>1814.9056997859093</v>
      </c>
      <c r="K12" s="78">
        <v>1814.9056997859093</v>
      </c>
      <c r="L12" s="77">
        <v>1210604.3855709881</v>
      </c>
      <c r="M12" s="78">
        <v>-508605.97979562427</v>
      </c>
      <c r="N12" s="71" t="str">
        <f t="shared" si="0"/>
        <v>356CAGW</v>
      </c>
      <c r="O12" s="92">
        <v>356</v>
      </c>
      <c r="P12" s="71" t="s">
        <v>95</v>
      </c>
      <c r="T12" s="90" t="s">
        <v>97</v>
      </c>
    </row>
    <row r="13" spans="1:21">
      <c r="A13" s="95" t="s">
        <v>98</v>
      </c>
      <c r="B13" s="106">
        <v>35400</v>
      </c>
      <c r="C13" s="96" t="s">
        <v>16</v>
      </c>
      <c r="D13" s="77">
        <v>6436371.1899999995</v>
      </c>
      <c r="E13" s="78">
        <v>-3362423.3589559905</v>
      </c>
      <c r="F13" s="168">
        <v>9076.6865314601146</v>
      </c>
      <c r="G13" s="168">
        <v>9076.6865314601146</v>
      </c>
      <c r="H13" s="168">
        <v>9076.6865314601146</v>
      </c>
      <c r="I13" s="168">
        <v>9076.6865314601146</v>
      </c>
      <c r="J13" s="168">
        <v>9076.6865314601146</v>
      </c>
      <c r="K13" s="78">
        <v>9076.6865314601146</v>
      </c>
      <c r="L13" s="77">
        <v>6436371.1899999995</v>
      </c>
      <c r="M13" s="78">
        <v>-3416883.4781447514</v>
      </c>
      <c r="N13" s="71" t="str">
        <f t="shared" si="0"/>
        <v>354JBG</v>
      </c>
      <c r="O13" s="92">
        <v>354</v>
      </c>
      <c r="P13" s="71" t="s">
        <v>99</v>
      </c>
      <c r="T13" s="90" t="s">
        <v>97</v>
      </c>
    </row>
    <row r="14" spans="1:21">
      <c r="A14" s="95"/>
      <c r="B14" s="106">
        <v>35500</v>
      </c>
      <c r="C14" s="96" t="s">
        <v>16</v>
      </c>
      <c r="D14" s="77">
        <v>45987.238333333335</v>
      </c>
      <c r="E14" s="78">
        <v>-18649.900070600514</v>
      </c>
      <c r="F14" s="168">
        <v>64.852031444011999</v>
      </c>
      <c r="G14" s="168">
        <v>64.852031444011999</v>
      </c>
      <c r="H14" s="168">
        <v>64.852031444011999</v>
      </c>
      <c r="I14" s="168">
        <v>64.852031444011999</v>
      </c>
      <c r="J14" s="168">
        <v>64.852031444011999</v>
      </c>
      <c r="K14" s="78">
        <v>64.852031444011999</v>
      </c>
      <c r="L14" s="77">
        <v>45987.238333333335</v>
      </c>
      <c r="M14" s="78">
        <v>-19039.012259264586</v>
      </c>
      <c r="N14" s="71" t="str">
        <f t="shared" si="0"/>
        <v>355JBG</v>
      </c>
      <c r="O14" s="92">
        <v>355</v>
      </c>
      <c r="P14" s="71" t="s">
        <v>99</v>
      </c>
      <c r="T14" s="90" t="s">
        <v>97</v>
      </c>
    </row>
    <row r="15" spans="1:21">
      <c r="A15" s="95"/>
      <c r="B15" s="106">
        <v>35600</v>
      </c>
      <c r="C15" s="96" t="s">
        <v>16</v>
      </c>
      <c r="D15" s="77">
        <v>5439586.5741666667</v>
      </c>
      <c r="E15" s="78">
        <v>-2556288.0768556609</v>
      </c>
      <c r="F15" s="168">
        <v>7671.0029202728201</v>
      </c>
      <c r="G15" s="168">
        <v>7671.0029202728201</v>
      </c>
      <c r="H15" s="168">
        <v>7671.0029202728201</v>
      </c>
      <c r="I15" s="168">
        <v>7671.0029202728201</v>
      </c>
      <c r="J15" s="168">
        <v>7671.0029202728201</v>
      </c>
      <c r="K15" s="78">
        <v>7671.0029202728201</v>
      </c>
      <c r="L15" s="77">
        <v>5439586.5741666667</v>
      </c>
      <c r="M15" s="78">
        <v>-2602314.0943772984</v>
      </c>
      <c r="N15" s="71" t="str">
        <f t="shared" si="0"/>
        <v>356JBG</v>
      </c>
      <c r="O15" s="92">
        <v>356</v>
      </c>
      <c r="P15" s="71" t="s">
        <v>99</v>
      </c>
      <c r="T15" s="90" t="s">
        <v>97</v>
      </c>
    </row>
    <row r="16" spans="1:21">
      <c r="A16" s="95" t="s">
        <v>100</v>
      </c>
      <c r="B16" s="106">
        <v>35500</v>
      </c>
      <c r="C16" s="96" t="s">
        <v>13</v>
      </c>
      <c r="D16" s="77">
        <v>22801.78</v>
      </c>
      <c r="E16" s="78">
        <v>-12511.660217880401</v>
      </c>
      <c r="F16" s="168">
        <v>32.625460638089933</v>
      </c>
      <c r="G16" s="168">
        <v>32.625460638089933</v>
      </c>
      <c r="H16" s="168">
        <v>32.625460638089933</v>
      </c>
      <c r="I16" s="168">
        <v>32.625460638089933</v>
      </c>
      <c r="J16" s="168">
        <v>32.625460638089933</v>
      </c>
      <c r="K16" s="78">
        <v>32.625460638089933</v>
      </c>
      <c r="L16" s="77">
        <v>22801.78</v>
      </c>
      <c r="M16" s="78">
        <v>-12707.41298170894</v>
      </c>
      <c r="N16" s="71" t="str">
        <f t="shared" si="0"/>
        <v>355CAGE</v>
      </c>
      <c r="O16" s="92">
        <v>355</v>
      </c>
      <c r="P16" s="71" t="s">
        <v>101</v>
      </c>
      <c r="T16" s="93"/>
    </row>
    <row r="17" spans="1:20">
      <c r="A17" s="95"/>
      <c r="B17" s="106">
        <v>35600</v>
      </c>
      <c r="C17" s="96" t="s">
        <v>13</v>
      </c>
      <c r="D17" s="77">
        <v>28722.76</v>
      </c>
      <c r="E17" s="78">
        <v>-14746.160061940431</v>
      </c>
      <c r="F17" s="168">
        <v>41.097373792629526</v>
      </c>
      <c r="G17" s="168">
        <v>41.097373792629526</v>
      </c>
      <c r="H17" s="168">
        <v>41.097373792629526</v>
      </c>
      <c r="I17" s="168">
        <v>41.097373792629526</v>
      </c>
      <c r="J17" s="168">
        <v>41.097373792629526</v>
      </c>
      <c r="K17" s="78">
        <v>41.097373792629526</v>
      </c>
      <c r="L17" s="77">
        <v>28722.76</v>
      </c>
      <c r="M17" s="78">
        <v>-14992.744304696209</v>
      </c>
      <c r="N17" s="71" t="str">
        <f t="shared" si="0"/>
        <v>356CAGE</v>
      </c>
      <c r="O17" s="92">
        <v>356</v>
      </c>
      <c r="P17" s="71" t="s">
        <v>101</v>
      </c>
      <c r="T17" s="93"/>
    </row>
    <row r="18" spans="1:20">
      <c r="A18" s="95" t="s">
        <v>102</v>
      </c>
      <c r="B18" s="106">
        <v>35500</v>
      </c>
      <c r="C18" s="96" t="s">
        <v>13</v>
      </c>
      <c r="D18" s="77">
        <v>73013</v>
      </c>
      <c r="E18" s="78">
        <v>-34274.195657338525</v>
      </c>
      <c r="F18" s="168">
        <v>104.46915800296557</v>
      </c>
      <c r="G18" s="168">
        <v>104.46915800296557</v>
      </c>
      <c r="H18" s="168">
        <v>104.46915800296557</v>
      </c>
      <c r="I18" s="168">
        <v>104.46915800296557</v>
      </c>
      <c r="J18" s="168">
        <v>104.46915800296557</v>
      </c>
      <c r="K18" s="78">
        <v>104.46915800296557</v>
      </c>
      <c r="L18" s="77">
        <v>73013</v>
      </c>
      <c r="M18" s="78">
        <v>-34901.010605356321</v>
      </c>
      <c r="N18" s="71" t="str">
        <f t="shared" si="0"/>
        <v>355CAGE</v>
      </c>
      <c r="O18" s="92">
        <v>355</v>
      </c>
      <c r="P18" s="71" t="s">
        <v>101</v>
      </c>
      <c r="T18" s="93"/>
    </row>
    <row r="19" spans="1:20">
      <c r="A19" s="95"/>
      <c r="B19" s="106">
        <v>35600</v>
      </c>
      <c r="C19" s="96" t="s">
        <v>13</v>
      </c>
      <c r="D19" s="77">
        <v>139510</v>
      </c>
      <c r="E19" s="78">
        <v>-61071.446177897364</v>
      </c>
      <c r="F19" s="168">
        <v>199.61503065198977</v>
      </c>
      <c r="G19" s="168">
        <v>199.61503065198977</v>
      </c>
      <c r="H19" s="168">
        <v>199.61503065198977</v>
      </c>
      <c r="I19" s="168">
        <v>199.61503065198977</v>
      </c>
      <c r="J19" s="168">
        <v>199.61503065198977</v>
      </c>
      <c r="K19" s="78">
        <v>199.61503065198977</v>
      </c>
      <c r="L19" s="77">
        <v>139510</v>
      </c>
      <c r="M19" s="78">
        <v>-62269.136361809309</v>
      </c>
      <c r="N19" s="71" t="str">
        <f t="shared" si="0"/>
        <v>356CAGE</v>
      </c>
      <c r="O19" s="92">
        <v>356</v>
      </c>
      <c r="P19" s="71" t="s">
        <v>101</v>
      </c>
      <c r="T19" s="93"/>
    </row>
    <row r="20" spans="1:20">
      <c r="A20" s="95" t="s">
        <v>103</v>
      </c>
      <c r="B20" s="106">
        <v>35500</v>
      </c>
      <c r="C20" s="96" t="s">
        <v>13</v>
      </c>
      <c r="D20" s="77">
        <v>187748.62433566435</v>
      </c>
      <c r="E20" s="78">
        <v>-96976.530366144085</v>
      </c>
      <c r="F20" s="168">
        <v>268.63627984827286</v>
      </c>
      <c r="G20" s="168">
        <v>268.63627984827286</v>
      </c>
      <c r="H20" s="168">
        <v>268.63627984827286</v>
      </c>
      <c r="I20" s="168">
        <v>268.63627984827286</v>
      </c>
      <c r="J20" s="168">
        <v>268.63627984827286</v>
      </c>
      <c r="K20" s="78">
        <v>268.63627984827286</v>
      </c>
      <c r="L20" s="77">
        <v>187748.62433566435</v>
      </c>
      <c r="M20" s="78">
        <v>-98588.348045233666</v>
      </c>
      <c r="N20" s="71" t="str">
        <f t="shared" si="0"/>
        <v>355CAGE</v>
      </c>
      <c r="O20" s="92">
        <v>355</v>
      </c>
      <c r="P20" s="71" t="s">
        <v>101</v>
      </c>
      <c r="T20" s="93"/>
    </row>
    <row r="21" spans="1:20">
      <c r="A21" s="95"/>
      <c r="B21" s="106">
        <v>35600</v>
      </c>
      <c r="C21" s="96" t="s">
        <v>13</v>
      </c>
      <c r="D21" s="77">
        <v>215790.0472727273</v>
      </c>
      <c r="E21" s="78">
        <v>-156826.7183130176</v>
      </c>
      <c r="F21" s="168">
        <v>308.7587764370997</v>
      </c>
      <c r="G21" s="168">
        <v>308.7587764370997</v>
      </c>
      <c r="H21" s="168">
        <v>308.7587764370997</v>
      </c>
      <c r="I21" s="168">
        <v>308.7587764370997</v>
      </c>
      <c r="J21" s="168">
        <v>308.7587764370997</v>
      </c>
      <c r="K21" s="78">
        <v>308.7587764370997</v>
      </c>
      <c r="L21" s="77">
        <v>215790.0472727273</v>
      </c>
      <c r="M21" s="78">
        <v>-158679.27097164022</v>
      </c>
      <c r="N21" s="71" t="str">
        <f t="shared" si="0"/>
        <v>356CAGE</v>
      </c>
      <c r="O21" s="92">
        <v>356</v>
      </c>
      <c r="P21" s="71" t="s">
        <v>101</v>
      </c>
    </row>
    <row r="22" spans="1:20">
      <c r="A22" s="95" t="s">
        <v>104</v>
      </c>
      <c r="B22" s="106">
        <v>35400</v>
      </c>
      <c r="C22" s="96" t="s">
        <v>14</v>
      </c>
      <c r="D22" s="77">
        <v>3677668.6567966351</v>
      </c>
      <c r="E22" s="78">
        <v>-1851663.6999057038</v>
      </c>
      <c r="F22" s="168">
        <v>5513.4624380169289</v>
      </c>
      <c r="G22" s="168">
        <v>5513.4624380169289</v>
      </c>
      <c r="H22" s="168">
        <v>5513.4624380169289</v>
      </c>
      <c r="I22" s="168">
        <v>5513.4624380169289</v>
      </c>
      <c r="J22" s="168">
        <v>5513.4624380169289</v>
      </c>
      <c r="K22" s="78">
        <v>5513.4624380169289</v>
      </c>
      <c r="L22" s="77">
        <v>3677668.6567966351</v>
      </c>
      <c r="M22" s="78">
        <v>-1884744.4745338054</v>
      </c>
      <c r="N22" s="71" t="str">
        <f t="shared" si="0"/>
        <v>354CAGW</v>
      </c>
      <c r="O22" s="92">
        <v>354</v>
      </c>
      <c r="P22" s="71" t="s">
        <v>95</v>
      </c>
    </row>
    <row r="23" spans="1:20">
      <c r="A23" s="95"/>
      <c r="B23" s="106">
        <v>35500</v>
      </c>
      <c r="C23" s="96" t="s">
        <v>14</v>
      </c>
      <c r="D23" s="77">
        <v>932959.94182186283</v>
      </c>
      <c r="E23" s="78">
        <v>-421262.4206979929</v>
      </c>
      <c r="F23" s="168">
        <v>1398.6685793194176</v>
      </c>
      <c r="G23" s="168">
        <v>1398.6685793194176</v>
      </c>
      <c r="H23" s="168">
        <v>1398.6685793194176</v>
      </c>
      <c r="I23" s="168">
        <v>1398.6685793194176</v>
      </c>
      <c r="J23" s="168">
        <v>1398.6685793194176</v>
      </c>
      <c r="K23" s="78">
        <v>1398.6685793194176</v>
      </c>
      <c r="L23" s="77">
        <v>932959.94182186283</v>
      </c>
      <c r="M23" s="78">
        <v>-429654.43217390933</v>
      </c>
      <c r="N23" s="71" t="str">
        <f t="shared" si="0"/>
        <v>355CAGW</v>
      </c>
      <c r="O23" s="92">
        <v>355</v>
      </c>
      <c r="P23" s="71" t="s">
        <v>95</v>
      </c>
    </row>
    <row r="24" spans="1:20">
      <c r="A24" s="95"/>
      <c r="B24" s="106">
        <v>35600</v>
      </c>
      <c r="C24" s="96" t="s">
        <v>14</v>
      </c>
      <c r="D24" s="77">
        <v>2854050.3672374883</v>
      </c>
      <c r="E24" s="78">
        <v>-1213935.5309411297</v>
      </c>
      <c r="F24" s="168">
        <v>4278.7159378513979</v>
      </c>
      <c r="G24" s="168">
        <v>4278.7159378513979</v>
      </c>
      <c r="H24" s="168">
        <v>4278.7159378513979</v>
      </c>
      <c r="I24" s="168">
        <v>4278.7159378513979</v>
      </c>
      <c r="J24" s="168">
        <v>4278.7159378513979</v>
      </c>
      <c r="K24" s="78">
        <v>4278.7159378513979</v>
      </c>
      <c r="L24" s="77">
        <v>2854050.3672374883</v>
      </c>
      <c r="M24" s="78">
        <v>-1239607.826568238</v>
      </c>
      <c r="N24" s="71" t="str">
        <f t="shared" si="0"/>
        <v>356CAGW</v>
      </c>
      <c r="O24" s="92">
        <v>356</v>
      </c>
      <c r="P24" s="71" t="s">
        <v>95</v>
      </c>
    </row>
    <row r="25" spans="1:20">
      <c r="A25" s="95" t="s">
        <v>105</v>
      </c>
      <c r="B25" s="106">
        <v>35400</v>
      </c>
      <c r="C25" s="96" t="s">
        <v>14</v>
      </c>
      <c r="D25" s="77">
        <v>176750.3849499787</v>
      </c>
      <c r="E25" s="78">
        <v>-12236.5651119217</v>
      </c>
      <c r="F25" s="168">
        <v>264.97944738054952</v>
      </c>
      <c r="G25" s="168">
        <v>264.97944738054952</v>
      </c>
      <c r="H25" s="168">
        <v>264.97944738054952</v>
      </c>
      <c r="I25" s="168">
        <v>264.97944738054952</v>
      </c>
      <c r="J25" s="168">
        <v>264.97944738054952</v>
      </c>
      <c r="K25" s="78">
        <v>264.97944738054952</v>
      </c>
      <c r="L25" s="77">
        <v>176750.3849499787</v>
      </c>
      <c r="M25" s="78">
        <v>-13826.441796204997</v>
      </c>
      <c r="N25" s="71" t="str">
        <f t="shared" si="0"/>
        <v>354CAGW</v>
      </c>
      <c r="O25" s="92">
        <v>354</v>
      </c>
      <c r="P25" s="71" t="s">
        <v>95</v>
      </c>
    </row>
    <row r="26" spans="1:20" ht="13.5" thickBot="1">
      <c r="A26" s="95"/>
      <c r="B26" s="106">
        <v>35600</v>
      </c>
      <c r="C26" s="96" t="s">
        <v>14</v>
      </c>
      <c r="D26" s="77">
        <v>55253.916661210984</v>
      </c>
      <c r="E26" s="78">
        <v>-3428.0299086899231</v>
      </c>
      <c r="F26" s="168">
        <v>82.83519329613992</v>
      </c>
      <c r="G26" s="168">
        <v>82.83519329613992</v>
      </c>
      <c r="H26" s="168">
        <v>82.83519329613992</v>
      </c>
      <c r="I26" s="168">
        <v>82.83519329613992</v>
      </c>
      <c r="J26" s="168">
        <v>82.83519329613992</v>
      </c>
      <c r="K26" s="78">
        <v>82.83519329613992</v>
      </c>
      <c r="L26" s="77">
        <v>55253.916661210984</v>
      </c>
      <c r="M26" s="78">
        <v>-3925.0410684667627</v>
      </c>
      <c r="N26" s="71" t="str">
        <f t="shared" si="0"/>
        <v>356CAGW</v>
      </c>
      <c r="O26" s="92">
        <v>356</v>
      </c>
      <c r="P26" s="71" t="s">
        <v>95</v>
      </c>
    </row>
    <row r="27" spans="1:20" ht="13.5" thickBot="1">
      <c r="A27" s="69" t="s">
        <v>85</v>
      </c>
      <c r="B27" s="159"/>
      <c r="C27" s="70"/>
      <c r="D27" s="160">
        <v>30495434.508148905</v>
      </c>
      <c r="E27" s="161">
        <v>-11703064.681382185</v>
      </c>
      <c r="F27" s="166">
        <v>44611.794629521282</v>
      </c>
      <c r="G27" s="166">
        <v>44611.794629521282</v>
      </c>
      <c r="H27" s="166">
        <v>44611.794629521282</v>
      </c>
      <c r="I27" s="166">
        <v>44611.794629521282</v>
      </c>
      <c r="J27" s="166">
        <v>44611.794629521282</v>
      </c>
      <c r="K27" s="161">
        <v>44611.794629521282</v>
      </c>
      <c r="L27" s="160">
        <v>30495434.508148905</v>
      </c>
      <c r="M27" s="161">
        <v>-11970735.449159313</v>
      </c>
      <c r="N27" s="71" t="str">
        <f t="shared" ref="N27:N29" si="1">O27&amp;C30</f>
        <v/>
      </c>
      <c r="O27" s="89" t="s">
        <v>97</v>
      </c>
      <c r="P27" s="71"/>
    </row>
    <row r="28" spans="1:20">
      <c r="N28" s="71" t="str">
        <f t="shared" si="1"/>
        <v/>
      </c>
      <c r="O28" s="89" t="s">
        <v>97</v>
      </c>
      <c r="P28" s="71"/>
    </row>
    <row r="29" spans="1:20">
      <c r="B29" s="94"/>
      <c r="C29" s="72"/>
      <c r="N29" s="71" t="str">
        <f t="shared" si="1"/>
        <v/>
      </c>
      <c r="O29" s="89" t="s">
        <v>97</v>
      </c>
      <c r="P29" s="71"/>
    </row>
    <row r="30" spans="1:20">
      <c r="A30" s="62" t="s">
        <v>106</v>
      </c>
      <c r="N30" s="71"/>
      <c r="O30" s="89" t="s">
        <v>97</v>
      </c>
      <c r="P30" s="71"/>
    </row>
    <row r="31" spans="1:20">
      <c r="N31" s="71"/>
      <c r="O31" s="91"/>
      <c r="P31" s="71"/>
    </row>
    <row r="32" spans="1:20" ht="13.5" thickBot="1">
      <c r="D32" s="63" t="s">
        <v>24</v>
      </c>
      <c r="E32" s="63"/>
      <c r="F32" s="147" t="s">
        <v>25</v>
      </c>
      <c r="G32" s="173"/>
      <c r="H32" s="173"/>
      <c r="I32" s="173"/>
      <c r="J32" s="173"/>
      <c r="K32" s="173"/>
      <c r="L32" s="63" t="s">
        <v>26</v>
      </c>
      <c r="M32" s="63"/>
      <c r="N32" s="71"/>
      <c r="O32" s="91"/>
      <c r="P32" s="71"/>
    </row>
    <row r="33" spans="1:16" ht="13.5" thickBot="1">
      <c r="A33" s="153" t="s">
        <v>28</v>
      </c>
      <c r="B33" s="154" t="s">
        <v>29</v>
      </c>
      <c r="C33" s="155" t="s">
        <v>30</v>
      </c>
      <c r="D33" s="151" t="s">
        <v>31</v>
      </c>
      <c r="E33" s="152" t="s">
        <v>32</v>
      </c>
      <c r="F33" s="148">
        <v>42035</v>
      </c>
      <c r="G33" s="149">
        <v>42063</v>
      </c>
      <c r="H33" s="149">
        <v>42094</v>
      </c>
      <c r="I33" s="149">
        <v>42124</v>
      </c>
      <c r="J33" s="149">
        <v>42155</v>
      </c>
      <c r="K33" s="149">
        <v>42185</v>
      </c>
      <c r="L33" s="151" t="s">
        <v>31</v>
      </c>
      <c r="M33" s="152" t="s">
        <v>32</v>
      </c>
      <c r="N33" s="71"/>
      <c r="O33" s="91"/>
      <c r="P33" s="71"/>
    </row>
    <row r="34" spans="1:16" hidden="1">
      <c r="A34" s="95"/>
      <c r="B34" s="106"/>
      <c r="C34" s="96"/>
      <c r="D34" s="95" t="s">
        <v>37</v>
      </c>
      <c r="E34" s="96"/>
      <c r="F34" s="95"/>
      <c r="G34" s="106"/>
      <c r="H34" s="106"/>
      <c r="I34" s="106"/>
      <c r="J34" s="106"/>
      <c r="K34" s="106"/>
      <c r="L34" s="95"/>
      <c r="M34" s="96"/>
      <c r="N34" s="71"/>
      <c r="O34" s="91"/>
      <c r="P34" s="71"/>
    </row>
    <row r="35" spans="1:16" hidden="1">
      <c r="A35" s="95" t="s">
        <v>107</v>
      </c>
      <c r="B35" s="106" t="s">
        <v>108</v>
      </c>
      <c r="C35" s="96" t="s">
        <v>89</v>
      </c>
      <c r="D35" s="95" t="s">
        <v>90</v>
      </c>
      <c r="E35" s="96" t="s">
        <v>91</v>
      </c>
      <c r="F35" s="95" t="s">
        <v>41</v>
      </c>
      <c r="G35" s="106" t="s">
        <v>42</v>
      </c>
      <c r="H35" s="106" t="s">
        <v>43</v>
      </c>
      <c r="I35" s="106" t="s">
        <v>44</v>
      </c>
      <c r="J35" s="106" t="s">
        <v>45</v>
      </c>
      <c r="K35" s="106" t="s">
        <v>46</v>
      </c>
      <c r="L35" s="95" t="s">
        <v>92</v>
      </c>
      <c r="M35" s="96" t="s">
        <v>93</v>
      </c>
      <c r="N35" s="71"/>
      <c r="O35" s="91"/>
      <c r="P35" s="71"/>
    </row>
    <row r="36" spans="1:16">
      <c r="A36" s="95" t="s">
        <v>109</v>
      </c>
      <c r="B36" s="106">
        <v>35219</v>
      </c>
      <c r="C36" s="96" t="s">
        <v>16</v>
      </c>
      <c r="D36" s="77">
        <v>7886.6841375000222</v>
      </c>
      <c r="E36" s="78">
        <v>-2373.5129265068344</v>
      </c>
      <c r="F36" s="77">
        <v>11.121943961210008</v>
      </c>
      <c r="G36" s="168">
        <v>11.121943961210008</v>
      </c>
      <c r="H36" s="168">
        <v>11.121943961210008</v>
      </c>
      <c r="I36" s="168">
        <v>11.121943961210008</v>
      </c>
      <c r="J36" s="168">
        <v>11.121943961210008</v>
      </c>
      <c r="K36" s="168">
        <v>11.121943961210008</v>
      </c>
      <c r="L36" s="77">
        <v>7886.6841375000222</v>
      </c>
      <c r="M36" s="78">
        <v>-2440.2445902740947</v>
      </c>
      <c r="N36" s="71" t="str">
        <f t="shared" ref="N36:N68" si="2">O36&amp;C36</f>
        <v>352JBG</v>
      </c>
      <c r="O36" s="92">
        <v>352</v>
      </c>
      <c r="P36" s="71" t="str">
        <f t="shared" ref="P36:P68" si="3">"108"&amp;VLOOKUP(O36,$T$4:$U$11,2,FALSE)&amp;C36</f>
        <v>108TPJBG</v>
      </c>
    </row>
    <row r="37" spans="1:16">
      <c r="A37" s="95"/>
      <c r="B37" s="106">
        <v>35300</v>
      </c>
      <c r="C37" s="96" t="s">
        <v>16</v>
      </c>
      <c r="D37" s="77">
        <v>82607.946187500231</v>
      </c>
      <c r="E37" s="78">
        <v>-26998.406626877739</v>
      </c>
      <c r="F37" s="77">
        <v>116.49521297289647</v>
      </c>
      <c r="G37" s="168">
        <v>116.49521297289647</v>
      </c>
      <c r="H37" s="168">
        <v>116.49521297289647</v>
      </c>
      <c r="I37" s="168">
        <v>116.49521297289647</v>
      </c>
      <c r="J37" s="168">
        <v>116.49521297289647</v>
      </c>
      <c r="K37" s="168">
        <v>116.49521297289647</v>
      </c>
      <c r="L37" s="77">
        <v>82607.946187500231</v>
      </c>
      <c r="M37" s="78">
        <v>-27697.377904715115</v>
      </c>
      <c r="N37" s="71" t="str">
        <f t="shared" si="2"/>
        <v>353JBG</v>
      </c>
      <c r="O37" s="92">
        <v>353</v>
      </c>
      <c r="P37" s="71" t="str">
        <f t="shared" si="3"/>
        <v>108TPJBG</v>
      </c>
    </row>
    <row r="38" spans="1:16">
      <c r="A38" s="95"/>
      <c r="B38" s="106">
        <v>35301</v>
      </c>
      <c r="C38" s="96" t="s">
        <v>16</v>
      </c>
      <c r="D38" s="77">
        <v>38631.356199999711</v>
      </c>
      <c r="E38" s="78">
        <v>-13022.236655578841</v>
      </c>
      <c r="F38" s="77">
        <v>54.478634025545603</v>
      </c>
      <c r="G38" s="168">
        <v>54.478634025545603</v>
      </c>
      <c r="H38" s="168">
        <v>54.478634025545603</v>
      </c>
      <c r="I38" s="168">
        <v>54.478634025545603</v>
      </c>
      <c r="J38" s="168">
        <v>54.478634025545603</v>
      </c>
      <c r="K38" s="168">
        <v>54.478634025545603</v>
      </c>
      <c r="L38" s="77">
        <v>38631.356199999711</v>
      </c>
      <c r="M38" s="78">
        <v>-13349.108459732119</v>
      </c>
      <c r="N38" s="71" t="str">
        <f t="shared" si="2"/>
        <v>353JBG</v>
      </c>
      <c r="O38" s="92">
        <v>353</v>
      </c>
      <c r="P38" s="71" t="str">
        <f t="shared" si="3"/>
        <v>108TPJBG</v>
      </c>
    </row>
    <row r="39" spans="1:16">
      <c r="A39" s="95"/>
      <c r="B39" s="106">
        <v>35309</v>
      </c>
      <c r="C39" s="96" t="s">
        <v>16</v>
      </c>
      <c r="D39" s="77">
        <v>413533.97943750111</v>
      </c>
      <c r="E39" s="78">
        <v>-103169.83012151628</v>
      </c>
      <c r="F39" s="77">
        <v>583.17306299754762</v>
      </c>
      <c r="G39" s="168">
        <v>583.17306299754762</v>
      </c>
      <c r="H39" s="168">
        <v>583.17306299754762</v>
      </c>
      <c r="I39" s="168">
        <v>583.17306299754762</v>
      </c>
      <c r="J39" s="168">
        <v>583.17306299754762</v>
      </c>
      <c r="K39" s="168">
        <v>583.17306299754762</v>
      </c>
      <c r="L39" s="77">
        <v>413533.97943750111</v>
      </c>
      <c r="M39" s="78">
        <v>-106668.86849950156</v>
      </c>
      <c r="N39" s="71" t="str">
        <f t="shared" si="2"/>
        <v>353JBG</v>
      </c>
      <c r="O39" s="92">
        <v>353</v>
      </c>
      <c r="P39" s="71" t="str">
        <f t="shared" si="3"/>
        <v>108TPJBG</v>
      </c>
    </row>
    <row r="40" spans="1:16">
      <c r="A40" s="95"/>
      <c r="B40" s="106">
        <v>35311</v>
      </c>
      <c r="C40" s="96" t="s">
        <v>16</v>
      </c>
      <c r="D40" s="77">
        <v>41768.463375000123</v>
      </c>
      <c r="E40" s="78">
        <v>-14273.587635295098</v>
      </c>
      <c r="F40" s="77">
        <v>58.902639043670291</v>
      </c>
      <c r="G40" s="168">
        <v>58.902639043670291</v>
      </c>
      <c r="H40" s="168">
        <v>58.902639043670291</v>
      </c>
      <c r="I40" s="168">
        <v>58.902639043670291</v>
      </c>
      <c r="J40" s="168">
        <v>58.902639043670291</v>
      </c>
      <c r="K40" s="168">
        <v>58.902639043670291</v>
      </c>
      <c r="L40" s="77">
        <v>41768.463375000123</v>
      </c>
      <c r="M40" s="78">
        <v>-14627.003469557121</v>
      </c>
      <c r="N40" s="71" t="str">
        <f t="shared" si="2"/>
        <v>353JBG</v>
      </c>
      <c r="O40" s="92">
        <v>353</v>
      </c>
      <c r="P40" s="71" t="str">
        <f t="shared" si="3"/>
        <v>108TPJBG</v>
      </c>
    </row>
    <row r="41" spans="1:16">
      <c r="A41" s="95"/>
      <c r="B41" s="106">
        <v>35315</v>
      </c>
      <c r="C41" s="96" t="s">
        <v>16</v>
      </c>
      <c r="D41" s="77">
        <v>70125.546187500033</v>
      </c>
      <c r="E41" s="78">
        <v>-33158.459585508637</v>
      </c>
      <c r="F41" s="77">
        <v>98.892307761909194</v>
      </c>
      <c r="G41" s="168">
        <v>98.892307761909194</v>
      </c>
      <c r="H41" s="168">
        <v>98.892307761909194</v>
      </c>
      <c r="I41" s="168">
        <v>98.892307761909194</v>
      </c>
      <c r="J41" s="168">
        <v>98.892307761909194</v>
      </c>
      <c r="K41" s="168">
        <v>98.892307761909194</v>
      </c>
      <c r="L41" s="77">
        <v>70125.546187500033</v>
      </c>
      <c r="M41" s="78">
        <v>-33751.813432080096</v>
      </c>
      <c r="N41" s="71" t="str">
        <f t="shared" si="2"/>
        <v>353JBG</v>
      </c>
      <c r="O41" s="92">
        <v>353</v>
      </c>
      <c r="P41" s="71" t="str">
        <f t="shared" si="3"/>
        <v>108TPJBG</v>
      </c>
    </row>
    <row r="42" spans="1:16">
      <c r="A42" s="95"/>
      <c r="B42" s="106">
        <v>35317</v>
      </c>
      <c r="C42" s="96" t="s">
        <v>16</v>
      </c>
      <c r="D42" s="77">
        <v>97689.528056250274</v>
      </c>
      <c r="E42" s="78">
        <v>-45879.069301772863</v>
      </c>
      <c r="F42" s="77">
        <v>137.76353125041902</v>
      </c>
      <c r="G42" s="168">
        <v>137.76353125041902</v>
      </c>
      <c r="H42" s="168">
        <v>137.76353125041902</v>
      </c>
      <c r="I42" s="168">
        <v>137.76353125041902</v>
      </c>
      <c r="J42" s="168">
        <v>137.76353125041902</v>
      </c>
      <c r="K42" s="168">
        <v>137.76353125041902</v>
      </c>
      <c r="L42" s="77">
        <v>97689.528056250274</v>
      </c>
      <c r="M42" s="78">
        <v>-46705.650489275373</v>
      </c>
      <c r="N42" s="71" t="str">
        <f t="shared" si="2"/>
        <v>353JBG</v>
      </c>
      <c r="O42" s="92">
        <v>353</v>
      </c>
      <c r="P42" s="71" t="str">
        <f t="shared" si="3"/>
        <v>108TPJBG</v>
      </c>
    </row>
    <row r="43" spans="1:16">
      <c r="A43" s="95"/>
      <c r="B43" s="106">
        <v>35327</v>
      </c>
      <c r="C43" s="96" t="s">
        <v>16</v>
      </c>
      <c r="D43" s="77">
        <v>53401.375406250154</v>
      </c>
      <c r="E43" s="78">
        <v>-27281.886728098754</v>
      </c>
      <c r="F43" s="77">
        <v>75.307581027090535</v>
      </c>
      <c r="G43" s="168">
        <v>75.307581027090535</v>
      </c>
      <c r="H43" s="168">
        <v>75.307581027090535</v>
      </c>
      <c r="I43" s="168">
        <v>75.307581027090535</v>
      </c>
      <c r="J43" s="168">
        <v>75.307581027090535</v>
      </c>
      <c r="K43" s="168">
        <v>75.307581027090535</v>
      </c>
      <c r="L43" s="77">
        <v>53401.375406250154</v>
      </c>
      <c r="M43" s="78">
        <v>-27733.732214261301</v>
      </c>
      <c r="N43" s="71" t="str">
        <f t="shared" si="2"/>
        <v>353JBG</v>
      </c>
      <c r="O43" s="92">
        <v>353</v>
      </c>
      <c r="P43" s="71" t="str">
        <f t="shared" si="3"/>
        <v>108TPJBG</v>
      </c>
    </row>
    <row r="44" spans="1:16">
      <c r="A44" s="95"/>
      <c r="B44" s="106">
        <v>35340</v>
      </c>
      <c r="C44" s="96" t="s">
        <v>16</v>
      </c>
      <c r="D44" s="77">
        <v>188110.42425000053</v>
      </c>
      <c r="E44" s="78">
        <v>-59897.784558544896</v>
      </c>
      <c r="F44" s="77">
        <v>265.27670698514015</v>
      </c>
      <c r="G44" s="168">
        <v>265.27670698514015</v>
      </c>
      <c r="H44" s="168">
        <v>265.27670698514015</v>
      </c>
      <c r="I44" s="168">
        <v>265.27670698514015</v>
      </c>
      <c r="J44" s="168">
        <v>265.27670698514015</v>
      </c>
      <c r="K44" s="168">
        <v>265.27670698514015</v>
      </c>
      <c r="L44" s="77">
        <v>188110.42425000053</v>
      </c>
      <c r="M44" s="78">
        <v>-61489.444800455727</v>
      </c>
      <c r="N44" s="71" t="str">
        <f t="shared" si="2"/>
        <v>353JBG</v>
      </c>
      <c r="O44" s="92">
        <v>353</v>
      </c>
      <c r="P44" s="71" t="str">
        <f t="shared" si="3"/>
        <v>108TPJBG</v>
      </c>
    </row>
    <row r="45" spans="1:16">
      <c r="A45" s="95" t="s">
        <v>110</v>
      </c>
      <c r="B45" s="106">
        <v>35203</v>
      </c>
      <c r="C45" s="96" t="s">
        <v>16</v>
      </c>
      <c r="D45" s="77">
        <v>967.5</v>
      </c>
      <c r="E45" s="78">
        <v>-434.41799567816361</v>
      </c>
      <c r="F45" s="77">
        <v>1.3643859187039304</v>
      </c>
      <c r="G45" s="168">
        <v>1.3643859187039304</v>
      </c>
      <c r="H45" s="168">
        <v>1.3643859187039304</v>
      </c>
      <c r="I45" s="168">
        <v>1.3643859187039304</v>
      </c>
      <c r="J45" s="168">
        <v>1.3643859187039304</v>
      </c>
      <c r="K45" s="168">
        <v>1.3643859187039304</v>
      </c>
      <c r="L45" s="77">
        <v>967.5</v>
      </c>
      <c r="M45" s="78">
        <v>-442.60431119038719</v>
      </c>
      <c r="N45" s="71" t="str">
        <f t="shared" si="2"/>
        <v>352JBG</v>
      </c>
      <c r="O45" s="92">
        <v>352</v>
      </c>
      <c r="P45" s="71" t="str">
        <f t="shared" si="3"/>
        <v>108TPJBG</v>
      </c>
    </row>
    <row r="46" spans="1:16">
      <c r="A46" s="95"/>
      <c r="B46" s="106">
        <v>35219</v>
      </c>
      <c r="C46" s="96" t="s">
        <v>16</v>
      </c>
      <c r="D46" s="77">
        <v>10014.837</v>
      </c>
      <c r="E46" s="78">
        <v>-3013.9846685800985</v>
      </c>
      <c r="F46" s="77">
        <v>14.123103442806318</v>
      </c>
      <c r="G46" s="168">
        <v>14.123103442806318</v>
      </c>
      <c r="H46" s="168">
        <v>14.123103442806318</v>
      </c>
      <c r="I46" s="168">
        <v>14.123103442806318</v>
      </c>
      <c r="J46" s="168">
        <v>14.123103442806318</v>
      </c>
      <c r="K46" s="168">
        <v>14.123103442806318</v>
      </c>
      <c r="L46" s="77">
        <v>10014.837</v>
      </c>
      <c r="M46" s="78">
        <v>-3098.7232892369366</v>
      </c>
      <c r="N46" s="71" t="str">
        <f t="shared" si="2"/>
        <v>352JBG</v>
      </c>
      <c r="O46" s="92">
        <v>352</v>
      </c>
      <c r="P46" s="71" t="str">
        <f t="shared" si="3"/>
        <v>108TPJBG</v>
      </c>
    </row>
    <row r="47" spans="1:16">
      <c r="A47" s="95"/>
      <c r="B47" s="106">
        <v>35301</v>
      </c>
      <c r="C47" s="96" t="s">
        <v>16</v>
      </c>
      <c r="D47" s="77">
        <v>1262868.94</v>
      </c>
      <c r="E47" s="78">
        <v>-525956.83030734176</v>
      </c>
      <c r="F47" s="77">
        <v>1780.9205156636265</v>
      </c>
      <c r="G47" s="168">
        <v>1780.9205156636265</v>
      </c>
      <c r="H47" s="168">
        <v>1780.9205156636265</v>
      </c>
      <c r="I47" s="168">
        <v>1780.9205156636265</v>
      </c>
      <c r="J47" s="168">
        <v>1780.9205156636265</v>
      </c>
      <c r="K47" s="168">
        <v>1780.9205156636265</v>
      </c>
      <c r="L47" s="77">
        <v>1262868.94</v>
      </c>
      <c r="M47" s="78">
        <v>-536642.35340132366</v>
      </c>
      <c r="N47" s="71" t="str">
        <f t="shared" si="2"/>
        <v>353JBG</v>
      </c>
      <c r="O47" s="92">
        <v>353</v>
      </c>
      <c r="P47" s="71" t="str">
        <f t="shared" si="3"/>
        <v>108TPJBG</v>
      </c>
    </row>
    <row r="48" spans="1:16">
      <c r="A48" s="95"/>
      <c r="B48" s="106">
        <v>35309</v>
      </c>
      <c r="C48" s="96" t="s">
        <v>16</v>
      </c>
      <c r="D48" s="77">
        <v>244749.35000000003</v>
      </c>
      <c r="E48" s="78">
        <v>-112798.45133449136</v>
      </c>
      <c r="F48" s="77">
        <v>345.14993979528663</v>
      </c>
      <c r="G48" s="168">
        <v>345.14993979528663</v>
      </c>
      <c r="H48" s="168">
        <v>345.14993979528663</v>
      </c>
      <c r="I48" s="168">
        <v>345.14993979528663</v>
      </c>
      <c r="J48" s="168">
        <v>345.14993979528663</v>
      </c>
      <c r="K48" s="168">
        <v>345.14993979528663</v>
      </c>
      <c r="L48" s="77">
        <v>244749.35000000003</v>
      </c>
      <c r="M48" s="78">
        <v>-114869.35097326306</v>
      </c>
      <c r="N48" s="71" t="str">
        <f t="shared" si="2"/>
        <v>353JBG</v>
      </c>
      <c r="O48" s="92">
        <v>353</v>
      </c>
      <c r="P48" s="71" t="str">
        <f t="shared" si="3"/>
        <v>108TPJBG</v>
      </c>
    </row>
    <row r="49" spans="1:16">
      <c r="A49" s="95"/>
      <c r="B49" s="106">
        <v>35315</v>
      </c>
      <c r="C49" s="96" t="s">
        <v>16</v>
      </c>
      <c r="D49" s="77">
        <v>86957.480000000025</v>
      </c>
      <c r="E49" s="78">
        <v>-37956.839539733381</v>
      </c>
      <c r="F49" s="77">
        <v>122.62900386354384</v>
      </c>
      <c r="G49" s="168">
        <v>122.62900386354384</v>
      </c>
      <c r="H49" s="168">
        <v>122.62900386354384</v>
      </c>
      <c r="I49" s="168">
        <v>122.62900386354384</v>
      </c>
      <c r="J49" s="168">
        <v>122.62900386354384</v>
      </c>
      <c r="K49" s="168">
        <v>122.62900386354384</v>
      </c>
      <c r="L49" s="77">
        <v>86957.480000000025</v>
      </c>
      <c r="M49" s="78">
        <v>-38692.613562914652</v>
      </c>
      <c r="N49" s="71" t="str">
        <f t="shared" si="2"/>
        <v>353JBG</v>
      </c>
      <c r="O49" s="92">
        <v>353</v>
      </c>
      <c r="P49" s="71" t="str">
        <f t="shared" si="3"/>
        <v>108TPJBG</v>
      </c>
    </row>
    <row r="50" spans="1:16">
      <c r="A50" s="95"/>
      <c r="B50" s="106">
        <v>35317</v>
      </c>
      <c r="C50" s="96" t="s">
        <v>16</v>
      </c>
      <c r="D50" s="77">
        <v>303594.7965</v>
      </c>
      <c r="E50" s="78">
        <v>-136017.52824817767</v>
      </c>
      <c r="F50" s="77">
        <v>428.13484789290465</v>
      </c>
      <c r="G50" s="168">
        <v>428.13484789290465</v>
      </c>
      <c r="H50" s="168">
        <v>428.13484789290465</v>
      </c>
      <c r="I50" s="168">
        <v>428.13484789290465</v>
      </c>
      <c r="J50" s="168">
        <v>428.13484789290465</v>
      </c>
      <c r="K50" s="168">
        <v>428.13484789290465</v>
      </c>
      <c r="L50" s="77">
        <v>303594.7965</v>
      </c>
      <c r="M50" s="78">
        <v>-138586.33733553509</v>
      </c>
      <c r="N50" s="71" t="str">
        <f t="shared" si="2"/>
        <v>353JBG</v>
      </c>
      <c r="O50" s="92">
        <v>353</v>
      </c>
      <c r="P50" s="71" t="str">
        <f t="shared" si="3"/>
        <v>108TPJBG</v>
      </c>
    </row>
    <row r="51" spans="1:16">
      <c r="A51" s="95"/>
      <c r="B51" s="106">
        <v>35319</v>
      </c>
      <c r="C51" s="96" t="s">
        <v>16</v>
      </c>
      <c r="D51" s="77">
        <v>52980.445</v>
      </c>
      <c r="E51" s="78">
        <v>-19893.098397197529</v>
      </c>
      <c r="F51" s="77">
        <v>74.71397738983778</v>
      </c>
      <c r="G51" s="168">
        <v>74.71397738983778</v>
      </c>
      <c r="H51" s="168">
        <v>74.71397738983778</v>
      </c>
      <c r="I51" s="168">
        <v>74.71397738983778</v>
      </c>
      <c r="J51" s="168">
        <v>74.71397738983778</v>
      </c>
      <c r="K51" s="168">
        <v>74.71397738983778</v>
      </c>
      <c r="L51" s="77">
        <v>52980.445</v>
      </c>
      <c r="M51" s="78">
        <v>-20341.382261536557</v>
      </c>
      <c r="N51" s="71" t="str">
        <f t="shared" si="2"/>
        <v>353JBG</v>
      </c>
      <c r="O51" s="92">
        <v>353</v>
      </c>
      <c r="P51" s="71" t="str">
        <f t="shared" si="3"/>
        <v>108TPJBG</v>
      </c>
    </row>
    <row r="52" spans="1:16">
      <c r="A52" s="95"/>
      <c r="B52" s="106">
        <v>35325</v>
      </c>
      <c r="C52" s="96" t="s">
        <v>16</v>
      </c>
      <c r="D52" s="77">
        <v>2369.58</v>
      </c>
      <c r="E52" s="78">
        <v>-889.7299390375324</v>
      </c>
      <c r="F52" s="77">
        <v>3.3416243775115859</v>
      </c>
      <c r="G52" s="168">
        <v>3.3416243775115859</v>
      </c>
      <c r="H52" s="168">
        <v>3.3416243775115859</v>
      </c>
      <c r="I52" s="168">
        <v>3.3416243775115859</v>
      </c>
      <c r="J52" s="168">
        <v>3.3416243775115859</v>
      </c>
      <c r="K52" s="168">
        <v>3.3416243775115859</v>
      </c>
      <c r="L52" s="77">
        <v>2369.58</v>
      </c>
      <c r="M52" s="78">
        <v>-909.77968530260193</v>
      </c>
      <c r="N52" s="71" t="str">
        <f t="shared" si="2"/>
        <v>353JBG</v>
      </c>
      <c r="O52" s="92">
        <v>353</v>
      </c>
      <c r="P52" s="71" t="str">
        <f t="shared" si="3"/>
        <v>108TPJBG</v>
      </c>
    </row>
    <row r="53" spans="1:16">
      <c r="A53" s="95"/>
      <c r="B53" s="106">
        <v>35327</v>
      </c>
      <c r="C53" s="96" t="s">
        <v>16</v>
      </c>
      <c r="D53" s="77">
        <v>58859.347500000003</v>
      </c>
      <c r="E53" s="78">
        <v>-28261.797362936933</v>
      </c>
      <c r="F53" s="77">
        <v>83.004511538089275</v>
      </c>
      <c r="G53" s="168">
        <v>83.004511538089275</v>
      </c>
      <c r="H53" s="168">
        <v>83.004511538089275</v>
      </c>
      <c r="I53" s="168">
        <v>83.004511538089275</v>
      </c>
      <c r="J53" s="168">
        <v>83.004511538089275</v>
      </c>
      <c r="K53" s="168">
        <v>83.004511538089275</v>
      </c>
      <c r="L53" s="77">
        <v>58859.347500000003</v>
      </c>
      <c r="M53" s="78">
        <v>-28759.824432165471</v>
      </c>
      <c r="N53" s="71" t="str">
        <f t="shared" si="2"/>
        <v>353JBG</v>
      </c>
      <c r="O53" s="92">
        <v>353</v>
      </c>
      <c r="P53" s="71" t="str">
        <f t="shared" si="3"/>
        <v>108TPJBG</v>
      </c>
    </row>
    <row r="54" spans="1:16">
      <c r="A54" s="95"/>
      <c r="B54" s="106">
        <v>35340</v>
      </c>
      <c r="C54" s="96" t="s">
        <v>16</v>
      </c>
      <c r="D54" s="77">
        <v>75644.42</v>
      </c>
      <c r="E54" s="78">
        <v>-29845.773324737725</v>
      </c>
      <c r="F54" s="77">
        <v>106.67512297315346</v>
      </c>
      <c r="G54" s="168">
        <v>106.67512297315346</v>
      </c>
      <c r="H54" s="168">
        <v>106.67512297315346</v>
      </c>
      <c r="I54" s="168">
        <v>106.67512297315346</v>
      </c>
      <c r="J54" s="168">
        <v>106.67512297315346</v>
      </c>
      <c r="K54" s="168">
        <v>106.67512297315346</v>
      </c>
      <c r="L54" s="77">
        <v>75644.42</v>
      </c>
      <c r="M54" s="78">
        <v>-30485.824062576648</v>
      </c>
      <c r="N54" s="71" t="str">
        <f t="shared" si="2"/>
        <v>353JBG</v>
      </c>
      <c r="O54" s="92">
        <v>353</v>
      </c>
      <c r="P54" s="71" t="str">
        <f t="shared" si="3"/>
        <v>108TPJBG</v>
      </c>
    </row>
    <row r="55" spans="1:16">
      <c r="A55" s="95"/>
      <c r="B55" s="106">
        <v>39714</v>
      </c>
      <c r="C55" s="96" t="s">
        <v>16</v>
      </c>
      <c r="D55" s="77">
        <v>1197.575</v>
      </c>
      <c r="E55" s="78">
        <v>-1197.575</v>
      </c>
      <c r="F55" s="77">
        <v>2.1791655583739886</v>
      </c>
      <c r="G55" s="168">
        <v>2.1791655583739886</v>
      </c>
      <c r="H55" s="168">
        <v>2.1791655583739886</v>
      </c>
      <c r="I55" s="168">
        <v>2.1791655583739886</v>
      </c>
      <c r="J55" s="168">
        <v>2.1791655583739886</v>
      </c>
      <c r="K55" s="168">
        <v>2.1791655583739886</v>
      </c>
      <c r="L55" s="77">
        <v>1197.575</v>
      </c>
      <c r="M55" s="78">
        <v>-1210.6499933502439</v>
      </c>
      <c r="N55" s="71" t="str">
        <f t="shared" si="2"/>
        <v>397JBG</v>
      </c>
      <c r="O55" s="92">
        <v>397</v>
      </c>
      <c r="P55" s="71" t="str">
        <f t="shared" si="3"/>
        <v>108GPJBG</v>
      </c>
    </row>
    <row r="56" spans="1:16">
      <c r="A56" s="95" t="s">
        <v>111</v>
      </c>
      <c r="B56" s="106">
        <v>35200</v>
      </c>
      <c r="C56" s="96" t="s">
        <v>14</v>
      </c>
      <c r="D56" s="77">
        <v>85676.813756060801</v>
      </c>
      <c r="E56" s="78">
        <v>-27574.404156810197</v>
      </c>
      <c r="F56" s="77">
        <v>128.44438652188626</v>
      </c>
      <c r="G56" s="168">
        <v>128.44438652188626</v>
      </c>
      <c r="H56" s="168">
        <v>128.44438652188626</v>
      </c>
      <c r="I56" s="168">
        <v>128.44438652188626</v>
      </c>
      <c r="J56" s="168">
        <v>128.44438652188626</v>
      </c>
      <c r="K56" s="168">
        <v>128.44438652188626</v>
      </c>
      <c r="L56" s="77">
        <v>85676.813756060801</v>
      </c>
      <c r="M56" s="78">
        <v>-28345.070475941517</v>
      </c>
      <c r="N56" s="71" t="str">
        <f t="shared" si="2"/>
        <v>352CAGW</v>
      </c>
      <c r="O56" s="92">
        <v>352</v>
      </c>
      <c r="P56" s="71" t="str">
        <f t="shared" si="3"/>
        <v>108TPCAGW</v>
      </c>
    </row>
    <row r="57" spans="1:16">
      <c r="A57" s="95"/>
      <c r="B57" s="106">
        <v>35300</v>
      </c>
      <c r="C57" s="96" t="s">
        <v>14</v>
      </c>
      <c r="D57" s="77">
        <v>457824.37970522768</v>
      </c>
      <c r="E57" s="78">
        <v>-116133.00521563573</v>
      </c>
      <c r="F57" s="77">
        <v>686.35805894265309</v>
      </c>
      <c r="G57" s="168">
        <v>686.35805894265309</v>
      </c>
      <c r="H57" s="168">
        <v>686.35805894265309</v>
      </c>
      <c r="I57" s="168">
        <v>686.35805894265309</v>
      </c>
      <c r="J57" s="168">
        <v>686.35805894265309</v>
      </c>
      <c r="K57" s="168">
        <v>686.35805894265309</v>
      </c>
      <c r="L57" s="77">
        <v>457824.37970522768</v>
      </c>
      <c r="M57" s="78">
        <v>-120251.15356929164</v>
      </c>
      <c r="N57" s="71" t="str">
        <f t="shared" si="2"/>
        <v>353CAGW</v>
      </c>
      <c r="O57" s="92">
        <v>353</v>
      </c>
      <c r="P57" s="71" t="str">
        <f t="shared" si="3"/>
        <v>108TPCAGW</v>
      </c>
    </row>
    <row r="58" spans="1:16">
      <c r="A58" s="95" t="s">
        <v>112</v>
      </c>
      <c r="B58" s="106">
        <v>35200</v>
      </c>
      <c r="C58" s="96" t="s">
        <v>14</v>
      </c>
      <c r="D58" s="77">
        <v>275981.59849005268</v>
      </c>
      <c r="E58" s="78">
        <v>-118892.33252999852</v>
      </c>
      <c r="F58" s="77">
        <v>413.74422735085363</v>
      </c>
      <c r="G58" s="168">
        <v>413.74422735085363</v>
      </c>
      <c r="H58" s="168">
        <v>413.74422735085363</v>
      </c>
      <c r="I58" s="168">
        <v>413.74422735085363</v>
      </c>
      <c r="J58" s="168">
        <v>413.74422735085363</v>
      </c>
      <c r="K58" s="168">
        <v>413.74422735085363</v>
      </c>
      <c r="L58" s="77">
        <v>275981.59849005268</v>
      </c>
      <c r="M58" s="78">
        <v>-121374.79789410361</v>
      </c>
      <c r="N58" s="71" t="str">
        <f t="shared" si="2"/>
        <v>352CAGW</v>
      </c>
      <c r="O58" s="92">
        <v>352</v>
      </c>
      <c r="P58" s="71" t="str">
        <f t="shared" si="3"/>
        <v>108TPCAGW</v>
      </c>
    </row>
    <row r="59" spans="1:16">
      <c r="A59" s="95"/>
      <c r="B59" s="106">
        <v>35300</v>
      </c>
      <c r="C59" s="96" t="s">
        <v>14</v>
      </c>
      <c r="D59" s="77">
        <v>3607825.2132111099</v>
      </c>
      <c r="E59" s="78">
        <v>-1040902.3020925857</v>
      </c>
      <c r="F59" s="77">
        <v>5408.7550163630267</v>
      </c>
      <c r="G59" s="168">
        <v>5408.7550163630267</v>
      </c>
      <c r="H59" s="168">
        <v>5408.7550163630267</v>
      </c>
      <c r="I59" s="168">
        <v>5408.7550163630267</v>
      </c>
      <c r="J59" s="168">
        <v>5408.7550163630267</v>
      </c>
      <c r="K59" s="168">
        <v>5408.7550163630267</v>
      </c>
      <c r="L59" s="77">
        <v>3607825.2132111099</v>
      </c>
      <c r="M59" s="78">
        <v>-1073354.8321907639</v>
      </c>
      <c r="N59" s="71" t="str">
        <f t="shared" si="2"/>
        <v>353CAGW</v>
      </c>
      <c r="O59" s="92">
        <v>353</v>
      </c>
      <c r="P59" s="71" t="str">
        <f t="shared" si="3"/>
        <v>108TPCAGW</v>
      </c>
    </row>
    <row r="60" spans="1:16">
      <c r="A60" s="95" t="s">
        <v>113</v>
      </c>
      <c r="B60" s="106">
        <v>35300</v>
      </c>
      <c r="C60" s="96" t="s">
        <v>14</v>
      </c>
      <c r="D60" s="77">
        <v>842815.31847667973</v>
      </c>
      <c r="E60" s="78">
        <v>-61713.178926537919</v>
      </c>
      <c r="F60" s="77">
        <v>1263.5261722174789</v>
      </c>
      <c r="G60" s="168">
        <v>1263.5261722174789</v>
      </c>
      <c r="H60" s="168">
        <v>1263.5261722174789</v>
      </c>
      <c r="I60" s="168">
        <v>1263.5261722174789</v>
      </c>
      <c r="J60" s="168">
        <v>1263.5261722174789</v>
      </c>
      <c r="K60" s="168">
        <v>1263.5261722174789</v>
      </c>
      <c r="L60" s="77">
        <v>842815.31847667973</v>
      </c>
      <c r="M60" s="78">
        <v>-69294.335959842807</v>
      </c>
      <c r="N60" s="71" t="str">
        <f t="shared" si="2"/>
        <v>353CAGW</v>
      </c>
      <c r="O60" s="92">
        <v>353</v>
      </c>
      <c r="P60" s="71" t="str">
        <f t="shared" si="3"/>
        <v>108TPCAGW</v>
      </c>
    </row>
    <row r="61" spans="1:16">
      <c r="A61" s="95" t="s">
        <v>114</v>
      </c>
      <c r="B61" s="106">
        <v>35200</v>
      </c>
      <c r="C61" s="96" t="s">
        <v>14</v>
      </c>
      <c r="D61" s="77">
        <v>347199.176917459</v>
      </c>
      <c r="E61" s="78">
        <v>-151244.94849831669</v>
      </c>
      <c r="F61" s="77">
        <v>520.51171518866317</v>
      </c>
      <c r="G61" s="168">
        <v>520.51171518866317</v>
      </c>
      <c r="H61" s="168">
        <v>520.51171518866317</v>
      </c>
      <c r="I61" s="168">
        <v>520.51171518866317</v>
      </c>
      <c r="J61" s="168">
        <v>520.51171518866317</v>
      </c>
      <c r="K61" s="168">
        <v>520.51171518866317</v>
      </c>
      <c r="L61" s="77">
        <v>347199.176917459</v>
      </c>
      <c r="M61" s="78">
        <v>-154368.0187894486</v>
      </c>
      <c r="N61" s="71" t="str">
        <f t="shared" si="2"/>
        <v>352CAGW</v>
      </c>
      <c r="O61" s="92">
        <v>352</v>
      </c>
      <c r="P61" s="71" t="str">
        <f t="shared" si="3"/>
        <v>108TPCAGW</v>
      </c>
    </row>
    <row r="62" spans="1:16">
      <c r="A62" s="95"/>
      <c r="B62" s="106">
        <v>35300</v>
      </c>
      <c r="C62" s="96" t="s">
        <v>14</v>
      </c>
      <c r="D62" s="77">
        <v>8041036.8445094414</v>
      </c>
      <c r="E62" s="78">
        <v>-2362854.6574482</v>
      </c>
      <c r="F62" s="77">
        <v>12054.907263866789</v>
      </c>
      <c r="G62" s="168">
        <v>12054.907263866789</v>
      </c>
      <c r="H62" s="168">
        <v>12054.907263866789</v>
      </c>
      <c r="I62" s="168">
        <v>12054.907263866789</v>
      </c>
      <c r="J62" s="168">
        <v>12054.907263866789</v>
      </c>
      <c r="K62" s="168">
        <v>12054.907263866789</v>
      </c>
      <c r="L62" s="77">
        <v>8041036.8445094414</v>
      </c>
      <c r="M62" s="78">
        <v>-2435184.1010313989</v>
      </c>
      <c r="N62" s="71" t="str">
        <f t="shared" si="2"/>
        <v>353CAGW</v>
      </c>
      <c r="O62" s="92">
        <v>353</v>
      </c>
      <c r="P62" s="71" t="str">
        <f t="shared" si="3"/>
        <v>108TPCAGW</v>
      </c>
    </row>
    <row r="63" spans="1:16">
      <c r="A63" s="95" t="s">
        <v>115</v>
      </c>
      <c r="B63" s="106">
        <v>35200</v>
      </c>
      <c r="C63" s="96" t="s">
        <v>14</v>
      </c>
      <c r="D63" s="77">
        <v>635838.31756864686</v>
      </c>
      <c r="E63" s="78">
        <v>-254661.26562623479</v>
      </c>
      <c r="F63" s="77">
        <v>953.23179103909877</v>
      </c>
      <c r="G63" s="168">
        <v>953.23179103909877</v>
      </c>
      <c r="H63" s="168">
        <v>953.23179103909877</v>
      </c>
      <c r="I63" s="168">
        <v>953.23179103909877</v>
      </c>
      <c r="J63" s="168">
        <v>953.23179103909877</v>
      </c>
      <c r="K63" s="168">
        <v>953.23179103909877</v>
      </c>
      <c r="L63" s="77">
        <v>635838.31756864686</v>
      </c>
      <c r="M63" s="78">
        <v>-260380.65637246941</v>
      </c>
      <c r="N63" s="71" t="str">
        <f t="shared" si="2"/>
        <v>352CAGW</v>
      </c>
      <c r="O63" s="92">
        <v>352</v>
      </c>
      <c r="P63" s="71" t="str">
        <f t="shared" si="3"/>
        <v>108TPCAGW</v>
      </c>
    </row>
    <row r="64" spans="1:16">
      <c r="A64" s="95"/>
      <c r="B64" s="106">
        <v>35300</v>
      </c>
      <c r="C64" s="96" t="s">
        <v>14</v>
      </c>
      <c r="D64" s="77">
        <v>7997321.2129735099</v>
      </c>
      <c r="E64" s="78">
        <v>-2749608.8256614893</v>
      </c>
      <c r="F64" s="77">
        <v>11989.369958872741</v>
      </c>
      <c r="G64" s="168">
        <v>11989.369958872741</v>
      </c>
      <c r="H64" s="168">
        <v>11989.369958872741</v>
      </c>
      <c r="I64" s="168">
        <v>11989.369958872741</v>
      </c>
      <c r="J64" s="168">
        <v>11989.369958872741</v>
      </c>
      <c r="K64" s="168">
        <v>11989.369958872741</v>
      </c>
      <c r="L64" s="77">
        <v>7997321.2129735099</v>
      </c>
      <c r="M64" s="78">
        <v>-2821545.0454147253</v>
      </c>
      <c r="N64" s="71" t="str">
        <f t="shared" si="2"/>
        <v>353CAGW</v>
      </c>
      <c r="O64" s="92">
        <v>353</v>
      </c>
      <c r="P64" s="71" t="str">
        <f t="shared" si="3"/>
        <v>108TPCAGW</v>
      </c>
    </row>
    <row r="65" spans="1:16">
      <c r="A65" s="95" t="s">
        <v>116</v>
      </c>
      <c r="B65" s="106">
        <v>35200</v>
      </c>
      <c r="C65" s="96" t="s">
        <v>13</v>
      </c>
      <c r="D65" s="77">
        <v>1161837.4290000007</v>
      </c>
      <c r="E65" s="78">
        <v>-78813.41135877429</v>
      </c>
      <c r="F65" s="77">
        <v>1662.3913268042729</v>
      </c>
      <c r="G65" s="168">
        <v>1662.3913268042729</v>
      </c>
      <c r="H65" s="168">
        <v>1662.3913268042729</v>
      </c>
      <c r="I65" s="168">
        <v>1662.3913268042729</v>
      </c>
      <c r="J65" s="168">
        <v>1662.3913268042729</v>
      </c>
      <c r="K65" s="168">
        <v>1662.3913268042729</v>
      </c>
      <c r="L65" s="77">
        <v>1161837.4290000007</v>
      </c>
      <c r="M65" s="78">
        <v>-88787.759319599907</v>
      </c>
      <c r="N65" s="71" t="str">
        <f t="shared" si="2"/>
        <v>352CAGE</v>
      </c>
      <c r="O65" s="92">
        <v>352</v>
      </c>
      <c r="P65" s="71" t="str">
        <f t="shared" si="3"/>
        <v>108TPCAGE</v>
      </c>
    </row>
    <row r="66" spans="1:16">
      <c r="A66" s="95"/>
      <c r="B66" s="106">
        <v>35300</v>
      </c>
      <c r="C66" s="96" t="s">
        <v>13</v>
      </c>
      <c r="D66" s="77">
        <v>1350004.5220000008</v>
      </c>
      <c r="E66" s="78">
        <v>-98850.921182119666</v>
      </c>
      <c r="F66" s="77">
        <v>1931.6263639836206</v>
      </c>
      <c r="G66" s="168">
        <v>1931.6263639836206</v>
      </c>
      <c r="H66" s="168">
        <v>1931.6263639836206</v>
      </c>
      <c r="I66" s="168">
        <v>1931.6263639836206</v>
      </c>
      <c r="J66" s="168">
        <v>1931.6263639836206</v>
      </c>
      <c r="K66" s="168">
        <v>1931.6263639836206</v>
      </c>
      <c r="L66" s="77">
        <v>1350004.5220000008</v>
      </c>
      <c r="M66" s="78">
        <v>-110440.67936602139</v>
      </c>
      <c r="N66" s="71" t="str">
        <f t="shared" si="2"/>
        <v>353CAGE</v>
      </c>
      <c r="O66" s="92">
        <v>353</v>
      </c>
      <c r="P66" s="71" t="str">
        <f t="shared" si="3"/>
        <v>108TPCAGE</v>
      </c>
    </row>
    <row r="67" spans="1:16">
      <c r="A67" s="95" t="s">
        <v>117</v>
      </c>
      <c r="B67" s="106">
        <v>35200</v>
      </c>
      <c r="C67" s="96" t="s">
        <v>13</v>
      </c>
      <c r="D67" s="77">
        <v>664616.89833333332</v>
      </c>
      <c r="E67" s="78">
        <v>-65023.025946200491</v>
      </c>
      <c r="F67" s="77">
        <v>950.95349819108799</v>
      </c>
      <c r="G67" s="168">
        <v>950.95349819108799</v>
      </c>
      <c r="H67" s="168">
        <v>950.95349819108799</v>
      </c>
      <c r="I67" s="168">
        <v>950.95349819108799</v>
      </c>
      <c r="J67" s="168">
        <v>950.95349819108799</v>
      </c>
      <c r="K67" s="168">
        <v>950.95349819108799</v>
      </c>
      <c r="L67" s="77">
        <v>664616.89833333332</v>
      </c>
      <c r="M67" s="78">
        <v>-70728.746935347008</v>
      </c>
      <c r="N67" s="71" t="str">
        <f t="shared" si="2"/>
        <v>352CAGE</v>
      </c>
      <c r="O67" s="92">
        <v>352</v>
      </c>
      <c r="P67" s="71" t="str">
        <f t="shared" si="3"/>
        <v>108TPCAGE</v>
      </c>
    </row>
    <row r="68" spans="1:16" ht="13.5" thickBot="1">
      <c r="A68" s="95"/>
      <c r="B68" s="106">
        <v>35300</v>
      </c>
      <c r="C68" s="96" t="s">
        <v>13</v>
      </c>
      <c r="D68" s="77">
        <v>5272688.8545833323</v>
      </c>
      <c r="E68" s="78">
        <v>-554562.24385396799</v>
      </c>
      <c r="F68" s="77">
        <v>7544.3190260630536</v>
      </c>
      <c r="G68" s="168">
        <v>7544.3190260630536</v>
      </c>
      <c r="H68" s="168">
        <v>7544.3190260630536</v>
      </c>
      <c r="I68" s="168">
        <v>7544.3190260630536</v>
      </c>
      <c r="J68" s="168">
        <v>7544.3190260630536</v>
      </c>
      <c r="K68" s="168">
        <v>7544.3190260630536</v>
      </c>
      <c r="L68" s="77">
        <v>5272688.8545833323</v>
      </c>
      <c r="M68" s="78">
        <v>-599828.15801034635</v>
      </c>
      <c r="N68" s="71" t="str">
        <f t="shared" si="2"/>
        <v>353CAGE</v>
      </c>
      <c r="O68" s="92">
        <v>353</v>
      </c>
      <c r="P68" s="71" t="str">
        <f t="shared" si="3"/>
        <v>108TPCAGE</v>
      </c>
    </row>
    <row r="69" spans="1:16" ht="13.5" thickBot="1">
      <c r="A69" s="69" t="s">
        <v>85</v>
      </c>
      <c r="B69" s="159"/>
      <c r="C69" s="70"/>
      <c r="D69" s="160">
        <v>33834626.153762355</v>
      </c>
      <c r="E69" s="161">
        <v>-8903155.3227544837</v>
      </c>
      <c r="F69" s="160">
        <v>49871.786623844491</v>
      </c>
      <c r="G69" s="166">
        <v>49871.786623844491</v>
      </c>
      <c r="H69" s="166">
        <v>49871.786623844491</v>
      </c>
      <c r="I69" s="166">
        <v>49871.786623844491</v>
      </c>
      <c r="J69" s="166">
        <v>49871.786623844491</v>
      </c>
      <c r="K69" s="166">
        <v>49871.786623844491</v>
      </c>
      <c r="L69" s="160">
        <v>33834626.153762355</v>
      </c>
      <c r="M69" s="161">
        <v>-9202386.0424975492</v>
      </c>
    </row>
    <row r="70" spans="1:16" ht="13.5" thickBot="1">
      <c r="L70" s="106"/>
      <c r="M70" s="106"/>
      <c r="N70" s="106"/>
    </row>
    <row r="71" spans="1:16" ht="13.5" thickBot="1">
      <c r="A71" s="145" t="s">
        <v>140</v>
      </c>
      <c r="B71" s="163"/>
      <c r="C71" s="146"/>
      <c r="D71" s="164">
        <f>D27+D69</f>
        <v>64330060.661911264</v>
      </c>
      <c r="E71" s="165">
        <f>E27+E69</f>
        <v>-20606220.004136667</v>
      </c>
      <c r="F71" s="164">
        <f t="shared" ref="F71:M71" si="4">F27+F69</f>
        <v>94483.581253365774</v>
      </c>
      <c r="G71" s="167">
        <f t="shared" si="4"/>
        <v>94483.581253365774</v>
      </c>
      <c r="H71" s="167">
        <f t="shared" si="4"/>
        <v>94483.581253365774</v>
      </c>
      <c r="I71" s="167">
        <f t="shared" si="4"/>
        <v>94483.581253365774</v>
      </c>
      <c r="J71" s="167">
        <f t="shared" si="4"/>
        <v>94483.581253365774</v>
      </c>
      <c r="K71" s="167">
        <f t="shared" si="4"/>
        <v>94483.581253365774</v>
      </c>
      <c r="L71" s="164">
        <f t="shared" si="4"/>
        <v>64330060.661911264</v>
      </c>
      <c r="M71" s="165">
        <f t="shared" si="4"/>
        <v>-21173121.491656862</v>
      </c>
      <c r="N71" s="106"/>
    </row>
    <row r="72" spans="1:16">
      <c r="D72" s="174" t="s">
        <v>124</v>
      </c>
      <c r="E72" s="174" t="s">
        <v>124</v>
      </c>
      <c r="L72" s="106"/>
      <c r="N72" s="106"/>
    </row>
    <row r="73" spans="1:16">
      <c r="A73" s="64"/>
      <c r="L73" s="106"/>
      <c r="M73" s="106"/>
      <c r="N73" s="106"/>
    </row>
  </sheetData>
  <mergeCells count="5">
    <mergeCell ref="N2:P2"/>
    <mergeCell ref="D3:E3"/>
    <mergeCell ref="L3:M3"/>
    <mergeCell ref="D32:E32"/>
    <mergeCell ref="L32:M32"/>
  </mergeCells>
  <pageMargins left="0.7" right="0.7" top="0.75" bottom="0.75" header="0.3" footer="0.3"/>
  <pageSetup scale="48" firstPageNumber="3" orientation="landscape" useFirstPageNumber="1" r:id="rId3"/>
  <headerFooter>
    <oddHeader>&amp;L&amp;"Arial,Bold"&amp;10PacifiCorp
Washington Expedited Rate Filing - June 2015
Idaho Power Asset Exchange Adjustment_BR8.1</oddHeader>
    <oddFooter>&amp;C&amp;"Arial,Regular"&amp;10Page 8.13.&amp;P</oddFooter>
  </headerFooter>
  <customProperties>
    <customPr name="_pios_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7" sqref="D17"/>
    </sheetView>
  </sheetViews>
  <sheetFormatPr defaultRowHeight="12.75"/>
  <cols>
    <col min="1" max="1" width="9.140625" style="4"/>
    <col min="2" max="6" width="10.7109375" style="4" customWidth="1"/>
    <col min="7" max="7" width="11.5703125" style="4" customWidth="1"/>
    <col min="8" max="16384" width="9.140625" style="4"/>
  </cols>
  <sheetData>
    <row r="1" spans="1:8">
      <c r="A1" s="5" t="s">
        <v>0</v>
      </c>
      <c r="H1" s="97" t="s">
        <v>118</v>
      </c>
    </row>
    <row r="2" spans="1:8">
      <c r="A2" s="9" t="s">
        <v>119</v>
      </c>
    </row>
    <row r="3" spans="1:8">
      <c r="A3" s="5" t="s">
        <v>139</v>
      </c>
    </row>
    <row r="5" spans="1:8">
      <c r="B5" s="98" t="s">
        <v>120</v>
      </c>
      <c r="C5" s="99"/>
      <c r="D5" s="99"/>
      <c r="E5" s="99"/>
      <c r="F5" s="100"/>
      <c r="G5" s="101" t="s">
        <v>121</v>
      </c>
    </row>
    <row r="6" spans="1:8">
      <c r="B6" s="102" t="s">
        <v>122</v>
      </c>
      <c r="C6" s="99"/>
      <c r="D6" s="99"/>
      <c r="E6" s="99"/>
      <c r="F6" s="100"/>
      <c r="G6" s="103">
        <v>468205</v>
      </c>
    </row>
    <row r="7" spans="1:8">
      <c r="B7" s="102" t="s">
        <v>123</v>
      </c>
      <c r="C7" s="99"/>
      <c r="D7" s="99"/>
      <c r="E7" s="99"/>
      <c r="F7" s="100"/>
      <c r="G7" s="103">
        <v>958553</v>
      </c>
    </row>
    <row r="8" spans="1:8">
      <c r="G8" s="104">
        <f>SUM(G6:G7)</f>
        <v>1426758</v>
      </c>
      <c r="H8" s="64" t="s">
        <v>124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038E8EB-53B6-4382-B72C-B76682BBF3D7}"/>
</file>

<file path=customXml/itemProps2.xml><?xml version="1.0" encoding="utf-8"?>
<ds:datastoreItem xmlns:ds="http://schemas.openxmlformats.org/officeDocument/2006/customXml" ds:itemID="{73A0DC40-25D2-48E0-BC60-CCEA79D91A11}"/>
</file>

<file path=customXml/itemProps3.xml><?xml version="1.0" encoding="utf-8"?>
<ds:datastoreItem xmlns:ds="http://schemas.openxmlformats.org/officeDocument/2006/customXml" ds:itemID="{C208CDE2-6A09-46DB-8CE4-9194B6004B9E}"/>
</file>

<file path=customXml/itemProps4.xml><?xml version="1.0" encoding="utf-8"?>
<ds:datastoreItem xmlns:ds="http://schemas.openxmlformats.org/officeDocument/2006/customXml" ds:itemID="{8809D468-DCC7-4A2F-AC86-822E12542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8.13</vt:lpstr>
      <vt:lpstr>Page 8.13.1</vt:lpstr>
      <vt:lpstr>Page 8.13.2</vt:lpstr>
      <vt:lpstr>Page 8.13.3</vt:lpstr>
      <vt:lpstr>Page 8.13.4</vt:lpstr>
      <vt:lpstr>'Page 8.13.1'!Print_Area</vt:lpstr>
      <vt:lpstr>'Page 8.13.2'!Print_Area</vt:lpstr>
      <vt:lpstr>'Page 8.13.3'!Print_Area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cp:lastPrinted>2016-05-09T19:53:40Z</cp:lastPrinted>
  <dcterms:created xsi:type="dcterms:W3CDTF">2016-05-09T19:14:08Z</dcterms:created>
  <dcterms:modified xsi:type="dcterms:W3CDTF">2016-05-09T19:55:21Z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