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9680" yWindow="90" windowWidth="19200" windowHeight="11100" tabRatio="900"/>
  </bookViews>
  <sheets>
    <sheet name="Page 8.1" sheetId="50" r:id="rId1"/>
    <sheet name="Page 8.1.1" sheetId="5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cct154SNPP">'[3]Functional Study'!$H$2034</definedName>
    <definedName name="Acct2281SO">'[3]Functional Study'!$H$2139</definedName>
    <definedName name="Acct2283SO">'[3]Functional Study'!$H$2147</definedName>
    <definedName name="Acct22841SE">'[3]Functional Study'!$H$2155</definedName>
    <definedName name="Acct228SO">'[3]Functional Study'!$H$2143</definedName>
    <definedName name="ACCT254SO">'[3]Functional Study'!$H$2151</definedName>
    <definedName name="Acct350">'[3]Functional Study'!$H$1583</definedName>
    <definedName name="Acct352">'[3]Functional Study'!$H$1590</definedName>
    <definedName name="Acct353">'[3]Functional Study'!$H$1596</definedName>
    <definedName name="Acct354">'[3]Functional Study'!$H$1602</definedName>
    <definedName name="Acct355">'[3]Functional Study'!$H$1608</definedName>
    <definedName name="Acct356">'[3]Functional Study'!$H$1614</definedName>
    <definedName name="Acct357">'[3]Functional Study'!$H$1620</definedName>
    <definedName name="Acct358">'[3]Functional Study'!$H$1626</definedName>
    <definedName name="Acct359">'[3]Functional Study'!$H$1632</definedName>
    <definedName name="Acct360">'[3]Functional Study'!$H$1652</definedName>
    <definedName name="Acct361">'[3]Functional Study'!$H$1658</definedName>
    <definedName name="Acct362">'[3]Functional Study'!$H$1664</definedName>
    <definedName name="Acct364">'[3]Functional Study'!$H$1675</definedName>
    <definedName name="Acct365">'[3]Functional Study'!$H$1682</definedName>
    <definedName name="Acct366">'[3]Functional Study'!$H$1689</definedName>
    <definedName name="Acct367">'[3]Functional Study'!$H$1696</definedName>
    <definedName name="Acct368">'[3]Functional Study'!$H$1702</definedName>
    <definedName name="Acct369">'[3]Functional Study'!$H$1709</definedName>
    <definedName name="Acct370">'[3]Functional Study'!$H$1720</definedName>
    <definedName name="Acct371">'[3]Functional Study'!$H$1727</definedName>
    <definedName name="Acct371___Demand__Primary">'[4]Functional Study'!$I$1518</definedName>
    <definedName name="Acct372">'[3]Functional Study'!$H$1734</definedName>
    <definedName name="Acct372A">'[3]Functional Study'!$H$1733</definedName>
    <definedName name="Acct372DP">'[3]Functional Study'!$H$1731</definedName>
    <definedName name="Acct372DS">'[3]Functional Study'!$H$1732</definedName>
    <definedName name="Acct373">'[3]Functional Study'!$H$1740</definedName>
    <definedName name="Acct447">'[3]Functional Study'!$H$288</definedName>
    <definedName name="Acct448">'[3]Functional Study'!$H$276</definedName>
    <definedName name="Acct448S">'[5]Func Study'!$H$274</definedName>
    <definedName name="Acct448SO">'[3]Functional Study'!$H$275</definedName>
    <definedName name="Acct450S">'[3]Functional Study'!$H$303</definedName>
    <definedName name="Acct451S">'[3]Functional Study'!$H$308</definedName>
    <definedName name="Acct454S">'[3]Functional Study'!$H$318</definedName>
    <definedName name="Acct456S">'[3]Functional Study'!$H$324</definedName>
    <definedName name="ACCT557CAGE">'[5]Func Study'!$H$683</definedName>
    <definedName name="Acct557CT">'[5]Func Study'!$H$681</definedName>
    <definedName name="Acct565">'[3]Functional Study'!$H$732</definedName>
    <definedName name="Acct580">'[3]Functional Study'!$H$779</definedName>
    <definedName name="Acct581">'[3]Functional Study'!$H$784</definedName>
    <definedName name="Acct582">'[3]Functional Study'!$H$789</definedName>
    <definedName name="Acct583">'[3]Functional Study'!$H$794</definedName>
    <definedName name="Acct584">'[3]Functional Study'!$H$799</definedName>
    <definedName name="Acct585">'[3]Functional Study'!$H$804</definedName>
    <definedName name="Acct586">'[3]Functional Study'!$H$809</definedName>
    <definedName name="Acct587">'[3]Functional Study'!$H$814</definedName>
    <definedName name="Acct588">'[3]Functional Study'!$H$819</definedName>
    <definedName name="Acct589">'[3]Functional Study'!$H$824</definedName>
    <definedName name="Acct590">'[3]Functional Study'!$H$829</definedName>
    <definedName name="Acct590DNPD">'[3]Functional Study'!$H$828</definedName>
    <definedName name="Acct590S">'[3]Functional Study'!$H$827</definedName>
    <definedName name="Acct591">'[3]Functional Study'!$H$834</definedName>
    <definedName name="Acct592">'[3]Functional Study'!$H$839</definedName>
    <definedName name="Acct593">'[3]Functional Study'!$H$844</definedName>
    <definedName name="Acct594">'[3]Functional Study'!$H$849</definedName>
    <definedName name="Acct595">'[3]Functional Study'!$H$854</definedName>
    <definedName name="Acct596">'[3]Functional Study'!$H$864</definedName>
    <definedName name="Acct597">'[3]Functional Study'!$H$869</definedName>
    <definedName name="Acct598">'[3]Functional Study'!$H$874</definedName>
    <definedName name="AcctAGA">'[3]Functional Study'!$H$297</definedName>
    <definedName name="AcctTable">[6]Variables!$AK$42:$AK$396</definedName>
    <definedName name="AcctTS0">'[3]Functional Study'!$H$1640</definedName>
    <definedName name="actualror">[7]WorkArea!$F$86</definedName>
    <definedName name="Adjs2avg">[8]Inputs!$L$255:'[8]Inputs'!$T$505</definedName>
    <definedName name="anscount" hidden="1">1</definedName>
    <definedName name="asa" hidden="1">{"Factors Pages 1-2",#N/A,FALSE,"Factors";"Factors Page 3",#N/A,FALSE,"Factors";"Factors Page 4",#N/A,FALSE,"Factors";"Factors Page 5",#N/A,FALSE,"Factors";"Factors Pages 8-27",#N/A,FALSE,"Factors"}</definedName>
    <definedName name="AverageFactors">[8]UTCR!$AC$22:$AQ$108</definedName>
    <definedName name="AverageInput">[8]Inputs!$F$3:$I$1722</definedName>
    <definedName name="AvgFactors">[9]Factors!$B$3:$P$99</definedName>
    <definedName name="Camas" hidden="1">{#N/A,#N/A,FALSE,"Summary";#N/A,#N/A,FALSE,"SmPlants";#N/A,#N/A,FALSE,"Utah";#N/A,#N/A,FALSE,"Idaho";#N/A,#N/A,FALSE,"Lewis River";#N/A,#N/A,FALSE,"NrthUmpq";#N/A,#N/A,FALSE,"KlamRog"}</definedName>
    <definedName name="cap">[10]Readings!$B$2</definedName>
    <definedName name="Cap_RR">[11]Generic_Model!$D$866:$BB$887</definedName>
    <definedName name="CapacityFactor">[12]Main!$G$45</definedName>
    <definedName name="CCG_Hier">OFFSET('[13]cost center'!$A$1,0,0,COUNTA('[13]cost center'!$A$1:$A$65536),COUNTA('[13]cost center'!$A$1:$IV$1))</definedName>
    <definedName name="cgf" hidden="1">{"PRINT",#N/A,TRUE,"APPA";"PRINT",#N/A,TRUE,"APS";"PRINT",#N/A,TRUE,"BHPL";"PRINT",#N/A,TRUE,"BHPL2";"PRINT",#N/A,TRUE,"CDWR";"PRINT",#N/A,TRUE,"EWEB";"PRINT",#N/A,TRUE,"LADWP";"PRINT",#N/A,TRUE,"NEVBASE"}</definedName>
    <definedName name="Classification">'[3]Functional Study'!$AG$252</definedName>
    <definedName name="combined1" hidden="1">{"YTD-Total",#N/A,TRUE,"Provision";"YTD-Utility",#N/A,TRUE,"Prov Utility";"YTD-NonUtility",#N/A,TRUE,"Prov NonUtility"}</definedName>
    <definedName name="Conversion">[14]Conversion!$A$2:$E$1253</definedName>
    <definedName name="COSFacVal">[5]Inputs!$R$5</definedName>
    <definedName name="customer">[15]PD!$B$5</definedName>
    <definedName name="dateTable">'[16]on off peak hours'!$C$15:$N$15</definedName>
    <definedName name="daysMonth">'[16]on off peak hours'!$C$3:$N$3</definedName>
    <definedName name="degradationcurve">'[11]Multipliers Input'!$R$6:$V$55</definedName>
    <definedName name="Demand">[3]Inputs!$D$8</definedName>
    <definedName name="Demand2">[3]Inputs!$D$10</definedName>
    <definedName name="Dis">'[5]Func Study'!$AB$250</definedName>
    <definedName name="DisFac">'[3]Functional Dist Factor Table'!$A$11:$G$25</definedName>
    <definedName name="DispatchSum">"GRID Thermal Generation!R2C1:R4C2"</definedName>
    <definedName name="DUDE" hidden="1">#REF!</definedName>
    <definedName name="enddate">[11]Main!$D$9</definedName>
    <definedName name="energy">[10]Readings!$B$3</definedName>
    <definedName name="Engy">[3]Inputs!$D$9</definedName>
    <definedName name="Engy2">[17]Inputs!$D$12</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actorck">'[3]COS Factor Table'!$P$15:$P$121</definedName>
    <definedName name="FactorMethod">[8]Variables!$AB$2</definedName>
    <definedName name="FactorType">[9]Variables!$AK$2:$AL$12</definedName>
    <definedName name="FactSum">'[3]COS Factor Table'!$A$14:$Y$121</definedName>
    <definedName name="foo" hidden="1">{#N/A,#N/A,FALSE,"Bgt";#N/A,#N/A,FALSE,"Act";#N/A,#N/A,FALSE,"Chrt Data";#N/A,#N/A,FALSE,"Bus Result";#N/A,#N/A,FALSE,"Main Charts";#N/A,#N/A,FALSE,"P&amp;L Ttl";#N/A,#N/A,FALSE,"P&amp;L C_Ttl";#N/A,#N/A,FALSE,"P&amp;L C_Oct";#N/A,#N/A,FALSE,"P&amp;L C_Sep";#N/A,#N/A,FALSE,"1996";#N/A,#N/A,FALSE,"Data"}</definedName>
    <definedName name="Franchise_Tax">[18]Variables!$H$25</definedName>
    <definedName name="friend" hidden="1">{"PRINT",#N/A,TRUE,"APPA";"PRINT",#N/A,TRUE,"APS";"PRINT",#N/A,TRUE,"BHPL";"PRINT",#N/A,TRUE,"BHPL2";"PRINT",#N/A,TRUE,"CDWR";"PRINT",#N/A,TRUE,"EWEB";"PRINT",#N/A,TRUE,"LADWP";"PRINT",#N/A,TRUE,"NEVBASE"}</definedName>
    <definedName name="Func">'[3]Functional Factor Table'!$A$9:$H$79</definedName>
    <definedName name="Function">'[3]Functional Study'!$AG$251</definedName>
    <definedName name="HolidayObserved">'[16]on off peak hours'!$C$21:$N$21</definedName>
    <definedName name="Holidays">'[16]on off peak hours'!$C$7:$N$7</definedName>
    <definedName name="HoursHoliday">'[16]on off peak hours'!$C$16:$N$20</definedName>
    <definedName name="HoursNoHoliday">'[16]on off peak hours'!$C$10:$N$13</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tem_Number">"GP Detail"</definedName>
    <definedName name="jjj">[19]Inputs!$N$18</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[9]Variables!$AK$15</definedName>
    <definedName name="JurisNumber">[9]Variables!$AL$15</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[20]Variables!$B$7</definedName>
    <definedName name="limcount" hidden="1">1</definedName>
    <definedName name="LinkCos">'[3]Download JAM'!$P$4</definedName>
    <definedName name="ListOffset" hidden="1">1</definedName>
    <definedName name="Macro2">[21]!Macro2</definedName>
    <definedName name="Master" hidden="1">{#N/A,#N/A,FALSE,"Actual";#N/A,#N/A,FALSE,"Normalized";#N/A,#N/A,FALSE,"Electric Actual";#N/A,#N/A,FALSE,"Electric Normalized"}</definedName>
    <definedName name="Method">[22]Inputs!$C$6</definedName>
    <definedName name="mmm" hidden="1">{"PRINT",#N/A,TRUE,"APPA";"PRINT",#N/A,TRUE,"APS";"PRINT",#N/A,TRUE,"BHPL";"PRINT",#N/A,TRUE,"BHPL2";"PRINT",#N/A,TRUE,"CDWR";"PRINT",#N/A,TRUE,"EWEB";"PRINT",#N/A,TRUE,"LADWP";"PRINT",#N/A,TRUE,"NEVBASE"}</definedName>
    <definedName name="MO">[23]INPUT!$B$5</definedName>
    <definedName name="monthlist">[24]Table!$R$2:$S$13</definedName>
    <definedName name="monthtotals">'[24]WA SBC'!$D$40:$O$40</definedName>
    <definedName name="MTR_YR3">[25]Variables!$E$14</definedName>
    <definedName name="MW">[11]Main!$G$6</definedName>
    <definedName name="mwdegradation">[11]Main!$G$12</definedName>
    <definedName name="Net_to_Gross_Factor">[26]Inputs!$G$8</definedName>
    <definedName name="NewContract">[26]Inputs!$N$24</definedName>
    <definedName name="NPC">[27]Inputs!$N$18</definedName>
    <definedName name="OFPC_Date">[28]VDOC!$O$4</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'[7]Dist Misc'!$F$120</definedName>
    <definedName name="others" hidden="1">{"Factors Pages 1-2",#N/A,FALSE,"Factors";"Factors Page 3",#N/A,FALSE,"Factors";"Factors Page 4",#N/A,FALSE,"Factors";"Factors Page 5",#N/A,FALSE,"Factors";"Factors Pages 8-27",#N/A,FALSE,"Factors"}</definedName>
    <definedName name="PeakMethod">[22]Inputs!$T$5</definedName>
    <definedName name="Percent_Common">[18]Variables!$B$16</definedName>
    <definedName name="Period2">[3]Inputs!$C$5</definedName>
    <definedName name="pete" hidden="1">{#N/A,#N/A,FALSE,"Bgt";#N/A,#N/A,FALSE,"Act";#N/A,#N/A,FALSE,"Chrt Data";#N/A,#N/A,FALSE,"Bus Result";#N/A,#N/A,FALSE,"Main Charts";#N/A,#N/A,FALSE,"P&amp;L Ttl";#N/A,#N/A,FALSE,"P&amp;L C_Ttl";#N/A,#N/A,FALSE,"P&amp;L C_Oct";#N/A,#N/A,FALSE,"P&amp;L C_Sep";#N/A,#N/A,FALSE,"1996";#N/A,#N/A,FALSE,"Data"}</definedName>
    <definedName name="PricingInfo" hidden="1">[29]Inputs!#REF!</definedName>
    <definedName name="_xlnm.Print_Area" localSheetId="0">'Page 8.1'!$A$1:$J$59</definedName>
    <definedName name="_xlnm.Print_Area" localSheetId="1">'Page 8.1.1'!$A$1:$P$16</definedName>
    <definedName name="property_tax_ann">[11]Generic_Model!$D$713:$BB$716</definedName>
    <definedName name="PSATable">[30]Hermiston!$A$41:$E$56</definedName>
    <definedName name="Rates">[31]Codes!$A$1:$C$500</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Class">[31]Codes!$F$2:$G$10</definedName>
    <definedName name="RevenueSum">"GRID Thermal Revenue!R2C1:R4C2"</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ch25Split">[32]Inputs!$N$29</definedName>
    <definedName name="Schedule">[27]Inputs!$N$14</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WS_WBID">"12F19027-1C25-43D5-BF1F-44D7E5A374C0"</definedName>
    <definedName name="ss" hidden="1">{"PRINT",#N/A,TRUE,"APPA";"PRINT",#N/A,TRUE,"APS";"PRINT",#N/A,TRUE,"BHPL";"PRINT",#N/A,TRUE,"BHPL2";"PRINT",#N/A,TRUE,"CDWR";"PRINT",#N/A,TRUE,"EWEB";"PRINT",#N/A,TRUE,"LADWP";"PRINT",#N/A,TRUE,"NEVBASE"}</definedName>
    <definedName name="standard1" hidden="1">{"YTD-Total",#N/A,FALSE,"Provision"}</definedName>
    <definedName name="startdate">[12]Lookups!$G$40</definedName>
    <definedName name="State">[3]Inputs!$C$4</definedName>
    <definedName name="TargetInc">[4]Inputs!$K$19</definedName>
    <definedName name="Targetror">[7]Variables!$I$38</definedName>
    <definedName name="TargetROR1">[33]Inputs!$G$30</definedName>
    <definedName name="TestPeriod">[5]Inputs!$C$5</definedName>
    <definedName name="TotalRateBase">'[3]G+T+D+R+M'!$H$58</definedName>
    <definedName name="TRANSM_2">[34]Transm2!$A$1:$M$461:'[34]10 Yr FC'!$M$47</definedName>
    <definedName name="UAcct103">'[3]Functional Study'!$AG$1568</definedName>
    <definedName name="UAcct105Dnpg">'[3]Functional Study'!$AG$1964</definedName>
    <definedName name="UAcct105S">'[3]Functional Study'!$AG$1959</definedName>
    <definedName name="UAcct105Seu">'[3]Functional Study'!$AG$1963</definedName>
    <definedName name="UAcct105Snppo">'[3]Functional Study'!$AG$1962</definedName>
    <definedName name="UAcct105Snpps">'[3]Functional Study'!$AG$1960</definedName>
    <definedName name="UAcct105Snpt">'[3]Functional Study'!$AG$1961</definedName>
    <definedName name="UAcct1081390">'[5]Func Study'!$AB$2451</definedName>
    <definedName name="UAcct1081390Rcl">'[3]Functional Study'!$AG$2406</definedName>
    <definedName name="UAcct1081390Sou">'[3]Functional Study'!$AG$2403</definedName>
    <definedName name="UAcct1081399">'[5]Func Study'!$AB$2459</definedName>
    <definedName name="UAcct1081399Rcl">'[3]Functional Study'!$AG$2414</definedName>
    <definedName name="UAcct1081399S">'[3]Functional Study'!$AG$2410</definedName>
    <definedName name="UAcct1081399Sep">'[3]Functional Study'!$AG$2411</definedName>
    <definedName name="UAcct108360">'[3]Functional Study'!$AG$2309</definedName>
    <definedName name="UAcct108361">'[3]Functional Study'!$AG$2313</definedName>
    <definedName name="UAcct108362">'[3]Functional Study'!$AG$2317</definedName>
    <definedName name="UAcct108364">'[3]Functional Study'!$AG$2324</definedName>
    <definedName name="UAcct108365">'[3]Functional Study'!$AG$2328</definedName>
    <definedName name="UAcct108366">'[3]Functional Study'!$AG$2332</definedName>
    <definedName name="UAcct108367">'[3]Functional Study'!$AG$2336</definedName>
    <definedName name="UAcct108368">'[3]Functional Study'!$AG$2340</definedName>
    <definedName name="UAcct108369">'[3]Functional Study'!$AG$2344</definedName>
    <definedName name="UAcct108370">'[3]Functional Study'!$AG$2348</definedName>
    <definedName name="UAcct108371">'[3]Functional Study'!$AG$2352</definedName>
    <definedName name="UAcct108372">'[3]Functional Study'!$AG$2356</definedName>
    <definedName name="UAcct108373">'[3]Functional Study'!$AG$2360</definedName>
    <definedName name="UAcct108D">'[3]Functional Study'!$AG$2372</definedName>
    <definedName name="UAcct108D00">'[3]Functional Study'!$AG$2364</definedName>
    <definedName name="UAcct108Ds">'[3]Functional Study'!$AG$2368</definedName>
    <definedName name="UAcct108Ep">'[3]Functional Study'!$AG$2282</definedName>
    <definedName name="UAcct108Gpcn">'[3]Functional Study'!$AG$2386</definedName>
    <definedName name="UAcct108Gps">'[3]Functional Study'!$AG$2382</definedName>
    <definedName name="UAcct108Gpse">'[3]Functional Study'!$AG$2388</definedName>
    <definedName name="UAcct108Gpsg">'[3]Functional Study'!$AG$2385</definedName>
    <definedName name="UAcct108Gpsgp">'[3]Functional Study'!$AG$2383</definedName>
    <definedName name="UAcct108Gpsgu">'[3]Functional Study'!$AG$2384</definedName>
    <definedName name="UAcct108Gpso">'[3]Functional Study'!$AG$2387</definedName>
    <definedName name="UACCT108GPSSGCH">'[5]Func Study'!$AB$2434</definedName>
    <definedName name="UACCT108GPSSGCT">'[5]Func Study'!$AB$2433</definedName>
    <definedName name="UAcct108Hp">'[3]Functional Study'!$AG$2269</definedName>
    <definedName name="UAcct108Mp">'[3]Functional Study'!$AG$2400</definedName>
    <definedName name="UAcct108Np">'[3]Functional Study'!$AG$2262</definedName>
    <definedName name="UACCT108NPSSCCT">'[3]Functional Study'!$AG$2276</definedName>
    <definedName name="UAcct108Op">'[3]Functional Study'!$AG$2277</definedName>
    <definedName name="UAcct108OpSGW">'[35]Functional Study'!$AG$2274</definedName>
    <definedName name="UACCT108OPSSCCT">'[5]Func Study'!$AB$2321</definedName>
    <definedName name="UAcct108Sp">'[3]Functional Study'!$AG$2256</definedName>
    <definedName name="UAcct108Spdgp">'[4]Functional Study'!$AG$2002</definedName>
    <definedName name="UACCT108SPSSGCH">'[3]Functional Study'!$AG$2255</definedName>
    <definedName name="UACCT108SSGCH">'[3]Functional Study'!$AG$2390</definedName>
    <definedName name="UACCT108SSGCT">'[3]Functional Study'!$AG$2389</definedName>
    <definedName name="UAcct108Tp">'[3]Functional Study'!$AG$2300</definedName>
    <definedName name="UACCT111390">'[3]Functional Study'!$AG$2471</definedName>
    <definedName name="UAcct111Clg">'[3]Functional Study'!$AG$2443</definedName>
    <definedName name="UAcct111Clgsou">'[3]Functional Study'!$AG$2441</definedName>
    <definedName name="UAcct111Clh">'[3]Functional Study'!$AG$2449</definedName>
    <definedName name="UAcct111Cls">'[3]Functional Study'!$AG$2434</definedName>
    <definedName name="UAcct111Ipcn">'[3]Functional Study'!$AG$2458</definedName>
    <definedName name="UAcct111Ips">'[3]Functional Study'!$AG$2453</definedName>
    <definedName name="UAcct111Ipse">'[3]Functional Study'!$AG$2456</definedName>
    <definedName name="UAcct111Ipsg">'[3]Functional Study'!$AG$2457</definedName>
    <definedName name="UAcct111Ipsgp">'[3]Functional Study'!$AG$2454</definedName>
    <definedName name="UAcct111Ipsgu">'[3]Functional Study'!$AG$2455</definedName>
    <definedName name="UAcct111Ipso">'[3]Functional Study'!$AG$2459</definedName>
    <definedName name="UACCT111IPSSGCH">'[5]Func Study'!$AB$2505</definedName>
    <definedName name="UACCT111IPSSGCT">'[5]Func Study'!$AB$2504</definedName>
    <definedName name="UAcct114">'[3]Functional Study'!$AG$1971</definedName>
    <definedName name="UAcct120">'[3]Functional Study'!$AG$1975</definedName>
    <definedName name="UAcct124">'[3]Functional Study'!$AG$1980</definedName>
    <definedName name="UAcct141">'[3]Functional Study'!$AG$2123</definedName>
    <definedName name="UAcct151">'[5]Func Study'!$AB$2049</definedName>
    <definedName name="UAcct151Se">'[3]Functional Study'!$AG$2000</definedName>
    <definedName name="UACCT151SSECH">'[3]Functional Study'!$AG$2002</definedName>
    <definedName name="UACCT151SSECT">'[3]Functional Study'!$AG$2001</definedName>
    <definedName name="UAcct154">'[3]Functional Study'!$AG$2037</definedName>
    <definedName name="UAcct154Sg">'[4]Functional Study'!$AG$1795</definedName>
    <definedName name="UACCT154SSGCH">'[3]Functional Study'!$AG$2035</definedName>
    <definedName name="uacct154ssgct">'[3]Functional Study'!$AG$2036</definedName>
    <definedName name="UAcct163">'[3]Functional Study'!$AG$2047</definedName>
    <definedName name="UAcct165">'[3]Functional Study'!$AG$2062</definedName>
    <definedName name="UAcct165Gps">'[3]Functional Study'!$AG$2058</definedName>
    <definedName name="UAcct182">'[3]Functional Study'!$AG$1987</definedName>
    <definedName name="UAcct18222">'[3]Functional Study'!$AG$2113</definedName>
    <definedName name="UAcct182M">'[3]Functional Study'!$AG$2070</definedName>
    <definedName name="UACCT182MSGCT">'[3]Functional Study'!$AG$2067</definedName>
    <definedName name="UAcct182MSSGCH">'[5]Func Study'!$AB$2113</definedName>
    <definedName name="UAcct186">'[3]Functional Study'!$AG$1995</definedName>
    <definedName name="UAcct1869">'[3]Functional Study'!$AG$2118</definedName>
    <definedName name="UAcct186M">'[3]Functional Study'!$AG$2081</definedName>
    <definedName name="UAcct190">'[3]Functional Study'!$AG$2194</definedName>
    <definedName name="UAcct190Baddebt">'[3]Functional Study'!$AG$2187</definedName>
    <definedName name="Uacct190CN">'[3]Functional Study'!$AG$2183</definedName>
    <definedName name="UAcct190Dop">'[3]Functional Study'!$AG$2184</definedName>
    <definedName name="UAcct2281">'[3]Functional Study'!$AG$2140</definedName>
    <definedName name="UAcct2282">'[3]Functional Study'!$AG$2144</definedName>
    <definedName name="UAcct2283">'[3]Functional Study'!$AG$2148</definedName>
    <definedName name="UAcct22841">'[3]Functional Study'!$AG$2156</definedName>
    <definedName name="UACCT22841SG">'[5]Func Study'!$AB$2205</definedName>
    <definedName name="UAcct22842">'[3]Functional Study'!$AG$2160</definedName>
    <definedName name="UAcct235">'[3]Functional Study'!$AG$2136</definedName>
    <definedName name="UACCT235CN">'[5]Func Study'!$AB$2186</definedName>
    <definedName name="UAcct252">'[3]Functional Study'!$AG$2168</definedName>
    <definedName name="UAcct25316">'[3]Functional Study'!$AG$2011</definedName>
    <definedName name="UAcct25317">'[3]Functional Study'!$AG$2015</definedName>
    <definedName name="UAcct25318">'[3]Functional Study'!$AG$2052</definedName>
    <definedName name="UAcct25319">'[3]Functional Study'!$AG$2019</definedName>
    <definedName name="uacct25398">'[5]Func Study'!$AB$2222</definedName>
    <definedName name="UACCT25398SE">'[3]Functional Study'!$AG$2171</definedName>
    <definedName name="UAcct25399">'[3]Functional Study'!$AG$2179</definedName>
    <definedName name="UACCT254">'[3]Functional Study'!$AG$2152</definedName>
    <definedName name="UACCT254SO">'[5]Func Study'!$AB$2202</definedName>
    <definedName name="UAcct255">'[3]Functional Study'!$AG$2241</definedName>
    <definedName name="UAcct281">'[3]Functional Study'!$AG$2200</definedName>
    <definedName name="UAcct282">'[3]Functional Study'!$AG$2216</definedName>
    <definedName name="UAcct282Cn">'[3]Functional Study'!$AG$2207</definedName>
    <definedName name="UAcct282So">'[3]Functional Study'!$AG$2206</definedName>
    <definedName name="UAcct283">'[3]Functional Study'!$AG$2228</definedName>
    <definedName name="UAcct283S">'[3]Functional Study'!$AG$2219</definedName>
    <definedName name="UAcct283So">'[3]Functional Study'!$AG$2222</definedName>
    <definedName name="UAcct301S">'[3]Functional Study'!$AG$1919</definedName>
    <definedName name="UAcct301Sg">'[3]Functional Study'!$AG$1921</definedName>
    <definedName name="UAcct301So">'[3]Functional Study'!$AG$1920</definedName>
    <definedName name="UAcct302S">'[3]Functional Study'!$AG$1924</definedName>
    <definedName name="UAcct302Sg">'[3]Functional Study'!$AG$1925</definedName>
    <definedName name="UAcct302Sgp">'[3]Functional Study'!$AG$1926</definedName>
    <definedName name="UAcct302Sgu">'[3]Functional Study'!$AG$1927</definedName>
    <definedName name="UAcct303Cn">'[3]Functional Study'!$AG$1935</definedName>
    <definedName name="UAcct303S">'[3]Functional Study'!$AG$1931</definedName>
    <definedName name="UAcct303Se">'[3]Functional Study'!$AG$1934</definedName>
    <definedName name="UAcct303Sg">'[3]Functional Study'!$AG$1932</definedName>
    <definedName name="UAcct303Sgp">'[3]Functional Study'!$AG$1937</definedName>
    <definedName name="UAcct303Sgu">'[3]Functional Study'!$AG$1936</definedName>
    <definedName name="UAcct303So">'[3]Functional Study'!$AG$1933</definedName>
    <definedName name="UACCT303SSGCH">'[5]Func Study'!$AB$1983</definedName>
    <definedName name="UAcct310">'[3]Functional Study'!$AG$1368</definedName>
    <definedName name="UAcct310JBG">'[5]Func Study'!$AB$1413</definedName>
    <definedName name="UAcct310sg">'[4]Functional Study'!$AG$1208</definedName>
    <definedName name="UACCT310SSCH">'[3]Functional Study'!$AG$1367</definedName>
    <definedName name="UAcct311">'[3]Functional Study'!$AG$1375</definedName>
    <definedName name="UAcct311JBG">'[5]Func Study'!$AB$1420</definedName>
    <definedName name="UAcct311sg">'[4]Functional Study'!$AG$1213</definedName>
    <definedName name="UACCT311SGCH">'[3]Functional Study'!$AG$1374</definedName>
    <definedName name="UAcct312">'[3]Functional Study'!$AG$1382</definedName>
    <definedName name="UAcct312JBG">'[5]Func Study'!$AB$1427</definedName>
    <definedName name="UAcct312Sg">'[4]Functional Study'!$AG$1217</definedName>
    <definedName name="UACCT312SGCH">'[3]Functional Study'!$AG$1381</definedName>
    <definedName name="UAcct314">'[3]Functional Study'!$AG$1389</definedName>
    <definedName name="UAcct314JBG">'[5]Func Study'!$AB$1434</definedName>
    <definedName name="UAcct314Sgp">'[4]Functional Study'!$AG$1221</definedName>
    <definedName name="UACCT314SSGCH">'[3]Functional Study'!$AG$1388</definedName>
    <definedName name="UAcct315">'[3]Functional Study'!$AG$1396</definedName>
    <definedName name="UAcct315JBG">'[5]Func Study'!$AB$1441</definedName>
    <definedName name="UAcct315Sgp">'[4]Functional Study'!$AG$1225</definedName>
    <definedName name="UACCT315SSGCH">'[3]Functional Study'!$AG$1395</definedName>
    <definedName name="UAcct316">'[3]Functional Study'!$AG$1403</definedName>
    <definedName name="UAcct316JBG">'[5]Func Study'!$AB$1449</definedName>
    <definedName name="UAcct316Sgp">'[4]Functional Study'!$AG$1229</definedName>
    <definedName name="UACCT316SSGCH">'[3]Functional Study'!$AG$1402</definedName>
    <definedName name="UAcct320">'[3]Functional Study'!$AG$1419</definedName>
    <definedName name="UAcct321">'[3]Functional Study'!$AG$1424</definedName>
    <definedName name="UAcct322">'[3]Functional Study'!$AG$1429</definedName>
    <definedName name="UAcct323">'[3]Functional Study'!$AG$1434</definedName>
    <definedName name="UAcct324">'[3]Functional Study'!$AG$1439</definedName>
    <definedName name="UAcct325">'[3]Functional Study'!$AG$1444</definedName>
    <definedName name="UAcct33">'[3]Functional Study'!$AG$296</definedName>
    <definedName name="UAcct330">'[3]Functional Study'!$AG$1461</definedName>
    <definedName name="UAcct331">'[3]Functional Study'!$AG$1466</definedName>
    <definedName name="UAcct332">'[3]Functional Study'!$AG$1471</definedName>
    <definedName name="UAcct333">'[3]Functional Study'!$AG$1476</definedName>
    <definedName name="UAcct334">'[3]Functional Study'!$AG$1481</definedName>
    <definedName name="UAcct335">'[3]Functional Study'!$AG$1486</definedName>
    <definedName name="UAcct336">'[3]Functional Study'!$AG$1491</definedName>
    <definedName name="UAcct340Dgu">'[3]Functional Study'!$AG$1516</definedName>
    <definedName name="UAcct340Sgu">'[3]Functional Study'!$AG$1517</definedName>
    <definedName name="UACCT340SGW">'[35]Functional Study'!$AG$1517</definedName>
    <definedName name="UACCT340SSGCT">'[3]Functional Study'!$AG$1518</definedName>
    <definedName name="UAcct341Dgu">'[3]Functional Study'!$AG$1522</definedName>
    <definedName name="UAcct341Sgu">'[3]Functional Study'!$AG$1523</definedName>
    <definedName name="UACCT341SGW">'[35]Functional Study'!$AG$1524</definedName>
    <definedName name="UACCT341SSGCT">'[3]Functional Study'!$AG$1524</definedName>
    <definedName name="UAcct342Dgu">'[3]Functional Study'!$AG$1528</definedName>
    <definedName name="UAcct342Sgu">'[3]Functional Study'!$AG$1529</definedName>
    <definedName name="UACCT342SSGCT">'[3]Functional Study'!$AG$1530</definedName>
    <definedName name="UAcct343">'[3]Functional Study'!$AG$1538</definedName>
    <definedName name="UAcct343SGW">'[35]Functional Study'!$AG$1536</definedName>
    <definedName name="UACCT343SSCCT">'[3]Functional Study'!$AG$1537</definedName>
    <definedName name="UAcct344">'[4]Functional Study'!$AG$1354</definedName>
    <definedName name="UAcct344S">'[3]Functional Study'!$AG$1541</definedName>
    <definedName name="UAcct344Sgp">'[3]Functional Study'!$AG$1542</definedName>
    <definedName name="UAcct344Sgu">'[3]Functional Study'!$AG$1543</definedName>
    <definedName name="UAcct344SGW">'[35]Functional Study'!$AG$1542</definedName>
    <definedName name="UACCT344SSGCT">'[3]Functional Study'!$AG$1544</definedName>
    <definedName name="UAcct345">'[4]Functional Study'!$AG$1359</definedName>
    <definedName name="UAcct345Dgu">'[3]Functional Study'!$AG$1548</definedName>
    <definedName name="UAcct345SG">'[4]Functional Study'!$AG$1357</definedName>
    <definedName name="UAcct345Sgu">'[3]Functional Study'!$AG$1549</definedName>
    <definedName name="UAcct345SGW">'[35]Functional Study'!$AG$1549</definedName>
    <definedName name="UACCT345SSGCT">'[3]Functional Study'!$AG$1550</definedName>
    <definedName name="UAcct346">'[3]Functional Study'!$AG$1556</definedName>
    <definedName name="UACCT346SGW">'[35]Functional Study'!$AG$1555</definedName>
    <definedName name="UAcct350">'[3]Functional Study'!$AG$1583</definedName>
    <definedName name="UAcct352">'[3]Functional Study'!$AG$1590</definedName>
    <definedName name="UAcct353">'[3]Functional Study'!$AG$1596</definedName>
    <definedName name="UAcct354">'[3]Functional Study'!$AG$1602</definedName>
    <definedName name="UAcct355">'[3]Functional Study'!$AG$1608</definedName>
    <definedName name="UAcct356">'[3]Functional Study'!$AG$1614</definedName>
    <definedName name="UAcct357">'[3]Functional Study'!$AG$1620</definedName>
    <definedName name="UAcct358">'[3]Functional Study'!$AG$1626</definedName>
    <definedName name="UAcct359">'[3]Functional Study'!$AG$1632</definedName>
    <definedName name="UAcct360">'[3]Functional Study'!$AG$1652</definedName>
    <definedName name="UAcct361">'[3]Functional Study'!$AG$1658</definedName>
    <definedName name="UAcct362">'[3]Functional Study'!$AG$1664</definedName>
    <definedName name="UAcct368">'[3]Functional Study'!$AG$1702</definedName>
    <definedName name="UAcct369">'[3]Functional Study'!$AG$1709</definedName>
    <definedName name="UAcct370">'[3]Functional Study'!$AG$1720</definedName>
    <definedName name="UAcct372A">'[3]Functional Study'!$AG$1733</definedName>
    <definedName name="UAcct372Dp">'[3]Functional Study'!$AG$1731</definedName>
    <definedName name="UAcct372Ds">'[3]Functional Study'!$AG$1732</definedName>
    <definedName name="UAcct373">'[3]Functional Study'!$AG$1740</definedName>
    <definedName name="UAcct389Cn">'[3]Functional Study'!$AG$1758</definedName>
    <definedName name="UAcct389S">'[3]Functional Study'!$AG$1757</definedName>
    <definedName name="UAcct389Sg">'[3]Functional Study'!$AG$1760</definedName>
    <definedName name="UAcct389Sgu">'[3]Functional Study'!$AG$1759</definedName>
    <definedName name="UAcct389So">'[3]Functional Study'!$AG$1761</definedName>
    <definedName name="UAcct390Cn">'[3]Functional Study'!$AG$1768</definedName>
    <definedName name="UAcct390JBG">'[5]Func Study'!$AB$1812</definedName>
    <definedName name="UAcct390L">'[3]Functional Study'!$AG$1883</definedName>
    <definedName name="UAcct390Lrcl">'[3]Functional Study'!$AG$1885</definedName>
    <definedName name="UAcct390S">'[3]Functional Study'!$AG$1765</definedName>
    <definedName name="UAcct390Sgp">'[3]Functional Study'!$AG$1766</definedName>
    <definedName name="UAcct390Sgu">'[3]Functional Study'!$AG$1767</definedName>
    <definedName name="UAcct390Sop">'[3]Functional Study'!$AG$1769</definedName>
    <definedName name="UAcct390Sou">'[3]Functional Study'!$AG$1770</definedName>
    <definedName name="UAcct391Cn">'[3]Functional Study'!$AG$1777</definedName>
    <definedName name="UACCT391JBE">'[5]Func Study'!$AB$1825</definedName>
    <definedName name="UAcct391S">'[3]Functional Study'!$AG$1774</definedName>
    <definedName name="UAcct391Se">'[3]Functional Study'!$AG$1779</definedName>
    <definedName name="UAcct391Sg">'[3]Functional Study'!$AG$1778</definedName>
    <definedName name="UAcct391Sgp">'[3]Functional Study'!$AG$1775</definedName>
    <definedName name="UAcct391Sgu">'[3]Functional Study'!$AG$1776</definedName>
    <definedName name="UAcct391So">'[3]Functional Study'!$AG$1780</definedName>
    <definedName name="UACCT391SSGCH">'[3]Functional Study'!$AG$1781</definedName>
    <definedName name="UACCT391SSGCT">'[3]Functional Study'!$AG$1782</definedName>
    <definedName name="UAcct392Cn">'[3]Functional Study'!$AG$1789</definedName>
    <definedName name="UAcct392L">'[3]Functional Study'!$AG$1890</definedName>
    <definedName name="UAcct392Lrcl">'[3]Functional Study'!$AG$1892</definedName>
    <definedName name="UAcct392S">'[3]Functional Study'!$AG$1786</definedName>
    <definedName name="UAcct392Se">'[3]Functional Study'!$AG$1791</definedName>
    <definedName name="UAcct392Sg">'[3]Functional Study'!$AG$1788</definedName>
    <definedName name="UAcct392Sgp">'[3]Functional Study'!$AG$1792</definedName>
    <definedName name="UAcct392Sgu">'[3]Functional Study'!$AG$1790</definedName>
    <definedName name="UAcct392So">'[3]Functional Study'!$AG$1787</definedName>
    <definedName name="UACCT392SSGCH">'[3]Functional Study'!$AG$1793</definedName>
    <definedName name="UACCT392SSGCT">'[3]Functional Study'!$AG$1794</definedName>
    <definedName name="UAcct393S">'[3]Functional Study'!$AG$1798</definedName>
    <definedName name="UAcct393Sg">'[3]Functional Study'!$AG$1802</definedName>
    <definedName name="UAcct393Sgp">'[3]Functional Study'!$AG$1799</definedName>
    <definedName name="UAcct393Sgu">'[3]Functional Study'!$AG$1800</definedName>
    <definedName name="UAcct393So">'[3]Functional Study'!$AG$1801</definedName>
    <definedName name="UACCT393SSGCT">'[3]Functional Study'!$AG$1803</definedName>
    <definedName name="UAcct394S">'[3]Functional Study'!$AG$1807</definedName>
    <definedName name="UAcct394Se">'[3]Functional Study'!$AG$1811</definedName>
    <definedName name="UAcct394Sg">'[3]Functional Study'!$AG$1812</definedName>
    <definedName name="UAcct394Sgp">'[3]Functional Study'!$AG$1808</definedName>
    <definedName name="UAcct394Sgu">'[3]Functional Study'!$AG$1809</definedName>
    <definedName name="UAcct394So">'[3]Functional Study'!$AG$1810</definedName>
    <definedName name="UACCT394SSGCH">'[3]Functional Study'!$AG$1813</definedName>
    <definedName name="UACCT394SSGCT">'[3]Functional Study'!$AG$1814</definedName>
    <definedName name="UAcct395S">'[3]Functional Study'!$AG$1818</definedName>
    <definedName name="UAcct395Se">'[3]Functional Study'!$AG$1822</definedName>
    <definedName name="UAcct395Sg">'[3]Functional Study'!$AG$1823</definedName>
    <definedName name="UAcct395Sgp">'[3]Functional Study'!$AG$1819</definedName>
    <definedName name="UAcct395Sgu">'[3]Functional Study'!$AG$1820</definedName>
    <definedName name="UAcct395So">'[3]Functional Study'!$AG$1821</definedName>
    <definedName name="UACCT395SSGCH">'[3]Functional Study'!$AG$1824</definedName>
    <definedName name="UACCT395SSGCT">'[3]Functional Study'!$AG$1825</definedName>
    <definedName name="UAcct396S">'[3]Functional Study'!$AG$1829</definedName>
    <definedName name="UAcct396Se">'[3]Functional Study'!$AG$1834</definedName>
    <definedName name="UAcct396Sg">'[3]Functional Study'!$AG$1831</definedName>
    <definedName name="UAcct396Sgp">'[3]Functional Study'!$AG$1830</definedName>
    <definedName name="UAcct396Sgu">'[3]Functional Study'!$AG$1833</definedName>
    <definedName name="UAcct396So">'[3]Functional Study'!$AG$1832</definedName>
    <definedName name="UACCT396SSGCH">'[3]Functional Study'!$AG$1836</definedName>
    <definedName name="UACCT396SSGCT">'[5]Func Study'!$AB$1878</definedName>
    <definedName name="UAcct397Cn">'[3]Functional Study'!$AG$1847</definedName>
    <definedName name="UAcct397JBG">'[5]Func Study'!$AB$1893</definedName>
    <definedName name="UAcct397S">'[3]Functional Study'!$AG$1843</definedName>
    <definedName name="UAcct397Se">'[3]Functional Study'!$AG$1849</definedName>
    <definedName name="UAcct397Sg">'[3]Functional Study'!$AG$1848</definedName>
    <definedName name="UAcct397Sgp">'[3]Functional Study'!$AG$1844</definedName>
    <definedName name="UAcct397Sgu">'[3]Functional Study'!$AG$1845</definedName>
    <definedName name="UAcct397So">'[3]Functional Study'!$AG$1846</definedName>
    <definedName name="UACCT397SSGCH">'[3]Functional Study'!$AG$1850</definedName>
    <definedName name="UACCT397SSGCT">'[3]Functional Study'!$AG$1851</definedName>
    <definedName name="UAcct398Cn">'[3]Functional Study'!$AG$1858</definedName>
    <definedName name="UAcct398S">'[3]Functional Study'!$AG$1855</definedName>
    <definedName name="UAcct398Se">'[3]Functional Study'!$AG$1860</definedName>
    <definedName name="UAcct398Sg">'[3]Functional Study'!$AG$1861</definedName>
    <definedName name="UAcct398Sgp">'[3]Functional Study'!$AG$1856</definedName>
    <definedName name="UAcct398Sgu">'[3]Functional Study'!$AG$1857</definedName>
    <definedName name="UAcct398So">'[3]Functional Study'!$AG$1859</definedName>
    <definedName name="UACCT398SSGCT">'[3]Functional Study'!$AG$1862</definedName>
    <definedName name="UAcct399">'[3]Functional Study'!$AG$1869</definedName>
    <definedName name="UAcct399G">'[3]Functional Study'!$AG$1910</definedName>
    <definedName name="UAcct399L">'[3]Functional Study'!$AG$1873</definedName>
    <definedName name="UAcct399Lrcl">'[3]Functional Study'!$AG$1875</definedName>
    <definedName name="UAcct403360">'[3]Functional Study'!$AG$1073</definedName>
    <definedName name="UAcct403361">'[3]Functional Study'!$AG$1074</definedName>
    <definedName name="UAcct403362">'[3]Functional Study'!$AG$1075</definedName>
    <definedName name="UAcct403363">'[3]Functional Study'!$AG$1076</definedName>
    <definedName name="UAcct403364">'[3]Functional Study'!$AG$1077</definedName>
    <definedName name="UAcct403365">'[3]Functional Study'!$AG$1078</definedName>
    <definedName name="UAcct403366">'[3]Functional Study'!$AG$1079</definedName>
    <definedName name="UAcct403367">'[3]Functional Study'!$AG$1080</definedName>
    <definedName name="UAcct403368">'[3]Functional Study'!$AG$1081</definedName>
    <definedName name="UAcct403369">'[3]Functional Study'!$AG$1082</definedName>
    <definedName name="UAcct403370">'[3]Functional Study'!$AG$1083</definedName>
    <definedName name="UAcct403371">'[3]Functional Study'!$AG$1084</definedName>
    <definedName name="UAcct403372">'[3]Functional Study'!$AG$1085</definedName>
    <definedName name="UAcct403373">'[3]Functional Study'!$AG$1086</definedName>
    <definedName name="UAcct403Ep">'[3]Functional Study'!$AG$1112</definedName>
    <definedName name="UAcct403Gpcn">'[3]Functional Study'!$AG$1094</definedName>
    <definedName name="UAcct403GPDGP">'[5]Func Study'!$AB$1108</definedName>
    <definedName name="UAcct403GPDGU">'[5]Func Study'!$AB$1109</definedName>
    <definedName name="UAcct403GPJBG">'[5]Func Study'!$AB$1115</definedName>
    <definedName name="UAcct403Gps">'[3]Functional Study'!$AG$1090</definedName>
    <definedName name="UAcct403Gpse">'[3]Functional Study'!$AG$1093</definedName>
    <definedName name="UAcct403Gpsg">'[3]Functional Study'!$AG$1095</definedName>
    <definedName name="UACCT403gpsg1">'[4]Functional Study'!$AG$991</definedName>
    <definedName name="UAcct403Gpsgp">'[3]Functional Study'!$AG$1091</definedName>
    <definedName name="UAcct403Gpsgu">'[3]Functional Study'!$AG$1092</definedName>
    <definedName name="UAcct403Gpso">'[3]Functional Study'!$AG$1096</definedName>
    <definedName name="UACCT403GPSSGCT">'[3]Functional Study'!$AG$1097</definedName>
    <definedName name="UAcct403Gv0">'[3]Functional Study'!$AG$1103</definedName>
    <definedName name="UAcct403Hp">'[3]Functional Study'!$AG$1057</definedName>
    <definedName name="UACCT403JBE">'[5]Func Study'!$AB$1116</definedName>
    <definedName name="UAcct403Mp">'[3]Functional Study'!$AG$1107</definedName>
    <definedName name="UAcct403Np">'[3]Functional Study'!$AG$1051</definedName>
    <definedName name="UAcct403Op">'[4]Functional Study'!$AG$964</definedName>
    <definedName name="UAcct403OPCAGE">'[5]Func Study'!$AB$1078</definedName>
    <definedName name="UAcct403Opsgp">'[3]Functional Study'!$AG$1060</definedName>
    <definedName name="UAcct403Opsgu">'[3]Functional Study'!$AG$1061</definedName>
    <definedName name="uacct403opsgw">'[35]Functional Study'!$AG$1063</definedName>
    <definedName name="uacct403opssgch">'[3]Functional Study'!$AG$1063</definedName>
    <definedName name="uacct403opssgct">'[3]Functional Study'!$AG$1062</definedName>
    <definedName name="UAcct403Sp">'[4]Functional Study'!$AG$951</definedName>
    <definedName name="uacct403spdg">'[3]Functional Study'!$AG$1046</definedName>
    <definedName name="UAcct403SPJBG">'[5]Func Study'!$AB$1058</definedName>
    <definedName name="UAcct403Spsgp">'[3]Functional Study'!$AG$1043</definedName>
    <definedName name="UAcct403Spsgu">'[3]Functional Study'!$AG$1044</definedName>
    <definedName name="UACCT403SPSSGCH">'[3]Functional Study'!$AG$1045</definedName>
    <definedName name="uacct403ssgch">'[3]Functional Study'!$AG$1098</definedName>
    <definedName name="UAcct403Tp">'[3]Functional Study'!$AG$1070</definedName>
    <definedName name="UAcct404330">'[3]Functional Study'!$AG$1158</definedName>
    <definedName name="UAcct404Clg">'[3]Functional Study'!$AG$1127</definedName>
    <definedName name="UAcct404Clgsop">'[3]Functional Study'!$AG$1125</definedName>
    <definedName name="UAcct404Clgsou">'[3]Functional Study'!$AG$1123</definedName>
    <definedName name="UAcct404Cls">'[3]Functional Study'!$AG$1132</definedName>
    <definedName name="UACCT404GP">'[5]Func Study'!$AB$1146</definedName>
    <definedName name="UACCT404GPCN">'[5]Func Study'!$AB$1143</definedName>
    <definedName name="UACCT404GPSO">'[5]Func Study'!$AB$1141</definedName>
    <definedName name="UAcct404Ipcn">'[3]Functional Study'!$AG$1139</definedName>
    <definedName name="UACCT404IPIDGU">'[3]Functional Study'!$AG$1143</definedName>
    <definedName name="UAcct404IPJBG">'[5]Func Study'!$AB$1163</definedName>
    <definedName name="UAcct404Ips">'[3]Functional Study'!$AG$1135</definedName>
    <definedName name="UAcct404Ipse">'[3]Functional Study'!$AG$1136</definedName>
    <definedName name="UAcct404Ipsg">'[3]Functional Study'!$AG$1137</definedName>
    <definedName name="UAcct404Ipsg1">'[3]Functional Study'!$AG$1140</definedName>
    <definedName name="UAcct404Ipsg2">'[5]Func Study'!$AB$1160</definedName>
    <definedName name="UAcct404Ipso">'[3]Functional Study'!$AG$1138</definedName>
    <definedName name="UACCT404IPSSGCH">'[3]Functional Study'!$AG$1142</definedName>
    <definedName name="UACCT404IPSSGCT">'[3]Functional Study'!$AG$1141</definedName>
    <definedName name="UAcct404M">'[3]Functional Study'!$AG$1148</definedName>
    <definedName name="UACCT404OP">'[5]Func Study'!$AB$1172</definedName>
    <definedName name="UACCT404SP">'[5]Func Study'!$AB$1151</definedName>
    <definedName name="UAcct405">'[3]Functional Study'!$AG$1166</definedName>
    <definedName name="UAcct406">'[3]Functional Study'!$AG$1174</definedName>
    <definedName name="UAcct407">'[3]Functional Study'!$AG$1183</definedName>
    <definedName name="UAcct408">'[3]Functional Study'!$AG$1202</definedName>
    <definedName name="UAcct408S">'[3]Functional Study'!$AG$1194</definedName>
    <definedName name="UAcct41010">'[3]Functional Study'!$AG$1276</definedName>
    <definedName name="UAcct41011">'[5]Func Study'!$AB$1309</definedName>
    <definedName name="uacct41110">'[3]Functional Study'!$AG$1294</definedName>
    <definedName name="UAcct41140">'[3]Functional Study'!$AG$1213</definedName>
    <definedName name="UAcct41141">'[3]Functional Study'!$AG$1218</definedName>
    <definedName name="UAcct41160">'[3]Functional Study'!$AG$361</definedName>
    <definedName name="UAcct41170">'[3]Functional Study'!$AG$366</definedName>
    <definedName name="UAcct4118">'[3]Functional Study'!$AG$370</definedName>
    <definedName name="UAcct41181">'[3]Functional Study'!$AG$373</definedName>
    <definedName name="UAcct4194">'[3]Functional Study'!$AG$377</definedName>
    <definedName name="UAcct421">'[3]Functional Study'!$AG$386</definedName>
    <definedName name="UAcct4311">'[3]Functional Study'!$AG$393</definedName>
    <definedName name="UAcct442Se">'[3]Functional Study'!$AG$260</definedName>
    <definedName name="UAcct442Sg">'[3]Functional Study'!$AG$261</definedName>
    <definedName name="UAcct447">'[3]Functional Study'!$AG$288</definedName>
    <definedName name="UACCT447NPC">'[5]Func Study'!$AB$289</definedName>
    <definedName name="UACCT447NPCCAEW">'[5]Func Study'!$AB$286</definedName>
    <definedName name="UACCT447NPCCAGW">'[5]Func Study'!$AB$287</definedName>
    <definedName name="UACCT447NPCDGP">'[5]Func Study'!$AB$288</definedName>
    <definedName name="UAcct447S">'[3]Functional Study'!$AG$281</definedName>
    <definedName name="UAcct447Se">'[3]Functional Study'!$AG$287</definedName>
    <definedName name="UAcct448">'[3]Functional Study'!$AG$276</definedName>
    <definedName name="UAcct448S">'[5]Func Study'!$AB$274</definedName>
    <definedName name="UAcct448So">'[5]Func Study'!$AB$275</definedName>
    <definedName name="UAcct449">'[3]Functional Study'!$AG$295</definedName>
    <definedName name="UAcct450">'[3]Functional Study'!$AG$305</definedName>
    <definedName name="UAcct450S">'[3]Functional Study'!$AG$303</definedName>
    <definedName name="UAcct450So">'[3]Functional Study'!$AG$304</definedName>
    <definedName name="UAcct451S">'[3]Functional Study'!$AG$308</definedName>
    <definedName name="UAcct451Sg">'[3]Functional Study'!$AG$309</definedName>
    <definedName name="UAcct451So">'[3]Functional Study'!$AG$310</definedName>
    <definedName name="UAcct453">'[3]Functional Study'!$AG$315</definedName>
    <definedName name="UAcct454">'[3]Functional Study'!$AG$321</definedName>
    <definedName name="UAcct454JBG">'[5]Func Study'!$AB$319</definedName>
    <definedName name="UAcct454S">'[3]Functional Study'!$AG$318</definedName>
    <definedName name="UAcct454Sg">'[3]Functional Study'!$AG$319</definedName>
    <definedName name="UAcct454So">'[3]Functional Study'!$AG$320</definedName>
    <definedName name="UAcct456">'[3]Functional Study'!$AG$329</definedName>
    <definedName name="UAcct456CAEW">'[5]Func Study'!$AB$331</definedName>
    <definedName name="UAcct456Cn">'[3]Functional Study'!$AG$325</definedName>
    <definedName name="UAcct456S">'[3]Functional Study'!$AG$324</definedName>
    <definedName name="UAcct456Se">'[3]Functional Study'!$AG$326</definedName>
    <definedName name="UAcct456Sg">'[4]Functional Study'!$AG$328</definedName>
    <definedName name="UAcct456So">'[3]Functional Study'!$AG$327</definedName>
    <definedName name="UAcct500">'[3]Functional Study'!$AG$412</definedName>
    <definedName name="UAcct500Dnppsu">'[3]Functional Study'!$AG$410</definedName>
    <definedName name="UAcct500DSG">'[4]Functional Study'!$AG$400</definedName>
    <definedName name="UAcct500JBG">'[5]Func Study'!$AB$414</definedName>
    <definedName name="UACCT500SSGCH">'[3]Functional Study'!$AG$411</definedName>
    <definedName name="UAcct501">'[3]Functional Study'!$AG$426</definedName>
    <definedName name="UAcct501CAEW">'[5]Func Study'!$AB$420</definedName>
    <definedName name="UAcct501JBE">'[5]Func Study'!$AB$421</definedName>
    <definedName name="UACCT501NPC">'[4]Functional Study'!$AG$409</definedName>
    <definedName name="UACCT501NPCCAEW">'[5]Func Study'!$AB$426</definedName>
    <definedName name="UACCT501nPCSE">'[4]Functional Study'!$AG$408</definedName>
    <definedName name="UAcct501Se">'[3]Functional Study'!$AG$422</definedName>
    <definedName name="UACCT501SSECH">'[3]Functional Study'!$AG$425</definedName>
    <definedName name="UACCT501SSECT">'[3]Functional Study'!$AG$424</definedName>
    <definedName name="UAcct502">'[3]Functional Study'!$AG$431</definedName>
    <definedName name="UAcct502CAGE">'[5]Func Study'!$AB$431</definedName>
    <definedName name="UAcct502Dnppsu">'[3]Functional Study'!$AG$429</definedName>
    <definedName name="UAcct502SG">'[4]Functional Study'!$AG$412</definedName>
    <definedName name="UACCT502SSGCH">'[3]Functional Study'!$AG$430</definedName>
    <definedName name="UAcct503">'[3]Functional Study'!$AG$438</definedName>
    <definedName name="UAcct503npc">'[4]Functional Study'!$AG$420</definedName>
    <definedName name="UAcct505">'[3]Functional Study'!$AG$443</definedName>
    <definedName name="UAcct505CAGE">'[5]Func Study'!$AB$447</definedName>
    <definedName name="UAcct505Dnppsu">'[3]Functional Study'!$AG$441</definedName>
    <definedName name="UAcct505sg">'[4]Functional Study'!$AG$423</definedName>
    <definedName name="UACCT505SSGCH">'[3]Functional Study'!$AG$442</definedName>
    <definedName name="UAcct506">'[3]Functional Study'!$AG$449</definedName>
    <definedName name="UAcct506CAGE">'[5]Func Study'!$AB$452</definedName>
    <definedName name="UAcct506Se">'[3]Functional Study'!$AG$447</definedName>
    <definedName name="UACCT506SSGCH">'[3]Functional Study'!$AG$448</definedName>
    <definedName name="UAcct507">'[3]Functional Study'!$AG$458</definedName>
    <definedName name="UAcct507CAGE">'[5]Func Study'!$AB$462</definedName>
    <definedName name="UAcct507SG">'[4]Functional Study'!$AG$432</definedName>
    <definedName name="uacct507ssgch">'[3]Functional Study'!$AG$457</definedName>
    <definedName name="UAcct510">'[3]Functional Study'!$AG$463</definedName>
    <definedName name="UAcct510CAGE">'[5]Func Study'!$AB$467</definedName>
    <definedName name="UAcct510sg">'[4]Functional Study'!$AG$436</definedName>
    <definedName name="uacct510ssgch">'[3]Functional Study'!$AG$462</definedName>
    <definedName name="UAcct511">'[3]Functional Study'!$AG$468</definedName>
    <definedName name="UAcct511CAGE">'[5]Func Study'!$AB$472</definedName>
    <definedName name="UAcct511sg">'[4]Functional Study'!$AG$440</definedName>
    <definedName name="UACCT511SSGCH">'[3]Functional Study'!$AG$467</definedName>
    <definedName name="UAcct512">'[3]Functional Study'!$AG$473</definedName>
    <definedName name="UAcct512CAGE">'[5]Func Study'!$AB$477</definedName>
    <definedName name="UAcct512sg">'[4]Functional Study'!$AG$444</definedName>
    <definedName name="UACCT512SSGCH">'[3]Functional Study'!$AG$472</definedName>
    <definedName name="UAcct513">'[3]Functional Study'!$AG$478</definedName>
    <definedName name="UAcct513CAGE">'[5]Func Study'!$AB$482</definedName>
    <definedName name="UAcct513sg">'[4]Functional Study'!$AG$448</definedName>
    <definedName name="UACCT513SSGCH">'[3]Functional Study'!$AG$477</definedName>
    <definedName name="UAcct514">'[3]Functional Study'!$AG$483</definedName>
    <definedName name="UAcct514CAGE">'[5]Func Study'!$AB$487</definedName>
    <definedName name="UAcct514sg">'[4]Functional Study'!$AG$452</definedName>
    <definedName name="UACCT514SSGCH">'[3]Functional Study'!$AG$482</definedName>
    <definedName name="UAcct517">'[3]Functional Study'!$AG$492</definedName>
    <definedName name="UAcct518">'[3]Functional Study'!$AG$496</definedName>
    <definedName name="UAcct519">'[3]Functional Study'!$AG$501</definedName>
    <definedName name="UAcct520">'[3]Functional Study'!$AG$505</definedName>
    <definedName name="UAcct523">'[3]Functional Study'!$AG$509</definedName>
    <definedName name="UAcct524">'[3]Functional Study'!$AG$513</definedName>
    <definedName name="UAcct528">'[3]Functional Study'!$AG$517</definedName>
    <definedName name="UAcct529">'[3]Functional Study'!$AG$521</definedName>
    <definedName name="UAcct530">'[3]Functional Study'!$AG$525</definedName>
    <definedName name="UAcct531">'[3]Functional Study'!$AG$529</definedName>
    <definedName name="UAcct532">'[3]Functional Study'!$AG$533</definedName>
    <definedName name="UAcct535">'[3]Functional Study'!$AG$545</definedName>
    <definedName name="UAcct536">'[3]Functional Study'!$AG$549</definedName>
    <definedName name="UAcct537">'[3]Functional Study'!$AG$553</definedName>
    <definedName name="UAcct538">'[3]Functional Study'!$AG$557</definedName>
    <definedName name="UAcct539">'[3]Functional Study'!$AG$561</definedName>
    <definedName name="UAcct540">'[3]Functional Study'!$AG$565</definedName>
    <definedName name="UAcct541">'[3]Functional Study'!$AG$569</definedName>
    <definedName name="UAcct542">'[3]Functional Study'!$AG$573</definedName>
    <definedName name="UAcct543">'[3]Functional Study'!$AG$577</definedName>
    <definedName name="UAcct544">'[3]Functional Study'!$AG$581</definedName>
    <definedName name="UAcct545">'[3]Functional Study'!$AG$585</definedName>
    <definedName name="UAcct546">'[3]Functional Study'!$AG$599</definedName>
    <definedName name="UAcct546CAGE">'[5]Func Study'!$AB$605</definedName>
    <definedName name="UACCT546sg">'[4]Functional Study'!$AG$554</definedName>
    <definedName name="UAcct547">'[3]Functional Study'!$AG$608</definedName>
    <definedName name="UAcct547CAEW">'[5]Func Study'!$AB$610</definedName>
    <definedName name="UACCT547n">'[4]Functional Study'!$AG$559</definedName>
    <definedName name="UACCT547NPCCAEW">'[5]Func Study'!$AB$613</definedName>
    <definedName name="UACCT547nse">'[4]Functional Study'!$AG$558</definedName>
    <definedName name="UAcct547Se">'[3]Functional Study'!$AG$606</definedName>
    <definedName name="UACCT547SSECT">'[3]Functional Study'!$AG$607</definedName>
    <definedName name="UAcct548">'[3]Functional Study'!$AG$613</definedName>
    <definedName name="UACCT548CAGE">'[5]Func Study'!$AB$620</definedName>
    <definedName name="UACCT548sg">'[4]Functional Study'!$AG$565</definedName>
    <definedName name="UACCT548SSCCT">'[3]Functional Study'!$AG$612</definedName>
    <definedName name="UAcct549">'[3]Functional Study'!$AG$618</definedName>
    <definedName name="Uacct549CAGE">'[5]Func Study'!$AB$625</definedName>
    <definedName name="UAcct549Dnppou">'[3]Functional Study'!$AG$616</definedName>
    <definedName name="UACCT549SGW">'[35]Functional Study'!$AG$617</definedName>
    <definedName name="UACCT549SSGCT">'[3]Functional Study'!$AG$617</definedName>
    <definedName name="uacct550sgw">'[35]Functional Study'!$AG$627</definedName>
    <definedName name="uacct550snppo">'[3]Functional Study'!$AG$626</definedName>
    <definedName name="uacct550ssgct">'[3]Functional Study'!$AG$627</definedName>
    <definedName name="UAcct551">'[3]Functional Study'!$AG$631</definedName>
    <definedName name="UAcct551CAGE">'[5]Func Study'!$AB$634</definedName>
    <definedName name="UACCT551SG">'[5]Func Study'!$AB$635</definedName>
    <definedName name="UAcct552">'[4]Functional Study'!$AG$583</definedName>
    <definedName name="UACCT552CAGE">'[5]Func Study'!$AB$640</definedName>
    <definedName name="UAcct552Dnppou">'[3]Functional Study'!$AG$634</definedName>
    <definedName name="UAcct552sg">'[4]Functional Study'!$AG$582</definedName>
    <definedName name="UACCT552SSGCT">'[3]Functional Study'!$AG$635</definedName>
    <definedName name="UACCT553CAGE">'[5]Func Study'!$AB$646</definedName>
    <definedName name="UAcct553Dnppou">'[3]Functional Study'!$AG$640</definedName>
    <definedName name="UAcct553SG">'[5]Func Study'!$AB$645</definedName>
    <definedName name="UACCT553SGW">'[35]Functional Study'!$AG$641</definedName>
    <definedName name="UACCT553SSGCT">'[3]Functional Study'!$AG$641</definedName>
    <definedName name="UACCT554CAGE">'[5]Func Study'!$AB$651</definedName>
    <definedName name="UAcct554Dnppou">'[3]Functional Study'!$AG$645</definedName>
    <definedName name="UAcct554SG">'[5]Func Study'!$AB$650</definedName>
    <definedName name="UACCT554SGW">'[35]Functional Study'!$AG$646</definedName>
    <definedName name="UACCT554SSGCT">'[3]Functional Study'!$AG$646</definedName>
    <definedName name="UAcct555CAEW">'[5]Func Study'!$AB$665</definedName>
    <definedName name="UAcct555CAGW">'[5]Func Study'!$AB$664</definedName>
    <definedName name="uacct555dgp">'[3]Functional Study'!$AG$665</definedName>
    <definedName name="UACCT555NPCCAEW">'[5]Func Study'!$AB$669</definedName>
    <definedName name="UACCT555NPCCAGW">'[5]Func Study'!$AB$668</definedName>
    <definedName name="UAcct555S">'[3]Functional Study'!$AG$658</definedName>
    <definedName name="UAcct555Se">'[3]Functional Study'!$AG$663</definedName>
    <definedName name="UAcct555SG">'[3]Functional Study'!$AG$662</definedName>
    <definedName name="uacct555ssgc">'[3]Functional Study'!$AG$664</definedName>
    <definedName name="UAcct556">'[3]Functional Study'!$AG$673</definedName>
    <definedName name="UAcct557">'[4]Functional Study'!$AG$621</definedName>
    <definedName name="UAcct557S">'[3]Functional Study'!$AG$676</definedName>
    <definedName name="uacct557se">'[3]Functional Study'!$AG$679</definedName>
    <definedName name="UAcct557Sg">'[3]Functional Study'!$AG$677</definedName>
    <definedName name="Uacct557SSGCT">'[3]Functional Study'!$AG$678</definedName>
    <definedName name="uacct557trojp">'[3]Functional Study'!$AG$680</definedName>
    <definedName name="UAcct560">'[3]Functional Study'!$AG$707</definedName>
    <definedName name="UAcct561">'[3]Functional Study'!$AG$711</definedName>
    <definedName name="UAcct562">'[3]Functional Study'!$AG$715</definedName>
    <definedName name="UAcct563">'[3]Functional Study'!$AG$719</definedName>
    <definedName name="UAcct564">'[3]Functional Study'!$AG$723</definedName>
    <definedName name="UAcct565">'[3]Functional Study'!$AG$732</definedName>
    <definedName name="UACCT565NPC">'[5]Func Study'!$AB$744</definedName>
    <definedName name="UACCT565NPCCAGW">'[5]Func Study'!$AB$742</definedName>
    <definedName name="UAcct565Se">'[3]Functional Study'!$AG$731</definedName>
    <definedName name="UAcct566">'[3]Functional Study'!$AG$738</definedName>
    <definedName name="UAcct567">'[3]Functional Study'!$AG$742</definedName>
    <definedName name="UAcct568">'[3]Functional Study'!$AG$746</definedName>
    <definedName name="UAcct569">'[3]Functional Study'!$AG$750</definedName>
    <definedName name="UAcct570">'[3]Functional Study'!$AG$754</definedName>
    <definedName name="UAcct571">'[3]Functional Study'!$AG$758</definedName>
    <definedName name="UAcct572">'[3]Functional Study'!$AG$762</definedName>
    <definedName name="UAcct573">'[3]Functional Study'!$AG$766</definedName>
    <definedName name="UAcct580">'[3]Functional Study'!$AG$779</definedName>
    <definedName name="UAcct581">'[3]Functional Study'!$AG$784</definedName>
    <definedName name="UAcct582">'[3]Functional Study'!$AG$789</definedName>
    <definedName name="UAcct583">'[3]Functional Study'!$AG$794</definedName>
    <definedName name="UAcct584">'[3]Functional Study'!$AG$799</definedName>
    <definedName name="UAcct585">'[3]Functional Study'!$AG$804</definedName>
    <definedName name="UAcct586">'[3]Functional Study'!$AG$809</definedName>
    <definedName name="UAcct587">'[3]Functional Study'!$AG$814</definedName>
    <definedName name="UAcct588">'[3]Functional Study'!$AG$819</definedName>
    <definedName name="UAcct589">'[3]Functional Study'!$AG$824</definedName>
    <definedName name="UAcct590">'[3]Functional Study'!$AG$829</definedName>
    <definedName name="UAcct591">'[3]Functional Study'!$AG$834</definedName>
    <definedName name="UAcct592">'[3]Functional Study'!$AG$839</definedName>
    <definedName name="UAcct593">'[3]Functional Study'!$AG$844</definedName>
    <definedName name="UAcct594">'[3]Functional Study'!$AG$849</definedName>
    <definedName name="UAcct595">'[3]Functional Study'!$AG$854</definedName>
    <definedName name="UAcct596">'[3]Functional Study'!$AG$864</definedName>
    <definedName name="UAcct597">'[3]Functional Study'!$AG$869</definedName>
    <definedName name="UAcct598">'[3]Functional Study'!$AG$874</definedName>
    <definedName name="UAcct901">'[3]Functional Study'!$AG$886</definedName>
    <definedName name="UAcct902">'[3]Functional Study'!$AG$891</definedName>
    <definedName name="UAcct903">'[3]Functional Study'!$AG$896</definedName>
    <definedName name="UAcct904">'[3]Functional Study'!$AG$901</definedName>
    <definedName name="UAcct905">'[3]Functional Study'!$AG$906</definedName>
    <definedName name="UAcct907">'[3]Functional Study'!$AG$920</definedName>
    <definedName name="UAcct908">'[3]Functional Study'!$AG$925</definedName>
    <definedName name="UAcct909">'[3]Functional Study'!$AG$930</definedName>
    <definedName name="UAcct910">'[3]Functional Study'!$AG$935</definedName>
    <definedName name="UAcct911">'[3]Functional Study'!$AG$946</definedName>
    <definedName name="UAcct912">'[3]Functional Study'!$AG$951</definedName>
    <definedName name="UAcct913">'[3]Functional Study'!$AG$956</definedName>
    <definedName name="UAcct916">'[3]Functional Study'!$AG$961</definedName>
    <definedName name="UAcct920">'[3]Functional Study'!$AG$972</definedName>
    <definedName name="UAcct920Cn">'[3]Functional Study'!$AG$970</definedName>
    <definedName name="UAcct921">'[3]Functional Study'!$AG$978</definedName>
    <definedName name="UAcct921Cn">'[3]Functional Study'!$AG$976</definedName>
    <definedName name="UAcct923">'[3]Functional Study'!$AG$984</definedName>
    <definedName name="UAcct923CAGW">'[5]Func Study'!$AB$995</definedName>
    <definedName name="UAcct923Cn">'[3]Functional Study'!$AG$982</definedName>
    <definedName name="UAcct924">'[3]Functional Study'!$AG$988</definedName>
    <definedName name="UAcct925">'[3]Functional Study'!$AG$992</definedName>
    <definedName name="UAcct926">'[3]Functional Study'!$AG$998</definedName>
    <definedName name="UAcct927">'[3]Functional Study'!$AG$1003</definedName>
    <definedName name="UAcct928">'[3]Functional Study'!$AG$1010</definedName>
    <definedName name="UAcct929">'[3]Functional Study'!$AG$1015</definedName>
    <definedName name="UAcct930">'[3]Functional Study'!$AG$1021</definedName>
    <definedName name="UAcct931">'[3]Functional Study'!$AG$1026</definedName>
    <definedName name="UAcct935">'[3]Functional Study'!$AG$1032</definedName>
    <definedName name="UAcctAGA">'[3]Functional Study'!$AG$297</definedName>
    <definedName name="UACCTCOHDGP">'[3]Functional Study'!$AG$683</definedName>
    <definedName name="UACCTCOWSG">'[3]Functional Study'!$AG$684</definedName>
    <definedName name="UAcctcwc">'[3]Functional Study'!$AG$2088</definedName>
    <definedName name="UAcctd00">'[3]Functional Study'!$AG$1744</definedName>
    <definedName name="UAcctdfad">'[3]Functional Study'!$AG$398</definedName>
    <definedName name="UAcctdfap">'[3]Functional Study'!$AG$396</definedName>
    <definedName name="UAcctdfat">'[3]Functional Study'!$AG$397</definedName>
    <definedName name="UAcctds0">'[3]Functional Study'!$AG$1748</definedName>
    <definedName name="UACCTECD">'[35]Functional Study'!$AG$689</definedName>
    <definedName name="UACCTECDDGP">'[5]Func Study'!$AB$687</definedName>
    <definedName name="UACCTECDMC">'[5]Func Study'!$AB$689</definedName>
    <definedName name="UACCTECDS">'[5]Func Study'!$AB$691</definedName>
    <definedName name="UACCTECDSG1">'[5]Func Study'!$AB$688</definedName>
    <definedName name="UACCTECDSG2">'[5]Func Study'!$AB$690</definedName>
    <definedName name="UACCTECDSG3">'[5]Func Study'!$AB$692</definedName>
    <definedName name="UACCTEQFCS">'[3]Functional Study'!$AG$687</definedName>
    <definedName name="UACCTEQFCSG">'[3]Functional Study'!$AG$688</definedName>
    <definedName name="UAcctfit">'[3]Functional Study'!$AG$1349</definedName>
    <definedName name="UAcctg00">'[3]Functional Study'!$AG$1902</definedName>
    <definedName name="UAccth00">'[3]Functional Study'!$AG$1497</definedName>
    <definedName name="UAccti00">'[3]Functional Study'!$AG$1947</definedName>
    <definedName name="UACCTMCCMC">'[3]Functional Study'!$AG$685</definedName>
    <definedName name="UACCTMCSG">'[3]Functional Study'!$AG$686</definedName>
    <definedName name="UAcctn00">'[3]Functional Study'!$AG$1449</definedName>
    <definedName name="UAccto00">'[3]Functional Study'!$AG$1561</definedName>
    <definedName name="UAcctowc">'[3]Functional Study'!$AG$2099</definedName>
    <definedName name="UAcctowcse">'[4]Functional Study'!$AG$1855</definedName>
    <definedName name="UACCTOWCSSECH">'[3]Functional Study'!$AG$2098</definedName>
    <definedName name="UAccts00">'[3]Functional Study'!$AG$1408</definedName>
    <definedName name="UAcctsttax">'[3]Functional Study'!$AG$1332</definedName>
    <definedName name="UAcctt00">'[3]Functional Study'!$AG$1636</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alidAccount">[9]Variables!$AK$43:$AK$376</definedName>
    <definedName name="w" hidden="1">[36]Inputs!#REF!</definedName>
    <definedName name="WC_Debt">[18]Variables!$D$14</definedName>
    <definedName name="WC_Pref">[18]Variables!$D$15</definedName>
    <definedName name="WinterPeak">'[37]Load Data'!$D$9:$H$12,'[37]Load Data'!$D$20:$H$22</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'[38]Weather Present'!$K$7</definedName>
    <definedName name="xxx">[39]Variables!$AK$2:$AL$12</definedName>
    <definedName name="y" hidden="1">'[1]DSM Output'!$B$21:$B$23</definedName>
    <definedName name="YearEndInput">[8]Inputs!$A$3:$D$1671</definedName>
    <definedName name="years">[12]Main!$D$11</definedName>
    <definedName name="YEFactors">[9]Factors!$S$3:$AG$99</definedName>
    <definedName name="z" hidden="1">'[1]DSM Output'!$G$21:$G$23</definedName>
    <definedName name="Z_01844156_6462_4A28_9785_1A86F4D0C834_.wvu.PrintTitles" hidden="1">#REF!</definedName>
  </definedNames>
  <calcPr calcId="145621" iterate="1"/>
</workbook>
</file>

<file path=xl/calcChain.xml><?xml version="1.0" encoding="utf-8"?>
<calcChain xmlns="http://schemas.openxmlformats.org/spreadsheetml/2006/main">
  <c r="A2" i="51" l="1"/>
  <c r="A3" i="51"/>
  <c r="A1" i="51"/>
  <c r="F29" i="50" l="1"/>
  <c r="P10" i="51" l="1"/>
  <c r="P9" i="51"/>
  <c r="F11" i="50" s="1"/>
  <c r="I11" i="50" s="1"/>
  <c r="I17" i="50" l="1"/>
  <c r="C13" i="51" l="1"/>
  <c r="C15" i="51" s="1"/>
  <c r="D13" i="51" l="1"/>
  <c r="D15" i="51" s="1"/>
  <c r="E13" i="51" l="1"/>
  <c r="E15" i="51" s="1"/>
  <c r="F13" i="51"/>
  <c r="F15" i="51" s="1"/>
  <c r="G13" i="51" l="1"/>
  <c r="G15" i="51" s="1"/>
  <c r="H13" i="51" l="1"/>
  <c r="H15" i="51" s="1"/>
  <c r="I13" i="51" l="1"/>
  <c r="I15" i="51" s="1"/>
  <c r="J13" i="51" l="1"/>
  <c r="J15" i="51" s="1"/>
  <c r="K13" i="51" l="1"/>
  <c r="K15" i="51" s="1"/>
  <c r="L13" i="51" l="1"/>
  <c r="L15" i="51" s="1"/>
  <c r="P12" i="51" l="1"/>
  <c r="M13" i="51"/>
  <c r="M15" i="51" s="1"/>
  <c r="N13" i="51"/>
  <c r="N15" i="51" s="1"/>
  <c r="F30" i="50" l="1"/>
  <c r="P11" i="51"/>
  <c r="F12" i="50" s="1"/>
  <c r="I12" i="50" s="1"/>
  <c r="I18" i="50" l="1"/>
  <c r="O13" i="51"/>
  <c r="O15" i="51" s="1"/>
  <c r="F28" i="50"/>
  <c r="P8" i="51"/>
  <c r="P13" i="51" s="1"/>
  <c r="P15" i="51" l="1"/>
  <c r="F10" i="50"/>
  <c r="F31" i="50"/>
  <c r="F19" i="50" l="1"/>
  <c r="I16" i="50"/>
  <c r="I19" i="50" s="1"/>
  <c r="I10" i="50"/>
  <c r="I13" i="50" s="1"/>
  <c r="F13" i="50"/>
</calcChain>
</file>

<file path=xl/sharedStrings.xml><?xml version="1.0" encoding="utf-8"?>
<sst xmlns="http://schemas.openxmlformats.org/spreadsheetml/2006/main" count="79" uniqueCount="43">
  <si>
    <t>PAGE</t>
  </si>
  <si>
    <t>TOTAL</t>
  </si>
  <si>
    <t>ACCOUNT</t>
  </si>
  <si>
    <t>Type</t>
  </si>
  <si>
    <t>COMPANY</t>
  </si>
  <si>
    <t>FACTOR</t>
  </si>
  <si>
    <t>FACTOR %</t>
  </si>
  <si>
    <t>ALLOCATED</t>
  </si>
  <si>
    <t>REF#</t>
  </si>
  <si>
    <t>Description of Adjustment:</t>
  </si>
  <si>
    <t>108MP</t>
  </si>
  <si>
    <t>186M</t>
  </si>
  <si>
    <t>Adjustment to Rate Base:</t>
  </si>
  <si>
    <t>Actual</t>
  </si>
  <si>
    <t>Accumulated Depreciation</t>
  </si>
  <si>
    <t>Reclamation Liability</t>
  </si>
  <si>
    <t>Description</t>
  </si>
  <si>
    <t>TOTAL RATE BASE</t>
  </si>
  <si>
    <t>Bonus Bid / Lease Payable</t>
  </si>
  <si>
    <t>(000's)</t>
  </si>
  <si>
    <t>Bridger Total</t>
  </si>
  <si>
    <t>PacifiCorp Share (66.67%)</t>
  </si>
  <si>
    <t>Below</t>
  </si>
  <si>
    <t>PacifiCorp</t>
  </si>
  <si>
    <t>JBE</t>
  </si>
  <si>
    <t>FERC Account</t>
  </si>
  <si>
    <t>Coal Mine</t>
  </si>
  <si>
    <t>Misc. Deferred Debits</t>
  </si>
  <si>
    <t>Structure, Equipment, Mine Dev.</t>
  </si>
  <si>
    <t>Deferred Long Wall Costs</t>
  </si>
  <si>
    <t>Ref 8.1</t>
  </si>
  <si>
    <t>AMA Balance</t>
  </si>
  <si>
    <t>Mining Plant Accumulated Depreciation</t>
  </si>
  <si>
    <t>WASHINGTON</t>
  </si>
  <si>
    <t>8.1.1</t>
  </si>
  <si>
    <t xml:space="preserve"> 8.1.1</t>
  </si>
  <si>
    <t>Washington Expedited Rate Filing - June 2015</t>
  </si>
  <si>
    <t>June 2015 AMA Balance</t>
  </si>
  <si>
    <t>Adjustment to June 2015 YE Balance</t>
  </si>
  <si>
    <t>June 2015 YE Balance</t>
  </si>
  <si>
    <t>RES</t>
  </si>
  <si>
    <t>Jim Bridger Mine Rate Base_BR8.1</t>
  </si>
  <si>
    <r>
      <t xml:space="preserve">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The normalized costs for BCC provide no return on investment. The return on investment for BCC is removed in the fuels credit which the Company has included as an offset to fuel prices leaving no return in results. The Bridger Mine adjustment was stipulated to and approved in Washington UE-032065, and has been included in all GRC filings since.  
</t>
    </r>
    <r>
      <rPr>
        <b/>
        <i/>
        <sz val="10"/>
        <color rgb="FFFF0000"/>
        <rFont val="Arial"/>
        <family val="2"/>
      </rPr>
      <t>5-20-2016 - This adjustment has been revised in response to Bench Request No. 8, Question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</si>
</sst>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quot;$&quot;#,##0\ ;\(&quot;$&quot;#,##0\)"/>
    <numFmt numFmtId="167" formatCode="_-* #,##0\ &quot;F&quot;_-;\-* #,##0\ &quot;F&quot;_-;_-* &quot;-&quot;\ &quot;F&quot;_-;_-@_-"/>
    <numFmt numFmtId="168" formatCode="#,##0.000;[Red]\-#,##0.000"/>
    <numFmt numFmtId="169" formatCode="0.000%"/>
    <numFmt numFmtId="170" formatCode="_(&quot;$&quot;* #,##0.00_);\(&quot;$&quot;* #,##0.00\);_(&quot;$&quot;* &quot;-&quot;??_);_(@_)"/>
    <numFmt numFmtId="171" formatCode="_(* #,##0.00_);[Red]_(* \(#,##0.00\);_(* &quot;-&quot;??_);_(@_)"/>
    <numFmt numFmtId="172" formatCode="&quot;$&quot;###0;[Red]\(&quot;$&quot;###0\)"/>
    <numFmt numFmtId="173" formatCode="mmmm\ d\,\ yyyy"/>
    <numFmt numFmtId="174" formatCode="########\-###\-###"/>
    <numFmt numFmtId="175" formatCode="0.0"/>
    <numFmt numFmtId="176" formatCode="#,##0.0_);\(#,##0.0\);\-\ ;"/>
    <numFmt numFmtId="177" formatCode="#,##0.0000"/>
    <numFmt numFmtId="178" formatCode="mmm\ dd\,\ yyyy"/>
    <numFmt numFmtId="179" formatCode="General_)"/>
    <numFmt numFmtId="180" formatCode="#,##0_)_%;\(#,##0\)_%;"/>
    <numFmt numFmtId="181" formatCode="_._.* #,##0.0_)_%;_._.* \(#,##0.0\)_%"/>
    <numFmt numFmtId="182" formatCode="#,##0.0_)_%;\(#,##0.0\)_%;\ \ .0_)_%"/>
    <numFmt numFmtId="183" formatCode="_._.* #,##0.00_)_%;_._.* \(#,##0.00\)_%"/>
    <numFmt numFmtId="184" formatCode="#,##0.00_)_%;\(#,##0.00\)_%;\ \ .00_)_%"/>
    <numFmt numFmtId="185" formatCode="_._.* #,##0.000_)_%;_._.* \(#,##0.000\)_%"/>
    <numFmt numFmtId="186" formatCode="#,##0.000_)_%;\(#,##0.000\)_%;\ \ .000_)_%"/>
    <numFmt numFmtId="187" formatCode="_._.* \(#,##0\)_%;_._.* #,##0_)_%;_._.* 0_)_%;_._.@_)_%"/>
    <numFmt numFmtId="188" formatCode="_._.&quot;$&quot;* \(#,##0\)_%;_._.&quot;$&quot;* #,##0_)_%;_._.&quot;$&quot;* 0_)_%;_._.@_)_%"/>
    <numFmt numFmtId="189" formatCode="&quot;$&quot;* #,##0_)_%;&quot;$&quot;* \(#,##0\)_%;&quot;$&quot;* &quot;-&quot;??_)_%;@_)_%"/>
    <numFmt numFmtId="190" formatCode="_._.&quot;$&quot;* #,##0.0_)_%;_._.&quot;$&quot;* \(#,##0.0\)_%"/>
    <numFmt numFmtId="191" formatCode="&quot;$&quot;* #,##0.0_)_%;&quot;$&quot;* \(#,##0.0\)_%;&quot;$&quot;* \ .0_)_%"/>
    <numFmt numFmtId="192" formatCode="_._.&quot;$&quot;* #,##0.00_)_%;_._.&quot;$&quot;* \(#,##0.00\)_%"/>
    <numFmt numFmtId="193" formatCode="&quot;$&quot;* #,##0.00_)_%;&quot;$&quot;* \(#,##0.00\)_%;&quot;$&quot;* \ .00_)_%"/>
    <numFmt numFmtId="194" formatCode="_._.&quot;$&quot;* #,##0.000_)_%;_._.&quot;$&quot;* \(#,##0.000\)_%"/>
    <numFmt numFmtId="195" formatCode="&quot;$&quot;* #,##0.000_)_%;&quot;$&quot;* \(#,##0.000\)_%;&quot;$&quot;* \ .000_)_%"/>
    <numFmt numFmtId="196" formatCode="_(* #,##0_);_(* \(#,##0\);_(* &quot;0&quot;_);_(@_)"/>
    <numFmt numFmtId="197" formatCode="_(0_)%;\(0\)%"/>
    <numFmt numFmtId="198" formatCode="_._._(* 0_)%;_._.* \(0\)%"/>
    <numFmt numFmtId="199" formatCode="0%_);\(0%\)"/>
    <numFmt numFmtId="200" formatCode="_(0.0_)%;\(0.0\)%"/>
    <numFmt numFmtId="201" formatCode="_._._(* 0.0_)%;_._.* \(0.0\)%"/>
    <numFmt numFmtId="202" formatCode="_(0.00_)%;\(0.00\)%"/>
    <numFmt numFmtId="203" formatCode="_._._(* 0.00_)%;_._.* \(0.00\)%"/>
    <numFmt numFmtId="204" formatCode="_(0.000_)%;\(0.000\)%"/>
    <numFmt numFmtId="205" formatCode="_._._(* 0.000_)%;_._.* \(0.000\)%"/>
    <numFmt numFmtId="206" formatCode="###,000"/>
  </numFmts>
  <fonts count="93">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sz val="10"/>
      <name val="Times New Roman"/>
      <family val="1"/>
    </font>
    <font>
      <sz val="10"/>
      <name val="Arial"/>
      <family val="2"/>
    </font>
    <font>
      <b/>
      <sz val="12"/>
      <name val="Arial"/>
      <family val="2"/>
    </font>
    <font>
      <b/>
      <sz val="8"/>
      <name val="Arial"/>
      <family val="2"/>
    </font>
    <font>
      <b/>
      <sz val="10"/>
      <name val="Arial"/>
      <family val="2"/>
    </font>
    <font>
      <sz val="10"/>
      <color indexed="24"/>
      <name val="Courier New"/>
      <family val="3"/>
    </font>
    <font>
      <sz val="8"/>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b/>
      <sz val="10"/>
      <name val="Arial"/>
      <family val="2"/>
    </font>
    <font>
      <sz val="12"/>
      <name val="Arial"/>
      <family val="2"/>
    </font>
    <font>
      <u/>
      <sz val="10"/>
      <name val="Arial"/>
      <family val="2"/>
    </font>
    <font>
      <sz val="18"/>
      <name val="Arial"/>
      <family val="2"/>
    </font>
    <font>
      <sz val="11"/>
      <color indexed="8"/>
      <name val="Calibri"/>
      <family val="2"/>
    </font>
    <font>
      <sz val="11"/>
      <color indexed="9"/>
      <name val="Calibri"/>
      <family val="2"/>
    </font>
    <font>
      <b/>
      <sz val="10"/>
      <color indexed="9"/>
      <name val="Arial"/>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1"/>
      <color theme="1"/>
      <name val="Calibri"/>
      <family val="2"/>
    </font>
    <font>
      <sz val="12"/>
      <color theme="1"/>
      <name val="Times New Roman"/>
      <family val="2"/>
    </font>
    <font>
      <sz val="10"/>
      <color theme="1"/>
      <name val="Arial"/>
      <family val="2"/>
    </font>
    <font>
      <sz val="10"/>
      <name val="Helv"/>
    </font>
    <font>
      <sz val="11"/>
      <color theme="1"/>
      <name val="Arial"/>
      <family val="2"/>
    </font>
    <font>
      <sz val="8"/>
      <name val="Helv"/>
    </font>
    <font>
      <i/>
      <sz val="11"/>
      <color indexed="23"/>
      <name val="Calibri"/>
      <family val="2"/>
    </font>
    <font>
      <sz val="7"/>
      <name val="Arial"/>
      <family val="2"/>
    </font>
    <font>
      <sz val="11"/>
      <color indexed="17"/>
      <name val="Calibri"/>
      <family val="2"/>
    </font>
    <font>
      <b/>
      <sz val="11"/>
      <color indexed="56"/>
      <name val="Calibri"/>
      <family val="2"/>
    </font>
    <font>
      <u/>
      <sz val="10"/>
      <color indexed="12"/>
      <name val="Arial"/>
      <family val="2"/>
    </font>
    <font>
      <b/>
      <i/>
      <sz val="10"/>
      <name val="Arial"/>
      <family val="2"/>
    </font>
    <font>
      <b/>
      <u/>
      <sz val="10"/>
      <color indexed="39"/>
      <name val="Arial"/>
      <family val="2"/>
    </font>
    <font>
      <sz val="11"/>
      <color indexed="52"/>
      <name val="Calibri"/>
      <family val="2"/>
    </font>
    <font>
      <sz val="11"/>
      <color indexed="60"/>
      <name val="Calibri"/>
      <family val="2"/>
    </font>
    <font>
      <sz val="12"/>
      <color indexed="12"/>
      <name val="Times New Roman"/>
      <family val="1"/>
    </font>
    <font>
      <sz val="10"/>
      <color theme="1"/>
      <name val="Times New Roman"/>
      <family val="2"/>
    </font>
    <font>
      <sz val="11"/>
      <color theme="1"/>
      <name val="Comic Sans MS"/>
      <family val="2"/>
    </font>
    <font>
      <b/>
      <sz val="11"/>
      <color indexed="63"/>
      <name val="Calibri"/>
      <family val="2"/>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10"/>
      <color indexed="10"/>
      <name val="Arial"/>
      <family val="2"/>
    </font>
    <font>
      <sz val="12"/>
      <name val="Arial MT"/>
    </font>
    <font>
      <b/>
      <sz val="18"/>
      <color indexed="56"/>
      <name val="Cambria"/>
      <family val="2"/>
    </font>
    <font>
      <sz val="10"/>
      <name val="LinePrinter"/>
    </font>
    <font>
      <sz val="8"/>
      <color indexed="12"/>
      <name val="Arial"/>
      <family val="2"/>
    </font>
    <font>
      <sz val="11"/>
      <color indexed="10"/>
      <name val="Calibri"/>
      <family val="2"/>
    </font>
    <font>
      <b/>
      <sz val="11"/>
      <name val="Arial"/>
      <family val="2"/>
    </font>
    <font>
      <sz val="11"/>
      <name val="Times New Roman"/>
      <family val="1"/>
    </font>
    <font>
      <sz val="9"/>
      <name val="Arial"/>
      <family val="2"/>
    </font>
    <font>
      <u val="singleAccounting"/>
      <sz val="11"/>
      <name val="Times New Roman"/>
      <family val="1"/>
    </font>
    <font>
      <sz val="10"/>
      <name val="Geneva"/>
      <family val="2"/>
    </font>
    <font>
      <sz val="11"/>
      <color indexed="12"/>
      <name val="Times New Roman"/>
      <family val="1"/>
    </font>
    <font>
      <sz val="11"/>
      <color indexed="8"/>
      <name val="Times New Roman"/>
      <family val="1"/>
    </font>
    <font>
      <sz val="11"/>
      <color indexed="8"/>
      <name val="TimesNewRomanPS"/>
    </font>
    <font>
      <sz val="10"/>
      <name val="MS Sans Serif"/>
      <family val="2"/>
    </font>
    <font>
      <b/>
      <sz val="10"/>
      <color indexed="63"/>
      <name val="Arial"/>
      <family val="2"/>
    </font>
    <font>
      <b/>
      <sz val="10"/>
      <color indexed="1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2"/>
      <name val="Times New Roman"/>
      <family val="1"/>
    </font>
    <font>
      <sz val="10"/>
      <name val="Arial"/>
      <family val="2"/>
    </font>
    <font>
      <sz val="10"/>
      <color rgb="FFFF0000"/>
      <name val="Arial"/>
      <family val="2"/>
    </font>
    <font>
      <b/>
      <sz val="10"/>
      <color rgb="FFFF0000"/>
      <name val="Arial"/>
      <family val="2"/>
    </font>
    <font>
      <b/>
      <i/>
      <sz val="10"/>
      <color rgb="FFFF0000"/>
      <name val="Arial"/>
      <family val="2"/>
    </font>
  </fonts>
  <fills count="6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patternFill>
    </fill>
    <fill>
      <patternFill patternType="solid">
        <fgColor indexed="17"/>
      </patternFill>
    </fill>
    <fill>
      <patternFill patternType="solid">
        <fgColor indexed="22"/>
      </patternFill>
    </fill>
    <fill>
      <patternFill patternType="solid">
        <fgColor indexed="55"/>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rgb="FFFFFFCC"/>
      </patternFill>
    </fill>
    <fill>
      <patternFill patternType="solid">
        <fgColor indexed="27"/>
        <bgColor indexed="64"/>
      </patternFill>
    </fill>
    <fill>
      <patternFill patternType="solid">
        <fgColor indexed="62"/>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ck">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1422">
    <xf numFmtId="0" fontId="0" fillId="0" borderId="0"/>
    <xf numFmtId="43" fontId="4" fillId="0" borderId="0" applyFont="0" applyFill="0" applyBorder="0" applyAlignment="0" applyProtection="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3"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38" fontId="12" fillId="2" borderId="0" applyNumberFormat="0" applyBorder="0" applyAlignment="0" applyProtection="0"/>
    <xf numFmtId="0" fontId="13" fillId="0" borderId="0"/>
    <xf numFmtId="0" fontId="8" fillId="0" borderId="1" applyNumberFormat="0" applyAlignment="0" applyProtection="0">
      <alignment horizontal="left" vertical="center"/>
    </xf>
    <xf numFmtId="0" fontId="8" fillId="0" borderId="2">
      <alignment horizontal="left" vertical="center"/>
    </xf>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protection locked="0"/>
    </xf>
    <xf numFmtId="10" fontId="12" fillId="3" borderId="3" applyNumberFormat="0" applyBorder="0" applyAlignment="0" applyProtection="0"/>
    <xf numFmtId="168" fontId="7" fillId="0" borderId="0"/>
    <xf numFmtId="0" fontId="4" fillId="0" borderId="0"/>
    <xf numFmtId="0" fontId="7" fillId="0" borderId="0"/>
    <xf numFmtId="9" fontId="4" fillId="0" borderId="0" applyFont="0" applyFill="0" applyBorder="0" applyAlignment="0" applyProtection="0"/>
    <xf numFmtId="10" fontId="7" fillId="0" borderId="0" applyFont="0" applyFill="0" applyBorder="0" applyAlignment="0" applyProtection="0"/>
    <xf numFmtId="0" fontId="17" fillId="0" borderId="3">
      <alignment horizontal="center" vertical="center" wrapText="1"/>
    </xf>
    <xf numFmtId="0" fontId="11" fillId="0" borderId="4" applyNumberFormat="0" applyFont="0" applyFill="0" applyAlignment="0" applyProtection="0"/>
    <xf numFmtId="43" fontId="7"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170" fontId="10" fillId="0" borderId="0" applyFont="0" applyFill="0" applyBorder="0" applyAlignment="0" applyProtection="0"/>
    <xf numFmtId="44" fontId="7"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20" fillId="0" borderId="0" applyNumberFormat="0" applyFill="0" applyBorder="0" applyAlignment="0" applyProtection="0"/>
    <xf numFmtId="0" fontId="12"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8" fillId="0" borderId="4" applyNumberFormat="0" applyFont="0" applyFill="0" applyAlignment="0" applyProtection="0"/>
    <xf numFmtId="0" fontId="3" fillId="0" borderId="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2" fillId="1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2" fillId="15"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25" borderId="3" applyNumberFormat="0" applyBorder="0" applyAlignment="0" applyProtection="0"/>
    <xf numFmtId="165" fontId="23" fillId="25" borderId="3"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10" fillId="26" borderId="0" applyNumberFormat="0" applyBorder="0" applyAlignment="0" applyProtection="0"/>
    <xf numFmtId="165" fontId="10" fillId="26" borderId="0" applyNumberFormat="0" applyBorder="0" applyAlignment="0" applyProtection="0"/>
    <xf numFmtId="0" fontId="25" fillId="27" borderId="23" applyNumberFormat="0" applyAlignment="0" applyProtection="0"/>
    <xf numFmtId="0" fontId="25" fillId="27" borderId="23" applyNumberFormat="0" applyAlignment="0" applyProtection="0"/>
    <xf numFmtId="0" fontId="25" fillId="27" borderId="23" applyNumberFormat="0" applyAlignment="0" applyProtection="0"/>
    <xf numFmtId="0" fontId="25" fillId="27" borderId="23" applyNumberFormat="0" applyAlignment="0" applyProtection="0"/>
    <xf numFmtId="0" fontId="25" fillId="27" borderId="23" applyNumberFormat="0" applyAlignment="0" applyProtection="0"/>
    <xf numFmtId="0" fontId="26" fillId="28" borderId="24" applyNumberFormat="0" applyAlignment="0" applyProtection="0"/>
    <xf numFmtId="0" fontId="26" fillId="28" borderId="24" applyNumberFormat="0" applyAlignment="0" applyProtection="0"/>
    <xf numFmtId="0" fontId="26" fillId="28" borderId="24" applyNumberFormat="0" applyAlignment="0" applyProtection="0"/>
    <xf numFmtId="0" fontId="26" fillId="28" borderId="24" applyNumberFormat="0" applyAlignment="0" applyProtection="0"/>
    <xf numFmtId="0" fontId="26" fillId="28" borderId="24" applyNumberFormat="0" applyAlignment="0" applyProtection="0"/>
    <xf numFmtId="0" fontId="27" fillId="0" borderId="0"/>
    <xf numFmtId="165"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 fontId="28" fillId="0" borderId="0"/>
    <xf numFmtId="41" fontId="7"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2" fillId="0" borderId="0"/>
    <xf numFmtId="0" fontId="32" fillId="0" borderId="0"/>
    <xf numFmtId="0" fontId="32" fillId="0" borderId="0"/>
    <xf numFmtId="165" fontId="32" fillId="0" borderId="0"/>
    <xf numFmtId="0" fontId="32" fillId="0" borderId="0"/>
    <xf numFmtId="165" fontId="32" fillId="0" borderId="0"/>
    <xf numFmtId="37" fontId="7" fillId="0" borderId="0" applyFill="0" applyBorder="0" applyAlignment="0" applyProtection="0"/>
    <xf numFmtId="0" fontId="32" fillId="0" borderId="0"/>
    <xf numFmtId="165" fontId="32" fillId="0" borderId="0"/>
    <xf numFmtId="0" fontId="32" fillId="0" borderId="0"/>
    <xf numFmtId="0" fontId="32"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2" fontId="34" fillId="0" borderId="0" applyFont="0" applyFill="0" applyBorder="0" applyProtection="0">
      <alignment horizontal="right"/>
    </xf>
    <xf numFmtId="5" fontId="32" fillId="0" borderId="0"/>
    <xf numFmtId="0" fontId="32" fillId="0" borderId="0"/>
    <xf numFmtId="0" fontId="32" fillId="0" borderId="0"/>
    <xf numFmtId="165" fontId="32"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3" fontId="7" fillId="0" borderId="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2" fillId="0" borderId="0"/>
    <xf numFmtId="0" fontId="36" fillId="0" borderId="0" applyFont="0" applyFill="0" applyBorder="0" applyAlignment="0" applyProtection="0">
      <alignment horizontal="left"/>
    </xf>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165" fontId="13" fillId="0" borderId="0"/>
    <xf numFmtId="165" fontId="8" fillId="0" borderId="1" applyNumberFormat="0" applyAlignment="0" applyProtection="0">
      <alignment horizontal="left" vertical="center"/>
    </xf>
    <xf numFmtId="165" fontId="8" fillId="0" borderId="2">
      <alignment horizontal="left" vertical="center"/>
    </xf>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9" fontId="7" fillId="0" borderId="0">
      <protection locked="0"/>
    </xf>
    <xf numFmtId="169" fontId="7" fillId="0" borderId="0">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12" fillId="3" borderId="3" applyNumberFormat="0" applyBorder="0" applyAlignment="0" applyProtection="0"/>
    <xf numFmtId="10" fontId="12" fillId="3" borderId="3" applyNumberFormat="0" applyBorder="0" applyAlignment="0" applyProtection="0"/>
    <xf numFmtId="38" fontId="40" fillId="0" borderId="0">
      <alignment horizontal="left" wrapText="1"/>
    </xf>
    <xf numFmtId="38" fontId="41" fillId="0" borderId="0">
      <alignment horizontal="left" wrapText="1"/>
    </xf>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5" fillId="29" borderId="0"/>
    <xf numFmtId="165" fontId="5" fillId="29" borderId="0"/>
    <xf numFmtId="0" fontId="5" fillId="30" borderId="0"/>
    <xf numFmtId="165" fontId="5" fillId="30" borderId="0"/>
    <xf numFmtId="0" fontId="10" fillId="31" borderId="21" applyBorder="0"/>
    <xf numFmtId="0" fontId="7" fillId="32" borderId="27" applyNumberFormat="0" applyFont="0" applyBorder="0" applyAlignment="0" applyProtection="0"/>
    <xf numFmtId="165" fontId="7" fillId="32" borderId="27" applyNumberFormat="0" applyFont="0" applyBorder="0" applyAlignment="0" applyProtection="0"/>
    <xf numFmtId="174" fontId="7" fillId="0" borderId="0"/>
    <xf numFmtId="175" fontId="9" fillId="0" borderId="0" applyNumberFormat="0" applyFill="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164" fontId="44" fillId="0" borderId="0" applyFont="0" applyAlignment="0" applyProtection="0"/>
    <xf numFmtId="0" fontId="12" fillId="0" borderId="28" applyNumberFormat="0" applyBorder="0" applyAlignment="0"/>
    <xf numFmtId="0" fontId="12" fillId="0" borderId="28" applyNumberFormat="0" applyBorder="0" applyAlignment="0"/>
    <xf numFmtId="0" fontId="12" fillId="0" borderId="28" applyNumberFormat="0" applyBorder="0" applyAlignment="0"/>
    <xf numFmtId="168" fontId="7" fillId="0" borderId="0"/>
    <xf numFmtId="168" fontId="7" fillId="0" borderId="0"/>
    <xf numFmtId="0" fontId="33" fillId="0" borderId="0"/>
    <xf numFmtId="0" fontId="7" fillId="0" borderId="0"/>
    <xf numFmtId="0" fontId="45" fillId="0" borderId="0"/>
    <xf numFmtId="0" fontId="7" fillId="0" borderId="0"/>
    <xf numFmtId="0" fontId="3" fillId="0" borderId="0"/>
    <xf numFmtId="0" fontId="7" fillId="0" borderId="0"/>
    <xf numFmtId="0" fontId="3" fillId="0" borderId="0"/>
    <xf numFmtId="0" fontId="3" fillId="0" borderId="0"/>
    <xf numFmtId="0" fontId="7" fillId="0" borderId="0"/>
    <xf numFmtId="0" fontId="7" fillId="0" borderId="0"/>
    <xf numFmtId="0" fontId="7" fillId="0" borderId="0"/>
    <xf numFmtId="41" fontId="6" fillId="0" borderId="0"/>
    <xf numFmtId="165"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3" fillId="0" borderId="0"/>
    <xf numFmtId="0" fontId="7" fillId="0" borderId="0"/>
    <xf numFmtId="0" fontId="3" fillId="0" borderId="0"/>
    <xf numFmtId="0" fontId="3" fillId="0" borderId="0"/>
    <xf numFmtId="0" fontId="3" fillId="0" borderId="0"/>
    <xf numFmtId="0" fontId="3"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6" fillId="0" borderId="0"/>
    <xf numFmtId="41" fontId="6" fillId="0" borderId="0"/>
    <xf numFmtId="41" fontId="6" fillId="0" borderId="0"/>
    <xf numFmtId="41" fontId="6" fillId="0" borderId="0"/>
    <xf numFmtId="41" fontId="6" fillId="0" borderId="0"/>
    <xf numFmtId="41" fontId="6" fillId="0" borderId="0"/>
    <xf numFmtId="0" fontId="46" fillId="0" borderId="0"/>
    <xf numFmtId="41"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3" fillId="0" borderId="0"/>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29" fillId="0" borderId="0"/>
    <xf numFmtId="0" fontId="7" fillId="0" borderId="0"/>
    <xf numFmtId="0" fontId="3" fillId="0" borderId="0"/>
    <xf numFmtId="37" fontId="32" fillId="0" borderId="0"/>
    <xf numFmtId="0" fontId="7" fillId="34" borderId="29" applyNumberFormat="0" applyFont="0" applyAlignment="0" applyProtection="0"/>
    <xf numFmtId="0" fontId="7" fillId="34" borderId="29" applyNumberFormat="0" applyFont="0" applyAlignment="0" applyProtection="0"/>
    <xf numFmtId="0" fontId="7" fillId="34" borderId="29" applyNumberFormat="0" applyFont="0" applyAlignment="0" applyProtection="0"/>
    <xf numFmtId="0" fontId="7" fillId="34" borderId="29" applyNumberFormat="0" applyFont="0" applyAlignment="0" applyProtection="0"/>
    <xf numFmtId="0" fontId="7" fillId="34" borderId="29" applyNumberFormat="0" applyFont="0" applyAlignment="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176" fontId="4" fillId="0" borderId="0" applyFont="0" applyFill="0" applyBorder="0" applyProtection="0"/>
    <xf numFmtId="0" fontId="47" fillId="27" borderId="30" applyNumberFormat="0" applyAlignment="0" applyProtection="0"/>
    <xf numFmtId="0" fontId="47" fillId="27" borderId="30" applyNumberFormat="0" applyAlignment="0" applyProtection="0"/>
    <xf numFmtId="0" fontId="47" fillId="27" borderId="30" applyNumberFormat="0" applyAlignment="0" applyProtection="0"/>
    <xf numFmtId="0" fontId="47" fillId="27" borderId="30" applyNumberFormat="0" applyAlignment="0" applyProtection="0"/>
    <xf numFmtId="0" fontId="47" fillId="27" borderId="30" applyNumberFormat="0" applyAlignment="0" applyProtection="0"/>
    <xf numFmtId="12" fontId="8" fillId="35" borderId="11">
      <alignment horizontal="left"/>
    </xf>
    <xf numFmtId="0" fontId="32" fillId="0" borderId="0"/>
    <xf numFmtId="165" fontId="32" fillId="0" borderId="0"/>
    <xf numFmtId="0" fontId="32" fillId="0" borderId="0"/>
    <xf numFmtId="165" fontId="32" fillId="0" borderId="0"/>
    <xf numFmtId="10" fontId="7" fillId="0" borderId="0" applyFont="0" applyFill="0" applyBorder="0" applyAlignment="0" applyProtection="0"/>
    <xf numFmtId="10"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48" fillId="0" borderId="0"/>
    <xf numFmtId="4" fontId="49" fillId="33" borderId="31" applyNumberFormat="0" applyProtection="0">
      <alignment vertical="center"/>
    </xf>
    <xf numFmtId="4" fontId="50" fillId="36" borderId="31" applyNumberFormat="0" applyProtection="0">
      <alignment vertical="center"/>
    </xf>
    <xf numFmtId="4" fontId="49" fillId="36" borderId="31" applyNumberFormat="0" applyProtection="0">
      <alignment vertical="center"/>
    </xf>
    <xf numFmtId="4" fontId="49" fillId="36" borderId="31" applyNumberFormat="0" applyProtection="0">
      <alignment horizontal="left" vertical="center" indent="1"/>
    </xf>
    <xf numFmtId="4" fontId="49" fillId="36" borderId="31" applyNumberFormat="0" applyProtection="0">
      <alignment horizontal="left" vertical="center" indent="1"/>
    </xf>
    <xf numFmtId="4" fontId="49" fillId="36" borderId="31" applyNumberFormat="0" applyProtection="0">
      <alignment horizontal="left" vertical="center" indent="1"/>
    </xf>
    <xf numFmtId="4" fontId="49" fillId="36" borderId="31" applyNumberFormat="0" applyProtection="0">
      <alignment horizontal="left" vertical="center" indent="1"/>
    </xf>
    <xf numFmtId="4" fontId="49" fillId="36" borderId="31" applyNumberFormat="0" applyProtection="0">
      <alignment horizontal="left" vertical="center" indent="1"/>
    </xf>
    <xf numFmtId="4" fontId="49" fillId="36" borderId="31" applyNumberFormat="0" applyProtection="0">
      <alignment horizontal="left" vertical="center" indent="1"/>
    </xf>
    <xf numFmtId="0" fontId="49" fillId="36" borderId="31" applyNumberFormat="0" applyProtection="0">
      <alignment horizontal="left" vertical="top" indent="1"/>
    </xf>
    <xf numFmtId="4" fontId="49" fillId="37" borderId="32" applyNumberFormat="0" applyProtection="0">
      <alignment vertical="center"/>
    </xf>
    <xf numFmtId="4" fontId="49" fillId="37" borderId="31" applyNumberFormat="0" applyProtection="0"/>
    <xf numFmtId="4" fontId="49" fillId="37" borderId="31" applyNumberFormat="0" applyProtection="0"/>
    <xf numFmtId="4" fontId="49" fillId="37" borderId="31" applyNumberFormat="0" applyProtection="0"/>
    <xf numFmtId="4" fontId="49" fillId="37" borderId="31" applyNumberFormat="0" applyProtection="0"/>
    <xf numFmtId="4" fontId="49" fillId="37" borderId="31" applyNumberFormat="0" applyProtection="0"/>
    <xf numFmtId="4" fontId="49" fillId="37" borderId="31" applyNumberFormat="0" applyProtection="0"/>
    <xf numFmtId="4" fontId="51" fillId="8" borderId="31" applyNumberFormat="0" applyProtection="0">
      <alignment horizontal="right" vertical="center"/>
    </xf>
    <xf numFmtId="4" fontId="51" fillId="14" borderId="31" applyNumberFormat="0" applyProtection="0">
      <alignment horizontal="right" vertical="center"/>
    </xf>
    <xf numFmtId="4" fontId="51" fillId="22" borderId="31" applyNumberFormat="0" applyProtection="0">
      <alignment horizontal="right" vertical="center"/>
    </xf>
    <xf numFmtId="4" fontId="51" fillId="16" borderId="31" applyNumberFormat="0" applyProtection="0">
      <alignment horizontal="right" vertical="center"/>
    </xf>
    <xf numFmtId="4" fontId="51" fillId="20" borderId="31" applyNumberFormat="0" applyProtection="0">
      <alignment horizontal="right" vertical="center"/>
    </xf>
    <xf numFmtId="4" fontId="51" fillId="24" borderId="31" applyNumberFormat="0" applyProtection="0">
      <alignment horizontal="right" vertical="center"/>
    </xf>
    <xf numFmtId="4" fontId="51" fillId="23" borderId="31" applyNumberFormat="0" applyProtection="0">
      <alignment horizontal="right" vertical="center"/>
    </xf>
    <xf numFmtId="4" fontId="51" fillId="38" borderId="31" applyNumberFormat="0" applyProtection="0">
      <alignment horizontal="right" vertical="center"/>
    </xf>
    <xf numFmtId="4" fontId="51" fillId="15" borderId="31" applyNumberFormat="0" applyProtection="0">
      <alignment horizontal="right" vertical="center"/>
    </xf>
    <xf numFmtId="4" fontId="49" fillId="39" borderId="33" applyNumberFormat="0" applyProtection="0">
      <alignment horizontal="left" vertical="center" indent="1"/>
    </xf>
    <xf numFmtId="4" fontId="51" fillId="40" borderId="0" applyNumberFormat="0" applyProtection="0">
      <alignment horizontal="left" vertical="center"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1" fillId="40" borderId="0" applyNumberFormat="0" applyProtection="0">
      <alignment horizontal="left"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1" fillId="42" borderId="31" applyNumberFormat="0" applyProtection="0">
      <alignment horizontal="right" vertical="center"/>
    </xf>
    <xf numFmtId="4" fontId="53" fillId="0" borderId="0" applyNumberFormat="0" applyProtection="0">
      <alignment horizontal="left" vertical="center"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4" fillId="43" borderId="0" applyNumberFormat="0" applyProtection="0">
      <alignment horizontal="left" indent="1"/>
    </xf>
    <xf numFmtId="4" fontId="55" fillId="0" borderId="0" applyNumberFormat="0" applyProtection="0">
      <alignment horizontal="left" vertical="center" indent="1"/>
    </xf>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4" fontId="55" fillId="44" borderId="0" applyNumberFormat="0" applyProtection="0"/>
    <xf numFmtId="0" fontId="7" fillId="41" borderId="31" applyNumberFormat="0" applyProtection="0">
      <alignment horizontal="left" vertical="center" indent="1"/>
    </xf>
    <xf numFmtId="0" fontId="7" fillId="41" borderId="31" applyNumberFormat="0" applyProtection="0">
      <alignment horizontal="left" vertical="center" indent="1"/>
    </xf>
    <xf numFmtId="0" fontId="7" fillId="41" borderId="31" applyNumberFormat="0" applyProtection="0">
      <alignment horizontal="left" vertical="center" indent="1"/>
    </xf>
    <xf numFmtId="0" fontId="7" fillId="41" borderId="31" applyNumberFormat="0" applyProtection="0">
      <alignment horizontal="left" vertical="center" indent="1"/>
    </xf>
    <xf numFmtId="0" fontId="7" fillId="41" borderId="31" applyNumberFormat="0" applyProtection="0">
      <alignment horizontal="left" vertical="center" indent="1"/>
    </xf>
    <xf numFmtId="0" fontId="7" fillId="41" borderId="31" applyNumberFormat="0" applyProtection="0">
      <alignment horizontal="left" vertical="center" indent="1"/>
    </xf>
    <xf numFmtId="0" fontId="7" fillId="41" borderId="31" applyNumberFormat="0" applyProtection="0">
      <alignment horizontal="left" vertical="top" indent="1"/>
    </xf>
    <xf numFmtId="0" fontId="7" fillId="41" borderId="31" applyNumberFormat="0" applyProtection="0">
      <alignment horizontal="left" vertical="top" indent="1"/>
    </xf>
    <xf numFmtId="0" fontId="7" fillId="41" borderId="31" applyNumberFormat="0" applyProtection="0">
      <alignment horizontal="left" vertical="top" indent="1"/>
    </xf>
    <xf numFmtId="0" fontId="7" fillId="41" borderId="31" applyNumberFormat="0" applyProtection="0">
      <alignment horizontal="left" vertical="top" indent="1"/>
    </xf>
    <xf numFmtId="0" fontId="7" fillId="41" borderId="31" applyNumberFormat="0" applyProtection="0">
      <alignment horizontal="left" vertical="top" indent="1"/>
    </xf>
    <xf numFmtId="0" fontId="7" fillId="41" borderId="31" applyNumberFormat="0" applyProtection="0">
      <alignment horizontal="left" vertical="top" indent="1"/>
    </xf>
    <xf numFmtId="0" fontId="7" fillId="37" borderId="31" applyNumberFormat="0" applyProtection="0">
      <alignment horizontal="left" vertical="center" indent="1"/>
    </xf>
    <xf numFmtId="0" fontId="7" fillId="37" borderId="31" applyNumberFormat="0" applyProtection="0">
      <alignment horizontal="left" vertical="center" indent="1"/>
    </xf>
    <xf numFmtId="0" fontId="7" fillId="37" borderId="31" applyNumberFormat="0" applyProtection="0">
      <alignment horizontal="left" vertical="center" indent="1"/>
    </xf>
    <xf numFmtId="0" fontId="7" fillId="37" borderId="31" applyNumberFormat="0" applyProtection="0">
      <alignment horizontal="left" vertical="center" indent="1"/>
    </xf>
    <xf numFmtId="0" fontId="7" fillId="37" borderId="31" applyNumberFormat="0" applyProtection="0">
      <alignment horizontal="left" vertical="center" indent="1"/>
    </xf>
    <xf numFmtId="0" fontId="7" fillId="37" borderId="31" applyNumberFormat="0" applyProtection="0">
      <alignment horizontal="left" vertical="center" indent="1"/>
    </xf>
    <xf numFmtId="0" fontId="7" fillId="37" borderId="31" applyNumberFormat="0" applyProtection="0">
      <alignment horizontal="left" vertical="top" indent="1"/>
    </xf>
    <xf numFmtId="0" fontId="7" fillId="37" borderId="31" applyNumberFormat="0" applyProtection="0">
      <alignment horizontal="left" vertical="top" indent="1"/>
    </xf>
    <xf numFmtId="0" fontId="7" fillId="37" borderId="31" applyNumberFormat="0" applyProtection="0">
      <alignment horizontal="left" vertical="top" indent="1"/>
    </xf>
    <xf numFmtId="0" fontId="7" fillId="37" borderId="31" applyNumberFormat="0" applyProtection="0">
      <alignment horizontal="left" vertical="top" indent="1"/>
    </xf>
    <xf numFmtId="0" fontId="7" fillId="37" borderId="31" applyNumberFormat="0" applyProtection="0">
      <alignment horizontal="left" vertical="top" indent="1"/>
    </xf>
    <xf numFmtId="0" fontId="7" fillId="37" borderId="31" applyNumberFormat="0" applyProtection="0">
      <alignment horizontal="left" vertical="top" indent="1"/>
    </xf>
    <xf numFmtId="0" fontId="7" fillId="5" borderId="31" applyNumberFormat="0" applyProtection="0">
      <alignment horizontal="left" vertical="center" indent="1"/>
    </xf>
    <xf numFmtId="0" fontId="7" fillId="5" borderId="31" applyNumberFormat="0" applyProtection="0">
      <alignment horizontal="left" vertical="center" indent="1"/>
    </xf>
    <xf numFmtId="0" fontId="7" fillId="5" borderId="31" applyNumberFormat="0" applyProtection="0">
      <alignment horizontal="left" vertical="center" indent="1"/>
    </xf>
    <xf numFmtId="0" fontId="7" fillId="5" borderId="31" applyNumberFormat="0" applyProtection="0">
      <alignment horizontal="left" vertical="center" indent="1"/>
    </xf>
    <xf numFmtId="0" fontId="7" fillId="5" borderId="31" applyNumberFormat="0" applyProtection="0">
      <alignment horizontal="left" vertical="center" indent="1"/>
    </xf>
    <xf numFmtId="0" fontId="7" fillId="5" borderId="31" applyNumberFormat="0" applyProtection="0">
      <alignment horizontal="left" vertical="center" indent="1"/>
    </xf>
    <xf numFmtId="0" fontId="7" fillId="5" borderId="31" applyNumberFormat="0" applyProtection="0">
      <alignment horizontal="left" vertical="top" indent="1"/>
    </xf>
    <xf numFmtId="0" fontId="7" fillId="5" borderId="31" applyNumberFormat="0" applyProtection="0">
      <alignment horizontal="left" vertical="top" indent="1"/>
    </xf>
    <xf numFmtId="0" fontId="7" fillId="5" borderId="31" applyNumberFormat="0" applyProtection="0">
      <alignment horizontal="left" vertical="top" indent="1"/>
    </xf>
    <xf numFmtId="0" fontId="7" fillId="5" borderId="31" applyNumberFormat="0" applyProtection="0">
      <alignment horizontal="left" vertical="top" indent="1"/>
    </xf>
    <xf numFmtId="0" fontId="7" fillId="5" borderId="31" applyNumberFormat="0" applyProtection="0">
      <alignment horizontal="left" vertical="top" indent="1"/>
    </xf>
    <xf numFmtId="0" fontId="7" fillId="5" borderId="31" applyNumberFormat="0" applyProtection="0">
      <alignment horizontal="left" vertical="top" indent="1"/>
    </xf>
    <xf numFmtId="0" fontId="7" fillId="6" borderId="31" applyNumberFormat="0" applyProtection="0">
      <alignment horizontal="left" vertical="center" indent="1"/>
    </xf>
    <xf numFmtId="0" fontId="7" fillId="6" borderId="31" applyNumberFormat="0" applyProtection="0">
      <alignment horizontal="left" vertical="center" indent="1"/>
    </xf>
    <xf numFmtId="0" fontId="7" fillId="6" borderId="31" applyNumberFormat="0" applyProtection="0">
      <alignment horizontal="left" vertical="center" indent="1"/>
    </xf>
    <xf numFmtId="0" fontId="7" fillId="6" borderId="31" applyNumberFormat="0" applyProtection="0">
      <alignment horizontal="left" vertical="center" indent="1"/>
    </xf>
    <xf numFmtId="0" fontId="7" fillId="6" borderId="31" applyNumberFormat="0" applyProtection="0">
      <alignment horizontal="left" vertical="center" indent="1"/>
    </xf>
    <xf numFmtId="0" fontId="7" fillId="6" borderId="31" applyNumberFormat="0" applyProtection="0">
      <alignment horizontal="left" vertical="center" indent="1"/>
    </xf>
    <xf numFmtId="0" fontId="7" fillId="6" borderId="31" applyNumberFormat="0" applyProtection="0">
      <alignment horizontal="left" vertical="top" indent="1"/>
    </xf>
    <xf numFmtId="0" fontId="7" fillId="6" borderId="31" applyNumberFormat="0" applyProtection="0">
      <alignment horizontal="left" vertical="top" indent="1"/>
    </xf>
    <xf numFmtId="0" fontId="7" fillId="6" borderId="31" applyNumberFormat="0" applyProtection="0">
      <alignment horizontal="left" vertical="top" indent="1"/>
    </xf>
    <xf numFmtId="0" fontId="7" fillId="6" borderId="31" applyNumberFormat="0" applyProtection="0">
      <alignment horizontal="left" vertical="top" indent="1"/>
    </xf>
    <xf numFmtId="0" fontId="7" fillId="6" borderId="31" applyNumberFormat="0" applyProtection="0">
      <alignment horizontal="left" vertical="top" indent="1"/>
    </xf>
    <xf numFmtId="0" fontId="7" fillId="6" borderId="31" applyNumberFormat="0" applyProtection="0">
      <alignment horizontal="left" vertical="top" indent="1"/>
    </xf>
    <xf numFmtId="4" fontId="51" fillId="3" borderId="31" applyNumberFormat="0" applyProtection="0">
      <alignment vertical="center"/>
    </xf>
    <xf numFmtId="4" fontId="56" fillId="3" borderId="31" applyNumberFormat="0" applyProtection="0">
      <alignment vertical="center"/>
    </xf>
    <xf numFmtId="4" fontId="51" fillId="3" borderId="31" applyNumberFormat="0" applyProtection="0">
      <alignment horizontal="left" vertical="center" indent="1"/>
    </xf>
    <xf numFmtId="0" fontId="51" fillId="3" borderId="31" applyNumberFormat="0" applyProtection="0">
      <alignment horizontal="left" vertical="top" indent="1"/>
    </xf>
    <xf numFmtId="4" fontId="51" fillId="45" borderId="34" applyNumberFormat="0" applyProtection="0">
      <alignment horizontal="right" vertical="center"/>
    </xf>
    <xf numFmtId="4" fontId="51" fillId="0" borderId="31" applyNumberFormat="0" applyProtection="0">
      <alignment horizontal="right" vertical="center"/>
    </xf>
    <xf numFmtId="4" fontId="51" fillId="0" borderId="31" applyNumberFormat="0" applyProtection="0">
      <alignment horizontal="right" vertical="center"/>
    </xf>
    <xf numFmtId="4" fontId="51" fillId="0" borderId="31" applyNumberFormat="0" applyProtection="0">
      <alignment horizontal="right" vertical="center"/>
    </xf>
    <xf numFmtId="4" fontId="51" fillId="0" borderId="31" applyNumberFormat="0" applyProtection="0">
      <alignment horizontal="right" vertical="center"/>
    </xf>
    <xf numFmtId="4" fontId="51" fillId="0" borderId="31" applyNumberFormat="0" applyProtection="0">
      <alignment horizontal="right" vertical="center"/>
    </xf>
    <xf numFmtId="4" fontId="51" fillId="0" borderId="31" applyNumberFormat="0" applyProtection="0">
      <alignment horizontal="right" vertical="center"/>
    </xf>
    <xf numFmtId="4" fontId="56" fillId="40" borderId="31" applyNumberFormat="0" applyProtection="0">
      <alignment horizontal="right" vertical="center"/>
    </xf>
    <xf numFmtId="4" fontId="51" fillId="45" borderId="31" applyNumberFormat="0" applyProtection="0">
      <alignment horizontal="left" vertical="center" indent="1"/>
    </xf>
    <xf numFmtId="4" fontId="51" fillId="0" borderId="31" applyNumberFormat="0" applyProtection="0">
      <alignment horizontal="left" vertical="center" indent="1"/>
    </xf>
    <xf numFmtId="4" fontId="51" fillId="0" borderId="31" applyNumberFormat="0" applyProtection="0">
      <alignment horizontal="left" vertical="center" indent="1"/>
    </xf>
    <xf numFmtId="4" fontId="51" fillId="0" borderId="31" applyNumberFormat="0" applyProtection="0">
      <alignment horizontal="left" vertical="center" indent="1"/>
    </xf>
    <xf numFmtId="4" fontId="51" fillId="0" borderId="31" applyNumberFormat="0" applyProtection="0">
      <alignment horizontal="left" vertical="center" indent="1"/>
    </xf>
    <xf numFmtId="4" fontId="51" fillId="0" borderId="31" applyNumberFormat="0" applyProtection="0">
      <alignment horizontal="left" vertical="center" indent="1"/>
    </xf>
    <xf numFmtId="4" fontId="51" fillId="0" borderId="31" applyNumberFormat="0" applyProtection="0">
      <alignment horizontal="left" vertical="center" indent="1"/>
    </xf>
    <xf numFmtId="0" fontId="51" fillId="37" borderId="31" applyNumberFormat="0" applyProtection="0">
      <alignment horizontal="center" vertical="top"/>
    </xf>
    <xf numFmtId="0" fontId="51" fillId="37" borderId="31" applyNumberFormat="0" applyProtection="0">
      <alignment horizontal="left" vertical="top"/>
    </xf>
    <xf numFmtId="0" fontId="51" fillId="37" borderId="31" applyNumberFormat="0" applyProtection="0">
      <alignment horizontal="left" vertical="top"/>
    </xf>
    <xf numFmtId="0" fontId="51" fillId="37" borderId="31" applyNumberFormat="0" applyProtection="0">
      <alignment horizontal="left" vertical="top"/>
    </xf>
    <xf numFmtId="0" fontId="51" fillId="37" borderId="31" applyNumberFormat="0" applyProtection="0">
      <alignment horizontal="left" vertical="top"/>
    </xf>
    <xf numFmtId="0" fontId="51" fillId="37" borderId="31" applyNumberFormat="0" applyProtection="0">
      <alignment horizontal="left" vertical="top"/>
    </xf>
    <xf numFmtId="0" fontId="51" fillId="37" borderId="31" applyNumberFormat="0" applyProtection="0">
      <alignment horizontal="left" vertical="top"/>
    </xf>
    <xf numFmtId="4" fontId="57" fillId="0" borderId="0" applyNumberFormat="0" applyProtection="0">
      <alignment horizontal="left" vertical="center"/>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8" fillId="46" borderId="0" applyNumberFormat="0" applyProtection="0">
      <alignment horizontal="left"/>
    </xf>
    <xf numFmtId="4" fontId="59" fillId="40" borderId="31" applyNumberFormat="0" applyProtection="0">
      <alignment horizontal="right" vertical="center"/>
    </xf>
    <xf numFmtId="37" fontId="60" fillId="47" borderId="0" applyNumberFormat="0" applyFont="0" applyBorder="0" applyAlignment="0" applyProtection="0"/>
    <xf numFmtId="0" fontId="61" fillId="0" borderId="0" applyNumberFormat="0" applyFill="0" applyBorder="0" applyAlignment="0" applyProtection="0"/>
    <xf numFmtId="177" fontId="7" fillId="0" borderId="35">
      <alignment horizontal="justify" vertical="top" wrapText="1"/>
    </xf>
    <xf numFmtId="177" fontId="7" fillId="0" borderId="35">
      <alignment horizontal="justify" vertical="top" wrapText="1"/>
    </xf>
    <xf numFmtId="177" fontId="7" fillId="0" borderId="35">
      <alignment horizontal="justify" vertical="top" wrapText="1"/>
    </xf>
    <xf numFmtId="0" fontId="7" fillId="0" borderId="0">
      <alignment horizontal="left" wrapText="1"/>
    </xf>
    <xf numFmtId="165" fontId="7" fillId="0" borderId="0">
      <alignment horizontal="left" wrapText="1"/>
    </xf>
    <xf numFmtId="178" fontId="7" fillId="0" borderId="0" applyFill="0" applyBorder="0" applyAlignment="0" applyProtection="0">
      <alignment wrapText="1"/>
    </xf>
    <xf numFmtId="0" fontId="10" fillId="0" borderId="0" applyNumberFormat="0" applyFill="0" applyBorder="0">
      <alignment horizontal="center" wrapText="1"/>
    </xf>
    <xf numFmtId="0" fontId="10" fillId="0" borderId="0" applyNumberFormat="0" applyFill="0" applyBorder="0">
      <alignment horizontal="center" wrapText="1"/>
    </xf>
    <xf numFmtId="0" fontId="10" fillId="0" borderId="0" applyNumberFormat="0" applyFill="0" applyBorder="0">
      <alignment horizontal="center" wrapText="1"/>
    </xf>
    <xf numFmtId="0" fontId="10" fillId="0" borderId="0" applyNumberFormat="0" applyFill="0" applyBorder="0">
      <alignment horizontal="center" wrapText="1"/>
    </xf>
    <xf numFmtId="38" fontId="7" fillId="0" borderId="0">
      <alignment horizontal="left" wrapText="1"/>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0" fillId="0" borderId="3">
      <alignment horizontal="center" vertical="center" wrapText="1"/>
    </xf>
    <xf numFmtId="0" fontId="32" fillId="0" borderId="36"/>
    <xf numFmtId="165" fontId="32" fillId="0" borderId="36"/>
    <xf numFmtId="179" fontId="62" fillId="0" borderId="0">
      <alignment horizontal="left"/>
    </xf>
    <xf numFmtId="0" fontId="32" fillId="0" borderId="37"/>
    <xf numFmtId="165" fontId="32" fillId="0" borderId="37"/>
    <xf numFmtId="38" fontId="51" fillId="0" borderId="13" applyFill="0" applyBorder="0" applyAlignment="0" applyProtection="0">
      <protection locked="0"/>
    </xf>
    <xf numFmtId="37" fontId="12" fillId="36" borderId="0" applyNumberFormat="0" applyBorder="0" applyAlignment="0" applyProtection="0"/>
    <xf numFmtId="37" fontId="12" fillId="36" borderId="0" applyNumberFormat="0" applyBorder="0" applyAlignment="0" applyProtection="0"/>
    <xf numFmtId="37" fontId="12" fillId="36" borderId="0" applyNumberFormat="0" applyBorder="0" applyAlignment="0" applyProtection="0"/>
    <xf numFmtId="37" fontId="12" fillId="0" borderId="0"/>
    <xf numFmtId="37" fontId="12" fillId="0" borderId="0"/>
    <xf numFmtId="37" fontId="12" fillId="0" borderId="0"/>
    <xf numFmtId="37" fontId="12" fillId="0" borderId="0"/>
    <xf numFmtId="3" fontId="63" fillId="48" borderId="38"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7" fillId="0" borderId="0"/>
    <xf numFmtId="42" fontId="7" fillId="0" borderId="0"/>
    <xf numFmtId="42" fontId="7" fillId="0" borderId="0"/>
    <xf numFmtId="0" fontId="4"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5" fillId="0" borderId="0" applyFill="0" applyBorder="0" applyProtection="0">
      <alignment horizontal="center"/>
      <protection locked="0"/>
    </xf>
    <xf numFmtId="0" fontId="9" fillId="0" borderId="40">
      <alignment horizontal="center"/>
    </xf>
    <xf numFmtId="180" fontId="7" fillId="0" borderId="0" applyFont="0" applyFill="0" applyBorder="0" applyAlignment="0" applyProtection="0"/>
    <xf numFmtId="41" fontId="4" fillId="0" borderId="0" applyFont="0" applyFill="0" applyBorder="0" applyAlignment="0" applyProtection="0"/>
    <xf numFmtId="181" fontId="66" fillId="0" borderId="0" applyFont="0" applyFill="0" applyBorder="0" applyAlignment="0" applyProtection="0"/>
    <xf numFmtId="182" fontId="67" fillId="0" borderId="0" applyFont="0" applyFill="0" applyBorder="0" applyAlignment="0" applyProtection="0"/>
    <xf numFmtId="183" fontId="68" fillId="0" borderId="0" applyFont="0" applyFill="0" applyBorder="0" applyAlignment="0" applyProtection="0"/>
    <xf numFmtId="184" fontId="67" fillId="0" borderId="0" applyFont="0" applyFill="0" applyBorder="0" applyAlignment="0" applyProtection="0"/>
    <xf numFmtId="185" fontId="68" fillId="0" borderId="0" applyFont="0" applyFill="0" applyBorder="0" applyAlignment="0" applyProtection="0"/>
    <xf numFmtId="186" fontId="67" fillId="0" borderId="0" applyFont="0" applyFill="0" applyBorder="0" applyAlignment="0" applyProtection="0"/>
    <xf numFmtId="4" fontId="69"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1" fillId="0" borderId="0" applyFont="0" applyFill="0" applyBorder="0" applyAlignment="0" applyProtection="0"/>
    <xf numFmtId="0" fontId="58" fillId="0" borderId="0" applyFill="0" applyBorder="0" applyAlignment="0" applyProtection="0">
      <protection locked="0"/>
    </xf>
    <xf numFmtId="187" fontId="70" fillId="0" borderId="0" applyFill="0" applyBorder="0" applyProtection="0"/>
    <xf numFmtId="188" fontId="66" fillId="0" borderId="0" applyFont="0" applyFill="0" applyBorder="0" applyAlignment="0" applyProtection="0"/>
    <xf numFmtId="189" fontId="7" fillId="0" borderId="0" applyFont="0" applyFill="0" applyBorder="0" applyAlignment="0" applyProtection="0"/>
    <xf numFmtId="190" fontId="68" fillId="0" borderId="0" applyFont="0" applyFill="0" applyBorder="0" applyAlignment="0" applyProtection="0"/>
    <xf numFmtId="191" fontId="67" fillId="0" borderId="0" applyFont="0" applyFill="0" applyBorder="0" applyAlignment="0" applyProtection="0"/>
    <xf numFmtId="192" fontId="68" fillId="0" borderId="0" applyFont="0" applyFill="0" applyBorder="0" applyAlignment="0" applyProtection="0"/>
    <xf numFmtId="193" fontId="67" fillId="0" borderId="0" applyFont="0" applyFill="0" applyBorder="0" applyAlignment="0" applyProtection="0"/>
    <xf numFmtId="194" fontId="68" fillId="0" borderId="0" applyFont="0" applyFill="0" applyBorder="0" applyAlignment="0" applyProtection="0"/>
    <xf numFmtId="195" fontId="6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11" fillId="0" borderId="0" applyFont="0" applyFill="0" applyBorder="0" applyAlignment="0" applyProtection="0"/>
    <xf numFmtId="196" fontId="71" fillId="0" borderId="0">
      <alignment horizontal="right"/>
    </xf>
    <xf numFmtId="14" fontId="10" fillId="50" borderId="11">
      <alignment horizontal="center" vertical="center" wrapText="1"/>
    </xf>
    <xf numFmtId="0" fontId="65" fillId="0" borderId="0" applyFill="0" applyAlignment="0" applyProtection="0">
      <protection locked="0"/>
    </xf>
    <xf numFmtId="0" fontId="65" fillId="0" borderId="18" applyFill="0" applyAlignment="0" applyProtection="0">
      <protection locked="0"/>
    </xf>
    <xf numFmtId="0" fontId="16" fillId="0" borderId="0" applyNumberFormat="0" applyFill="0" applyBorder="0" applyAlignment="0">
      <protection locked="0"/>
    </xf>
    <xf numFmtId="0" fontId="16" fillId="0" borderId="0" applyNumberFormat="0" applyFill="0" applyBorder="0" applyAlignment="0">
      <protection locked="0"/>
    </xf>
    <xf numFmtId="37" fontId="72" fillId="0" borderId="0" applyNumberFormat="0" applyFill="0" applyBorder="0"/>
    <xf numFmtId="0" fontId="2" fillId="0" borderId="0"/>
    <xf numFmtId="0" fontId="2" fillId="0" borderId="0"/>
    <xf numFmtId="0" fontId="2" fillId="0" borderId="0"/>
    <xf numFmtId="0" fontId="7" fillId="0" borderId="0"/>
    <xf numFmtId="0" fontId="2" fillId="0" borderId="0"/>
    <xf numFmtId="0" fontId="4" fillId="0" borderId="0"/>
    <xf numFmtId="0" fontId="7" fillId="0" borderId="0"/>
    <xf numFmtId="0" fontId="4" fillId="0" borderId="0"/>
    <xf numFmtId="0" fontId="73" fillId="0" borderId="0"/>
    <xf numFmtId="0" fontId="2" fillId="0" borderId="0"/>
    <xf numFmtId="0" fontId="4"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4" fillId="0" borderId="0"/>
    <xf numFmtId="0" fontId="7"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2" fillId="0" borderId="0"/>
    <xf numFmtId="0" fontId="2" fillId="0" borderId="0"/>
    <xf numFmtId="0" fontId="2" fillId="0" borderId="0"/>
    <xf numFmtId="0" fontId="2" fillId="0" borderId="0"/>
    <xf numFmtId="0" fontId="31" fillId="0" borderId="0"/>
    <xf numFmtId="0" fontId="7" fillId="0" borderId="0">
      <alignment wrapText="1"/>
    </xf>
    <xf numFmtId="0" fontId="4" fillId="0" borderId="0"/>
    <xf numFmtId="0" fontId="7" fillId="0" borderId="0"/>
    <xf numFmtId="0" fontId="2" fillId="0" borderId="0"/>
    <xf numFmtId="0" fontId="2" fillId="0" borderId="0"/>
    <xf numFmtId="0" fontId="2" fillId="0" borderId="0"/>
    <xf numFmtId="41"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49" borderId="39" applyNumberFormat="0" applyFont="0" applyAlignment="0" applyProtection="0"/>
    <xf numFmtId="0" fontId="2" fillId="49" borderId="39" applyNumberFormat="0" applyFont="0" applyAlignment="0" applyProtection="0"/>
    <xf numFmtId="197" fontId="68" fillId="0" borderId="0" applyFont="0" applyFill="0" applyBorder="0" applyAlignment="0" applyProtection="0"/>
    <xf numFmtId="198" fontId="66" fillId="0" borderId="0" applyFont="0" applyFill="0" applyBorder="0" applyAlignment="0" applyProtection="0"/>
    <xf numFmtId="199" fontId="7" fillId="0" borderId="0" applyFont="0" applyFill="0" applyBorder="0" applyAlignment="0" applyProtection="0"/>
    <xf numFmtId="200" fontId="68" fillId="0" borderId="0" applyFont="0" applyFill="0" applyBorder="0" applyAlignment="0" applyProtection="0"/>
    <xf numFmtId="201" fontId="66" fillId="0" borderId="0" applyFont="0" applyFill="0" applyBorder="0" applyAlignment="0" applyProtection="0"/>
    <xf numFmtId="202" fontId="68" fillId="0" borderId="0" applyFont="0" applyFill="0" applyBorder="0" applyAlignment="0" applyProtection="0"/>
    <xf numFmtId="203" fontId="66" fillId="0" borderId="0" applyFont="0" applyFill="0" applyBorder="0" applyAlignment="0" applyProtection="0"/>
    <xf numFmtId="204" fontId="68" fillId="0" borderId="0" applyFont="0" applyFill="0" applyBorder="0" applyAlignment="0" applyProtection="0"/>
    <xf numFmtId="205" fontId="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48" fillId="0" borderId="0"/>
    <xf numFmtId="196" fontId="63" fillId="4" borderId="0">
      <alignment horizontal="right"/>
    </xf>
    <xf numFmtId="4" fontId="49" fillId="33" borderId="31" applyNumberFormat="0" applyProtection="0">
      <alignment vertical="center"/>
    </xf>
    <xf numFmtId="4" fontId="50" fillId="36" borderId="31" applyNumberFormat="0" applyProtection="0">
      <alignment vertical="center"/>
    </xf>
    <xf numFmtId="0" fontId="49" fillId="36" borderId="31" applyNumberFormat="0" applyProtection="0">
      <alignment horizontal="left" vertical="top" indent="1"/>
    </xf>
    <xf numFmtId="4" fontId="51" fillId="8" borderId="31" applyNumberFormat="0" applyProtection="0">
      <alignment horizontal="right" vertical="center"/>
    </xf>
    <xf numFmtId="4" fontId="51" fillId="14" borderId="31" applyNumberFormat="0" applyProtection="0">
      <alignment horizontal="right" vertical="center"/>
    </xf>
    <xf numFmtId="4" fontId="51" fillId="22" borderId="31" applyNumberFormat="0" applyProtection="0">
      <alignment horizontal="right" vertical="center"/>
    </xf>
    <xf numFmtId="4" fontId="51" fillId="16" borderId="31" applyNumberFormat="0" applyProtection="0">
      <alignment horizontal="right" vertical="center"/>
    </xf>
    <xf numFmtId="4" fontId="51" fillId="20" borderId="31" applyNumberFormat="0" applyProtection="0">
      <alignment horizontal="right" vertical="center"/>
    </xf>
    <xf numFmtId="4" fontId="51" fillId="24" borderId="31" applyNumberFormat="0" applyProtection="0">
      <alignment horizontal="right" vertical="center"/>
    </xf>
    <xf numFmtId="4" fontId="51" fillId="23" borderId="31" applyNumberFormat="0" applyProtection="0">
      <alignment horizontal="right" vertical="center"/>
    </xf>
    <xf numFmtId="4" fontId="51" fillId="38" borderId="31" applyNumberFormat="0" applyProtection="0">
      <alignment horizontal="right" vertical="center"/>
    </xf>
    <xf numFmtId="4" fontId="51" fillId="15" borderId="31" applyNumberFormat="0" applyProtection="0">
      <alignment horizontal="right" vertical="center"/>
    </xf>
    <xf numFmtId="4" fontId="52" fillId="41" borderId="0" applyNumberFormat="0" applyProtection="0">
      <alignment horizontal="left" vertical="center" indent="1"/>
    </xf>
    <xf numFmtId="4" fontId="52" fillId="41" borderId="0" applyNumberFormat="0" applyProtection="0">
      <alignment horizontal="left" vertical="center" indent="1"/>
    </xf>
    <xf numFmtId="4" fontId="51" fillId="42" borderId="31" applyNumberFormat="0" applyProtection="0">
      <alignment horizontal="right" vertical="center"/>
    </xf>
    <xf numFmtId="4" fontId="54" fillId="43" borderId="0" applyNumberFormat="0" applyProtection="0">
      <alignment horizontal="left" indent="1"/>
    </xf>
    <xf numFmtId="4" fontId="54" fillId="43" borderId="0" applyNumberFormat="0" applyProtection="0">
      <alignment horizontal="left" indent="1"/>
    </xf>
    <xf numFmtId="4" fontId="55" fillId="44" borderId="0" applyNumberFormat="0" applyProtection="0"/>
    <xf numFmtId="4" fontId="55" fillId="44" borderId="0" applyNumberFormat="0" applyProtection="0"/>
    <xf numFmtId="0" fontId="7" fillId="41" borderId="31" applyNumberFormat="0" applyProtection="0">
      <alignment horizontal="left" vertical="center" indent="1"/>
    </xf>
    <xf numFmtId="0" fontId="7" fillId="41" borderId="31" applyNumberFormat="0" applyProtection="0">
      <alignment horizontal="left" vertical="center" indent="1"/>
    </xf>
    <xf numFmtId="0" fontId="7" fillId="41" borderId="31" applyNumberFormat="0" applyProtection="0">
      <alignment horizontal="left" vertical="center" indent="1"/>
    </xf>
    <xf numFmtId="0" fontId="7" fillId="41" borderId="31" applyNumberFormat="0" applyProtection="0">
      <alignment horizontal="left" vertical="top" indent="1"/>
    </xf>
    <xf numFmtId="0" fontId="7" fillId="41" borderId="31" applyNumberFormat="0" applyProtection="0">
      <alignment horizontal="left" vertical="top" indent="1"/>
    </xf>
    <xf numFmtId="0" fontId="7" fillId="41" borderId="31" applyNumberFormat="0" applyProtection="0">
      <alignment horizontal="left" vertical="top" indent="1"/>
    </xf>
    <xf numFmtId="0" fontId="7" fillId="37" borderId="31" applyNumberFormat="0" applyProtection="0">
      <alignment horizontal="left" vertical="center" indent="1"/>
    </xf>
    <xf numFmtId="0" fontId="7" fillId="37" borderId="31" applyNumberFormat="0" applyProtection="0">
      <alignment horizontal="left" vertical="center" indent="1"/>
    </xf>
    <xf numFmtId="0" fontId="7" fillId="37" borderId="31" applyNumberFormat="0" applyProtection="0">
      <alignment horizontal="left" vertical="center" indent="1"/>
    </xf>
    <xf numFmtId="0" fontId="7" fillId="37" borderId="31" applyNumberFormat="0" applyProtection="0">
      <alignment horizontal="left" vertical="top" indent="1"/>
    </xf>
    <xf numFmtId="0" fontId="7" fillId="37" borderId="31" applyNumberFormat="0" applyProtection="0">
      <alignment horizontal="left" vertical="top" indent="1"/>
    </xf>
    <xf numFmtId="0" fontId="7" fillId="37" borderId="31" applyNumberFormat="0" applyProtection="0">
      <alignment horizontal="left" vertical="top" indent="1"/>
    </xf>
    <xf numFmtId="0" fontId="7" fillId="5" borderId="31" applyNumberFormat="0" applyProtection="0">
      <alignment horizontal="left" vertical="center" indent="1"/>
    </xf>
    <xf numFmtId="0" fontId="7" fillId="5" borderId="31" applyNumberFormat="0" applyProtection="0">
      <alignment horizontal="left" vertical="center" indent="1"/>
    </xf>
    <xf numFmtId="0" fontId="7" fillId="5" borderId="31" applyNumberFormat="0" applyProtection="0">
      <alignment horizontal="left" vertical="center" indent="1"/>
    </xf>
    <xf numFmtId="0" fontId="7" fillId="5" borderId="31" applyNumberFormat="0" applyProtection="0">
      <alignment horizontal="left" vertical="top" indent="1"/>
    </xf>
    <xf numFmtId="0" fontId="7" fillId="5" borderId="31" applyNumberFormat="0" applyProtection="0">
      <alignment horizontal="left" vertical="top" indent="1"/>
    </xf>
    <xf numFmtId="0" fontId="7" fillId="5" borderId="31" applyNumberFormat="0" applyProtection="0">
      <alignment horizontal="left" vertical="top" indent="1"/>
    </xf>
    <xf numFmtId="0" fontId="7" fillId="6" borderId="31" applyNumberFormat="0" applyProtection="0">
      <alignment horizontal="left" vertical="center" indent="1"/>
    </xf>
    <xf numFmtId="0" fontId="7" fillId="6" borderId="31" applyNumberFormat="0" applyProtection="0">
      <alignment horizontal="left" vertical="center" indent="1"/>
    </xf>
    <xf numFmtId="0" fontId="7" fillId="6" borderId="31" applyNumberFormat="0" applyProtection="0">
      <alignment horizontal="left" vertical="center" indent="1"/>
    </xf>
    <xf numFmtId="0" fontId="7" fillId="6" borderId="31" applyNumberFormat="0" applyProtection="0">
      <alignment horizontal="left" vertical="top" indent="1"/>
    </xf>
    <xf numFmtId="0" fontId="7" fillId="6" borderId="31" applyNumberFormat="0" applyProtection="0">
      <alignment horizontal="left" vertical="top" indent="1"/>
    </xf>
    <xf numFmtId="0" fontId="7" fillId="6" borderId="31" applyNumberFormat="0" applyProtection="0">
      <alignment horizontal="left" vertical="top" indent="1"/>
    </xf>
    <xf numFmtId="4" fontId="51" fillId="3" borderId="31" applyNumberFormat="0" applyProtection="0">
      <alignment vertical="center"/>
    </xf>
    <xf numFmtId="4" fontId="56" fillId="3" borderId="31" applyNumberFormat="0" applyProtection="0">
      <alignment vertical="center"/>
    </xf>
    <xf numFmtId="4" fontId="51" fillId="3" borderId="31" applyNumberFormat="0" applyProtection="0">
      <alignment horizontal="left" vertical="center" indent="1"/>
    </xf>
    <xf numFmtId="0" fontId="51" fillId="3" borderId="31" applyNumberFormat="0" applyProtection="0">
      <alignment horizontal="left" vertical="top" indent="1"/>
    </xf>
    <xf numFmtId="4" fontId="56" fillId="40" borderId="31" applyNumberFormat="0" applyProtection="0">
      <alignment horizontal="right" vertical="center"/>
    </xf>
    <xf numFmtId="4" fontId="58" fillId="46" borderId="0" applyNumberFormat="0" applyProtection="0">
      <alignment horizontal="left"/>
    </xf>
    <xf numFmtId="4" fontId="58" fillId="46" borderId="0" applyNumberFormat="0" applyProtection="0">
      <alignment horizontal="left"/>
    </xf>
    <xf numFmtId="4" fontId="59" fillId="40" borderId="31" applyNumberFormat="0" applyProtection="0">
      <alignment horizontal="right" vertical="center"/>
    </xf>
    <xf numFmtId="2" fontId="7" fillId="0" borderId="0" applyFill="0" applyBorder="0" applyProtection="0">
      <alignment horizontal="right"/>
    </xf>
    <xf numFmtId="14" fontId="74" fillId="51" borderId="41" applyProtection="0">
      <alignment horizontal="right"/>
    </xf>
    <xf numFmtId="0" fontId="74" fillId="0" borderId="0" applyNumberFormat="0" applyFill="0" applyBorder="0" applyProtection="0">
      <alignment horizontal="left"/>
    </xf>
    <xf numFmtId="0" fontId="75" fillId="0" borderId="0" applyFill="0" applyBorder="0" applyProtection="0">
      <alignment horizontal="left" vertical="top"/>
    </xf>
    <xf numFmtId="37" fontId="12" fillId="36" borderId="0" applyNumberFormat="0" applyBorder="0" applyAlignment="0" applyProtection="0"/>
    <xf numFmtId="0" fontId="76" fillId="52" borderId="42" applyNumberFormat="0" applyAlignment="0" applyProtection="0">
      <alignment horizontal="left" vertical="center" indent="1"/>
    </xf>
    <xf numFmtId="206" fontId="77" fillId="0" borderId="43" applyNumberFormat="0" applyProtection="0">
      <alignment horizontal="right" vertical="center"/>
    </xf>
    <xf numFmtId="206" fontId="76" fillId="0" borderId="44" applyNumberFormat="0" applyProtection="0">
      <alignment horizontal="right" vertical="center"/>
    </xf>
    <xf numFmtId="0" fontId="78" fillId="53" borderId="44" applyNumberFormat="0" applyAlignment="0" applyProtection="0">
      <alignment horizontal="left" vertical="center" indent="1"/>
    </xf>
    <xf numFmtId="0" fontId="78" fillId="54" borderId="44" applyNumberFormat="0" applyAlignment="0" applyProtection="0">
      <alignment horizontal="left" vertical="center" indent="1"/>
    </xf>
    <xf numFmtId="206" fontId="77" fillId="55" borderId="43" applyNumberFormat="0" applyBorder="0" applyProtection="0">
      <alignment horizontal="right" vertical="center"/>
    </xf>
    <xf numFmtId="0" fontId="78" fillId="53" borderId="44" applyNumberFormat="0" applyAlignment="0" applyProtection="0">
      <alignment horizontal="left" vertical="center" indent="1"/>
    </xf>
    <xf numFmtId="206" fontId="76" fillId="54" borderId="44" applyNumberFormat="0" applyProtection="0">
      <alignment horizontal="right" vertical="center"/>
    </xf>
    <xf numFmtId="206" fontId="76" fillId="55" borderId="44" applyNumberFormat="0" applyBorder="0" applyProtection="0">
      <alignment horizontal="right" vertical="center"/>
    </xf>
    <xf numFmtId="206" fontId="79" fillId="56" borderId="45" applyNumberFormat="0" applyBorder="0" applyAlignment="0" applyProtection="0">
      <alignment horizontal="right" vertical="center" indent="1"/>
    </xf>
    <xf numFmtId="206" fontId="80" fillId="57" borderId="45" applyNumberFormat="0" applyBorder="0" applyAlignment="0" applyProtection="0">
      <alignment horizontal="right" vertical="center" indent="1"/>
    </xf>
    <xf numFmtId="206" fontId="80" fillId="58" borderId="45" applyNumberFormat="0" applyBorder="0" applyAlignment="0" applyProtection="0">
      <alignment horizontal="right" vertical="center" indent="1"/>
    </xf>
    <xf numFmtId="206" fontId="81" fillId="59" borderId="45" applyNumberFormat="0" applyBorder="0" applyAlignment="0" applyProtection="0">
      <alignment horizontal="right" vertical="center" indent="1"/>
    </xf>
    <xf numFmtId="206" fontId="81" fillId="60" borderId="45" applyNumberFormat="0" applyBorder="0" applyAlignment="0" applyProtection="0">
      <alignment horizontal="right" vertical="center" indent="1"/>
    </xf>
    <xf numFmtId="206" fontId="81" fillId="61" borderId="45" applyNumberFormat="0" applyBorder="0" applyAlignment="0" applyProtection="0">
      <alignment horizontal="right" vertical="center" indent="1"/>
    </xf>
    <xf numFmtId="206" fontId="82" fillId="62" borderId="45" applyNumberFormat="0" applyBorder="0" applyAlignment="0" applyProtection="0">
      <alignment horizontal="right" vertical="center" indent="1"/>
    </xf>
    <xf numFmtId="206" fontId="82" fillId="63" borderId="45" applyNumberFormat="0" applyBorder="0" applyAlignment="0" applyProtection="0">
      <alignment horizontal="right" vertical="center" indent="1"/>
    </xf>
    <xf numFmtId="206" fontId="82" fillId="64" borderId="45" applyNumberFormat="0" applyBorder="0" applyAlignment="0" applyProtection="0">
      <alignment horizontal="right" vertical="center" indent="1"/>
    </xf>
    <xf numFmtId="0" fontId="83" fillId="0" borderId="42" applyNumberFormat="0" applyFont="0" applyFill="0" applyAlignment="0" applyProtection="0"/>
    <xf numFmtId="206" fontId="77" fillId="65" borderId="42" applyNumberFormat="0" applyAlignment="0" applyProtection="0">
      <alignment horizontal="left" vertical="center" indent="1"/>
    </xf>
    <xf numFmtId="0" fontId="76" fillId="52" borderId="44" applyNumberFormat="0" applyAlignment="0" applyProtection="0">
      <alignment horizontal="left" vertical="center" indent="1"/>
    </xf>
    <xf numFmtId="0" fontId="78" fillId="66" borderId="42" applyNumberFormat="0" applyAlignment="0" applyProtection="0">
      <alignment horizontal="left" vertical="center" indent="1"/>
    </xf>
    <xf numFmtId="0" fontId="78" fillId="67" borderId="42" applyNumberFormat="0" applyAlignment="0" applyProtection="0">
      <alignment horizontal="left" vertical="center" indent="1"/>
    </xf>
    <xf numFmtId="0" fontId="78" fillId="68" borderId="42" applyNumberFormat="0" applyAlignment="0" applyProtection="0">
      <alignment horizontal="left" vertical="center" indent="1"/>
    </xf>
    <xf numFmtId="0" fontId="78" fillId="55" borderId="42" applyNumberFormat="0" applyAlignment="0" applyProtection="0">
      <alignment horizontal="left" vertical="center" indent="1"/>
    </xf>
    <xf numFmtId="0" fontId="78" fillId="54" borderId="44" applyNumberFormat="0" applyAlignment="0" applyProtection="0">
      <alignment horizontal="left" vertical="center" indent="1"/>
    </xf>
    <xf numFmtId="0" fontId="84" fillId="0" borderId="46" applyNumberFormat="0" applyFill="0" applyBorder="0" applyAlignment="0" applyProtection="0"/>
    <xf numFmtId="0" fontId="85" fillId="0" borderId="46" applyBorder="0" applyAlignment="0" applyProtection="0"/>
    <xf numFmtId="0" fontId="84" fillId="53" borderId="44" applyNumberFormat="0" applyAlignment="0" applyProtection="0">
      <alignment horizontal="left" vertical="center" indent="1"/>
    </xf>
    <xf numFmtId="0" fontId="84" fillId="53" borderId="44" applyNumberFormat="0" applyAlignment="0" applyProtection="0">
      <alignment horizontal="left" vertical="center" indent="1"/>
    </xf>
    <xf numFmtId="0" fontId="84" fillId="54" borderId="44" applyNumberFormat="0" applyAlignment="0" applyProtection="0">
      <alignment horizontal="left" vertical="center" indent="1"/>
    </xf>
    <xf numFmtId="206" fontId="86" fillId="54" borderId="44" applyNumberFormat="0" applyProtection="0">
      <alignment horizontal="right" vertical="center"/>
    </xf>
    <xf numFmtId="206" fontId="87" fillId="55" borderId="43" applyNumberFormat="0" applyBorder="0" applyProtection="0">
      <alignment horizontal="right" vertical="center"/>
    </xf>
    <xf numFmtId="206" fontId="86" fillId="55" borderId="44" applyNumberFormat="0" applyBorder="0" applyProtection="0">
      <alignment horizontal="right" vertical="center"/>
    </xf>
    <xf numFmtId="0" fontId="89" fillId="0" borderId="0"/>
    <xf numFmtId="43" fontId="7"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1" fillId="0" borderId="0"/>
    <xf numFmtId="9" fontId="7" fillId="0" borderId="0" applyFont="0" applyFill="0" applyBorder="0" applyAlignment="0" applyProtection="0"/>
    <xf numFmtId="0" fontId="88" fillId="0" borderId="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protection locked="0"/>
    </xf>
    <xf numFmtId="43" fontId="4" fillId="0" borderId="0" applyFont="0" applyFill="0" applyBorder="0" applyAlignment="0" applyProtection="0"/>
    <xf numFmtId="0" fontId="11" fillId="0" borderId="4" applyNumberFormat="0" applyFont="0" applyFill="0" applyAlignment="0" applyProtection="0"/>
    <xf numFmtId="3" fontId="10" fillId="0" borderId="0" applyFont="0" applyFill="0" applyBorder="0" applyAlignment="0" applyProtection="0"/>
    <xf numFmtId="43" fontId="7"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7" fillId="0" borderId="0"/>
    <xf numFmtId="0" fontId="7" fillId="0" borderId="0"/>
    <xf numFmtId="0" fontId="7" fillId="0" borderId="0"/>
    <xf numFmtId="9" fontId="10" fillId="0" borderId="0" applyFont="0" applyFill="0" applyBorder="0" applyAlignment="0" applyProtection="0"/>
    <xf numFmtId="9" fontId="10" fillId="0" borderId="0" applyFont="0" applyFill="0" applyBorder="0" applyAlignment="0" applyProtection="0"/>
    <xf numFmtId="0" fontId="1" fillId="0" borderId="0"/>
    <xf numFmtId="41"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0" borderId="0"/>
    <xf numFmtId="0" fontId="1" fillId="0" borderId="0"/>
    <xf numFmtId="0" fontId="1" fillId="0" borderId="0"/>
    <xf numFmtId="0" fontId="1" fillId="0" borderId="0"/>
    <xf numFmtId="165"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8" fillId="0" borderId="0"/>
    <xf numFmtId="9" fontId="1" fillId="0" borderId="0" applyFont="0" applyFill="0" applyBorder="0" applyAlignment="0" applyProtection="0"/>
    <xf numFmtId="9" fontId="1" fillId="0" borderId="0" applyFont="0" applyFill="0" applyBorder="0" applyAlignment="0" applyProtection="0"/>
    <xf numFmtId="4" fontId="51" fillId="45" borderId="31" applyNumberFormat="0" applyProtection="0">
      <alignment horizontal="left" vertical="center" inden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9" borderId="39" applyNumberFormat="0" applyFont="0" applyAlignment="0" applyProtection="0"/>
    <xf numFmtId="0" fontId="1" fillId="49" borderId="3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16" fillId="0" borderId="0" applyNumberFormat="0" applyFill="0" applyBorder="0" applyAlignment="0">
      <protection locked="0"/>
    </xf>
    <xf numFmtId="9" fontId="4"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protection locked="0"/>
    </xf>
    <xf numFmtId="44" fontId="4" fillId="0" borderId="0" applyFont="0" applyFill="0" applyBorder="0" applyAlignment="0" applyProtection="0"/>
    <xf numFmtId="43" fontId="4" fillId="0" borderId="0" applyFont="0" applyFill="0" applyBorder="0" applyAlignment="0" applyProtection="0"/>
    <xf numFmtId="0" fontId="88" fillId="0" borderId="0"/>
  </cellStyleXfs>
  <cellXfs count="91">
    <xf numFmtId="0" fontId="0" fillId="0" borderId="0" xfId="0"/>
    <xf numFmtId="0" fontId="10" fillId="0" borderId="0" xfId="24" applyFont="1"/>
    <xf numFmtId="0" fontId="10" fillId="0" borderId="17" xfId="24" applyFont="1" applyBorder="1" applyAlignment="1">
      <alignment horizontal="center" vertical="center" wrapText="1"/>
    </xf>
    <xf numFmtId="41" fontId="10" fillId="0" borderId="15" xfId="0" applyNumberFormat="1" applyFont="1" applyBorder="1"/>
    <xf numFmtId="0" fontId="10" fillId="0" borderId="19" xfId="24" applyFont="1" applyBorder="1" applyAlignment="1">
      <alignment horizontal="center" vertical="center" wrapText="1"/>
    </xf>
    <xf numFmtId="165" fontId="10" fillId="0" borderId="20" xfId="24" applyNumberFormat="1" applyFont="1" applyBorder="1" applyAlignment="1">
      <alignment horizontal="center" vertical="center" wrapText="1"/>
    </xf>
    <xf numFmtId="0" fontId="7" fillId="0" borderId="0" xfId="0" applyFont="1" applyAlignment="1">
      <alignment horizontal="center"/>
    </xf>
    <xf numFmtId="0" fontId="7" fillId="0" borderId="0" xfId="0" applyFont="1"/>
    <xf numFmtId="10" fontId="7" fillId="0" borderId="0" xfId="0" applyNumberFormat="1" applyFont="1"/>
    <xf numFmtId="0" fontId="7" fillId="0" borderId="8" xfId="24" applyFont="1" applyBorder="1" applyAlignment="1">
      <alignment horizontal="left" indent="1"/>
    </xf>
    <xf numFmtId="41" fontId="7" fillId="0" borderId="13" xfId="0" applyNumberFormat="1" applyFont="1" applyBorder="1"/>
    <xf numFmtId="0" fontId="7" fillId="0" borderId="16" xfId="24" applyFont="1" applyBorder="1" applyAlignment="1">
      <alignment horizontal="left"/>
    </xf>
    <xf numFmtId="41" fontId="7" fillId="0" borderId="14" xfId="0" applyNumberFormat="1" applyFont="1" applyBorder="1"/>
    <xf numFmtId="0" fontId="7" fillId="0" borderId="8" xfId="0" applyFont="1" applyBorder="1"/>
    <xf numFmtId="0" fontId="7" fillId="0" borderId="0" xfId="0" applyFont="1" applyBorder="1"/>
    <xf numFmtId="0" fontId="7" fillId="0" borderId="21" xfId="0" applyFont="1" applyBorder="1"/>
    <xf numFmtId="41" fontId="7" fillId="0" borderId="15" xfId="0" applyNumberFormat="1" applyFont="1" applyBorder="1"/>
    <xf numFmtId="41" fontId="7" fillId="0" borderId="0" xfId="0" applyNumberFormat="1" applyFont="1"/>
    <xf numFmtId="0" fontId="10" fillId="0" borderId="0" xfId="0" applyFont="1"/>
    <xf numFmtId="0" fontId="10" fillId="0" borderId="22" xfId="24" applyFont="1" applyBorder="1" applyAlignment="1">
      <alignment horizontal="center" vertical="center" wrapText="1"/>
    </xf>
    <xf numFmtId="0" fontId="7" fillId="0" borderId="0" xfId="0" applyNumberFormat="1" applyFont="1" applyAlignment="1">
      <alignment horizontal="center"/>
    </xf>
    <xf numFmtId="0" fontId="19" fillId="0" borderId="0" xfId="0" applyFont="1" applyAlignment="1">
      <alignment horizontal="center"/>
    </xf>
    <xf numFmtId="0" fontId="19" fillId="0" borderId="0" xfId="0" applyNumberFormat="1" applyFont="1" applyAlignment="1">
      <alignment horizontal="center"/>
    </xf>
    <xf numFmtId="0" fontId="10" fillId="0" borderId="0" xfId="0" applyFont="1" applyBorder="1" applyAlignment="1">
      <alignment horizontal="left"/>
    </xf>
    <xf numFmtId="0" fontId="7" fillId="0" borderId="0" xfId="0" applyFont="1" applyBorder="1" applyAlignment="1">
      <alignment horizontal="center"/>
    </xf>
    <xf numFmtId="164" fontId="7" fillId="0" borderId="0" xfId="1" applyNumberFormat="1" applyFont="1" applyBorder="1" applyAlignment="1">
      <alignment horizontal="center"/>
    </xf>
    <xf numFmtId="41" fontId="7" fillId="0" borderId="0" xfId="1" applyNumberFormat="1" applyFont="1" applyBorder="1" applyAlignment="1">
      <alignment horizontal="center"/>
    </xf>
    <xf numFmtId="0" fontId="7" fillId="0" borderId="0" xfId="23" applyFont="1" applyBorder="1" applyAlignment="1">
      <alignment horizontal="center"/>
    </xf>
    <xf numFmtId="0" fontId="7" fillId="0" borderId="0" xfId="1" applyNumberFormat="1" applyFont="1" applyFill="1" applyBorder="1" applyAlignment="1" applyProtection="1">
      <alignment horizontal="center"/>
      <protection locked="0"/>
    </xf>
    <xf numFmtId="41" fontId="7" fillId="0" borderId="18" xfId="1" applyNumberFormat="1" applyFont="1" applyBorder="1" applyAlignment="1">
      <alignment horizontal="center"/>
    </xf>
    <xf numFmtId="0" fontId="10" fillId="0" borderId="0" xfId="0" applyFont="1" applyBorder="1"/>
    <xf numFmtId="0" fontId="7" fillId="0" borderId="0" xfId="23" applyFont="1" applyFill="1" applyBorder="1" applyAlignment="1">
      <alignment horizontal="center"/>
    </xf>
    <xf numFmtId="169" fontId="7" fillId="0" borderId="0" xfId="25" applyNumberFormat="1" applyFont="1" applyFill="1" applyBorder="1" applyAlignment="1">
      <alignment horizontal="center"/>
    </xf>
    <xf numFmtId="164" fontId="7" fillId="0" borderId="0" xfId="1" applyNumberFormat="1" applyFont="1" applyFill="1" applyBorder="1" applyAlignment="1">
      <alignment horizontal="center"/>
    </xf>
    <xf numFmtId="0" fontId="19" fillId="0" borderId="0" xfId="0" applyFont="1" applyBorder="1" applyAlignment="1">
      <alignment horizontal="center"/>
    </xf>
    <xf numFmtId="0" fontId="7" fillId="0" borderId="0" xfId="0" applyFont="1" applyAlignment="1">
      <alignment horizontal="right"/>
    </xf>
    <xf numFmtId="41" fontId="7" fillId="0" borderId="0" xfId="1" applyNumberFormat="1" applyFont="1" applyFill="1" applyBorder="1" applyAlignment="1">
      <alignment horizontal="center"/>
    </xf>
    <xf numFmtId="0" fontId="10" fillId="0" borderId="20" xfId="24" applyFont="1" applyBorder="1" applyAlignment="1">
      <alignment horizontal="center" vertical="center" wrapText="1"/>
    </xf>
    <xf numFmtId="0" fontId="7" fillId="0" borderId="13" xfId="24" applyFont="1" applyBorder="1" applyAlignment="1">
      <alignment horizontal="center"/>
    </xf>
    <xf numFmtId="0" fontId="7" fillId="0" borderId="14" xfId="24" applyFont="1" applyBorder="1" applyAlignment="1">
      <alignment horizontal="left"/>
    </xf>
    <xf numFmtId="0" fontId="7" fillId="0" borderId="0" xfId="0" applyFont="1" applyFill="1" applyBorder="1" applyAlignment="1">
      <alignment horizontal="center"/>
    </xf>
    <xf numFmtId="0" fontId="7" fillId="0" borderId="0" xfId="0" quotePrefix="1" applyFont="1" applyFill="1" applyBorder="1" applyAlignment="1">
      <alignment horizontal="left"/>
    </xf>
    <xf numFmtId="0" fontId="7" fillId="0" borderId="0" xfId="0" applyFont="1" applyFill="1" applyBorder="1"/>
    <xf numFmtId="0" fontId="10" fillId="0" borderId="0" xfId="24"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vertical="center"/>
    </xf>
    <xf numFmtId="14" fontId="10" fillId="0" borderId="0" xfId="24" applyNumberFormat="1" applyFont="1" applyAlignment="1">
      <alignment horizontal="center" vertical="center"/>
    </xf>
    <xf numFmtId="0" fontId="10" fillId="0" borderId="0" xfId="0" quotePrefix="1" applyFont="1" applyFill="1" applyBorder="1" applyAlignment="1">
      <alignment horizontal="left"/>
    </xf>
    <xf numFmtId="0" fontId="10" fillId="0" borderId="0" xfId="0" applyFont="1" applyAlignment="1">
      <alignment vertical="center"/>
    </xf>
    <xf numFmtId="41" fontId="10" fillId="0" borderId="13" xfId="0" applyNumberFormat="1" applyFont="1" applyBorder="1"/>
    <xf numFmtId="41" fontId="10" fillId="0" borderId="0" xfId="0" applyNumberFormat="1" applyFont="1"/>
    <xf numFmtId="41" fontId="10" fillId="0" borderId="14" xfId="0" applyNumberFormat="1" applyFont="1" applyBorder="1"/>
    <xf numFmtId="43" fontId="10" fillId="0" borderId="0" xfId="0" applyNumberFormat="1" applyFont="1"/>
    <xf numFmtId="0" fontId="89" fillId="0" borderId="0" xfId="1084"/>
    <xf numFmtId="169" fontId="7" fillId="0" borderId="0" xfId="1103" applyNumberFormat="1" applyFont="1" applyAlignment="1">
      <alignment horizontal="center"/>
    </xf>
    <xf numFmtId="0" fontId="10" fillId="0" borderId="0" xfId="0" applyFont="1" applyAlignment="1">
      <alignment horizontal="center" vertical="top"/>
    </xf>
    <xf numFmtId="169" fontId="7" fillId="0" borderId="0" xfId="1103" applyNumberFormat="1" applyFont="1" applyFill="1" applyAlignment="1">
      <alignment horizontal="center"/>
    </xf>
    <xf numFmtId="0" fontId="7" fillId="0" borderId="0" xfId="0" applyFont="1" applyAlignment="1">
      <alignment horizontal="left" indent="1"/>
    </xf>
    <xf numFmtId="0" fontId="10" fillId="0" borderId="0" xfId="0" applyFont="1" applyBorder="1" applyAlignment="1">
      <alignment horizontal="left" indent="1"/>
    </xf>
    <xf numFmtId="49" fontId="7" fillId="0" borderId="0" xfId="0" applyNumberFormat="1" applyFont="1" applyBorder="1" applyAlignment="1">
      <alignment horizontal="center"/>
    </xf>
    <xf numFmtId="0" fontId="91" fillId="0" borderId="0" xfId="0" applyFont="1" applyFill="1" applyBorder="1"/>
    <xf numFmtId="0" fontId="90" fillId="0" borderId="0" xfId="0" applyFont="1" applyFill="1" applyBorder="1"/>
    <xf numFmtId="0" fontId="90" fillId="0" borderId="0" xfId="0" applyFont="1" applyFill="1" applyBorder="1" applyAlignment="1">
      <alignment horizontal="center"/>
    </xf>
    <xf numFmtId="41" fontId="90" fillId="0" borderId="0" xfId="1" applyNumberFormat="1" applyFont="1" applyFill="1" applyBorder="1" applyAlignment="1">
      <alignment horizontal="center"/>
    </xf>
    <xf numFmtId="0" fontId="90" fillId="0" borderId="0" xfId="23" applyFont="1" applyFill="1" applyBorder="1" applyAlignment="1">
      <alignment horizontal="center"/>
    </xf>
    <xf numFmtId="0" fontId="90" fillId="0" borderId="0" xfId="1084" applyFont="1" applyFill="1"/>
    <xf numFmtId="164" fontId="90" fillId="0" borderId="0" xfId="1" applyNumberFormat="1" applyFont="1" applyFill="1" applyBorder="1" applyAlignment="1">
      <alignment horizontal="center"/>
    </xf>
    <xf numFmtId="0" fontId="90" fillId="0" borderId="0" xfId="1" applyNumberFormat="1" applyFont="1" applyFill="1" applyBorder="1" applyAlignment="1" applyProtection="1">
      <alignment horizontal="center"/>
      <protection locked="0"/>
    </xf>
    <xf numFmtId="0" fontId="90" fillId="0" borderId="0" xfId="0" applyFont="1" applyAlignment="1">
      <alignment horizontal="left" indent="1"/>
    </xf>
    <xf numFmtId="0" fontId="90" fillId="0" borderId="0" xfId="0" applyFont="1" applyBorder="1" applyAlignment="1">
      <alignment horizontal="center"/>
    </xf>
    <xf numFmtId="0" fontId="90" fillId="0" borderId="0" xfId="23" applyFont="1" applyBorder="1" applyAlignment="1">
      <alignment horizontal="center"/>
    </xf>
    <xf numFmtId="169" fontId="90" fillId="0" borderId="0" xfId="1103" applyNumberFormat="1" applyFont="1" applyAlignment="1">
      <alignment horizontal="center"/>
    </xf>
    <xf numFmtId="164" fontId="90" fillId="0" borderId="0" xfId="1" applyNumberFormat="1" applyFont="1" applyBorder="1" applyAlignment="1">
      <alignment horizontal="center"/>
    </xf>
    <xf numFmtId="41" fontId="7" fillId="0" borderId="2" xfId="1" applyNumberFormat="1" applyFont="1" applyBorder="1" applyAlignment="1">
      <alignment horizontal="center"/>
    </xf>
    <xf numFmtId="41" fontId="7" fillId="0" borderId="22" xfId="1" applyNumberFormat="1" applyFont="1"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0"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90" fillId="0" borderId="0" xfId="0" applyFont="1" applyBorder="1"/>
    <xf numFmtId="49" fontId="90" fillId="0" borderId="0" xfId="0" applyNumberFormat="1" applyFont="1" applyBorder="1" applyAlignment="1">
      <alignment horizontal="center"/>
    </xf>
    <xf numFmtId="41" fontId="90" fillId="0" borderId="18" xfId="1" applyNumberFormat="1" applyFont="1" applyFill="1" applyBorder="1" applyAlignment="1">
      <alignment horizontal="center"/>
    </xf>
    <xf numFmtId="164" fontId="90" fillId="0" borderId="18" xfId="1" applyNumberFormat="1" applyFont="1" applyBorder="1" applyAlignment="1">
      <alignment horizontal="center"/>
    </xf>
    <xf numFmtId="0" fontId="91" fillId="0" borderId="0" xfId="0" applyFont="1" applyBorder="1"/>
    <xf numFmtId="41" fontId="90" fillId="0" borderId="2" xfId="1" applyNumberFormat="1" applyFont="1" applyFill="1" applyBorder="1" applyAlignment="1">
      <alignment horizontal="center"/>
    </xf>
    <xf numFmtId="0" fontId="90" fillId="0" borderId="0" xfId="1084" applyFont="1"/>
  </cellXfs>
  <cellStyles count="1422">
    <cellStyle name="20% - Accent1 2" xfId="69"/>
    <cellStyle name="20% - Accent1 3" xfId="70"/>
    <cellStyle name="20% - Accent1 4" xfId="71"/>
    <cellStyle name="20% - Accent1 5" xfId="72"/>
    <cellStyle name="20% - Accent1 6" xfId="73"/>
    <cellStyle name="20% - Accent2 2" xfId="74"/>
    <cellStyle name="20% - Accent2 3" xfId="75"/>
    <cellStyle name="20% - Accent2 4" xfId="76"/>
    <cellStyle name="20% - Accent2 5" xfId="77"/>
    <cellStyle name="20% - Accent2 6" xfId="78"/>
    <cellStyle name="20% - Accent3 2" xfId="79"/>
    <cellStyle name="20% - Accent3 3" xfId="80"/>
    <cellStyle name="20% - Accent3 4" xfId="81"/>
    <cellStyle name="20% - Accent3 5" xfId="82"/>
    <cellStyle name="20% - Accent3 6" xfId="83"/>
    <cellStyle name="20% - Accent4 2" xfId="84"/>
    <cellStyle name="20% - Accent4 3" xfId="85"/>
    <cellStyle name="20% - Accent4 4" xfId="86"/>
    <cellStyle name="20% - Accent4 5" xfId="87"/>
    <cellStyle name="20% - Accent4 6" xfId="88"/>
    <cellStyle name="20% - Accent5 2" xfId="89"/>
    <cellStyle name="20% - Accent5 3" xfId="90"/>
    <cellStyle name="20% - Accent5 4" xfId="91"/>
    <cellStyle name="20% - Accent5 5" xfId="92"/>
    <cellStyle name="20% - Accent5 6" xfId="93"/>
    <cellStyle name="20% - Accent6 2" xfId="94"/>
    <cellStyle name="20% - Accent6 3" xfId="95"/>
    <cellStyle name="20% - Accent6 4" xfId="96"/>
    <cellStyle name="20% - Accent6 5" xfId="97"/>
    <cellStyle name="20% - Accent6 6" xfId="98"/>
    <cellStyle name="40% - Accent1 2" xfId="99"/>
    <cellStyle name="40% - Accent1 3" xfId="100"/>
    <cellStyle name="40% - Accent1 4" xfId="101"/>
    <cellStyle name="40% - Accent1 5" xfId="102"/>
    <cellStyle name="40% - Accent1 6" xfId="103"/>
    <cellStyle name="40% - Accent2 2" xfId="104"/>
    <cellStyle name="40% - Accent2 3" xfId="105"/>
    <cellStyle name="40% - Accent2 4" xfId="106"/>
    <cellStyle name="40% - Accent2 5" xfId="107"/>
    <cellStyle name="40% - Accent2 6" xfId="108"/>
    <cellStyle name="40% - Accent3 2" xfId="109"/>
    <cellStyle name="40% - Accent3 3" xfId="110"/>
    <cellStyle name="40% - Accent3 4" xfId="111"/>
    <cellStyle name="40% - Accent3 5" xfId="112"/>
    <cellStyle name="40% - Accent3 6" xfId="113"/>
    <cellStyle name="40% - Accent4 2" xfId="114"/>
    <cellStyle name="40% - Accent4 3" xfId="115"/>
    <cellStyle name="40% - Accent4 4" xfId="116"/>
    <cellStyle name="40% - Accent4 5" xfId="117"/>
    <cellStyle name="40% - Accent4 6" xfId="118"/>
    <cellStyle name="40% - Accent5 2" xfId="119"/>
    <cellStyle name="40% - Accent5 3" xfId="120"/>
    <cellStyle name="40% - Accent5 4" xfId="121"/>
    <cellStyle name="40% - Accent5 5" xfId="122"/>
    <cellStyle name="40% - Accent5 6" xfId="123"/>
    <cellStyle name="40% - Accent6 2" xfId="124"/>
    <cellStyle name="40% - Accent6 3" xfId="125"/>
    <cellStyle name="40% - Accent6 4" xfId="126"/>
    <cellStyle name="40% - Accent6 5" xfId="127"/>
    <cellStyle name="40% - Accent6 6" xfId="128"/>
    <cellStyle name="60% - Accent1 2" xfId="129"/>
    <cellStyle name="60% - Accent1 3" xfId="130"/>
    <cellStyle name="60% - Accent1 4" xfId="131"/>
    <cellStyle name="60% - Accent1 5" xfId="132"/>
    <cellStyle name="60% - Accent1 6" xfId="133"/>
    <cellStyle name="60% - Accent2 2" xfId="134"/>
    <cellStyle name="60% - Accent2 3" xfId="135"/>
    <cellStyle name="60% - Accent2 4" xfId="136"/>
    <cellStyle name="60% - Accent2 5" xfId="137"/>
    <cellStyle name="60% - Accent2 6" xfId="138"/>
    <cellStyle name="60% - Accent3 2" xfId="139"/>
    <cellStyle name="60% - Accent3 3" xfId="140"/>
    <cellStyle name="60% - Accent3 4" xfId="141"/>
    <cellStyle name="60% - Accent3 5" xfId="142"/>
    <cellStyle name="60% - Accent3 6" xfId="143"/>
    <cellStyle name="60% - Accent4 2" xfId="144"/>
    <cellStyle name="60% - Accent4 3" xfId="145"/>
    <cellStyle name="60% - Accent4 4" xfId="146"/>
    <cellStyle name="60% - Accent4 5" xfId="147"/>
    <cellStyle name="60% - Accent4 6" xfId="148"/>
    <cellStyle name="60% - Accent5 2" xfId="149"/>
    <cellStyle name="60% - Accent5 3" xfId="150"/>
    <cellStyle name="60% - Accent5 4" xfId="151"/>
    <cellStyle name="60% - Accent5 5" xfId="152"/>
    <cellStyle name="60% - Accent5 6" xfId="153"/>
    <cellStyle name="60% - Accent6 2" xfId="154"/>
    <cellStyle name="60% - Accent6 3" xfId="155"/>
    <cellStyle name="60% - Accent6 4" xfId="156"/>
    <cellStyle name="60% - Accent6 5" xfId="157"/>
    <cellStyle name="60% - Accent6 6" xfId="158"/>
    <cellStyle name="Accent1 - 20%" xfId="159"/>
    <cellStyle name="Accent1 - 40%" xfId="160"/>
    <cellStyle name="Accent1 - 60%" xfId="161"/>
    <cellStyle name="Accent1 2" xfId="162"/>
    <cellStyle name="Accent1 3" xfId="163"/>
    <cellStyle name="Accent1 4" xfId="164"/>
    <cellStyle name="Accent1 5" xfId="165"/>
    <cellStyle name="Accent1 6" xfId="166"/>
    <cellStyle name="Accent2 - 20%" xfId="167"/>
    <cellStyle name="Accent2 - 40%" xfId="168"/>
    <cellStyle name="Accent2 - 60%" xfId="169"/>
    <cellStyle name="Accent2 2" xfId="170"/>
    <cellStyle name="Accent2 3" xfId="171"/>
    <cellStyle name="Accent2 4" xfId="172"/>
    <cellStyle name="Accent2 5" xfId="173"/>
    <cellStyle name="Accent2 6" xfId="174"/>
    <cellStyle name="Accent3 - 20%" xfId="175"/>
    <cellStyle name="Accent3 - 40%" xfId="176"/>
    <cellStyle name="Accent3 - 60%" xfId="177"/>
    <cellStyle name="Accent3 2" xfId="178"/>
    <cellStyle name="Accent3 3" xfId="179"/>
    <cellStyle name="Accent3 4" xfId="180"/>
    <cellStyle name="Accent3 5" xfId="181"/>
    <cellStyle name="Accent3 6" xfId="182"/>
    <cellStyle name="Accent4 - 20%" xfId="183"/>
    <cellStyle name="Accent4 - 40%" xfId="184"/>
    <cellStyle name="Accent4 - 60%" xfId="185"/>
    <cellStyle name="Accent4 2" xfId="186"/>
    <cellStyle name="Accent4 3" xfId="187"/>
    <cellStyle name="Accent4 4" xfId="188"/>
    <cellStyle name="Accent4 5" xfId="189"/>
    <cellStyle name="Accent4 6" xfId="190"/>
    <cellStyle name="Accent5 - 20%" xfId="191"/>
    <cellStyle name="Accent5 - 40%" xfId="192"/>
    <cellStyle name="Accent5 - 60%" xfId="193"/>
    <cellStyle name="Accent5 2" xfId="194"/>
    <cellStyle name="Accent5 3" xfId="195"/>
    <cellStyle name="Accent5 4" xfId="196"/>
    <cellStyle name="Accent5 5" xfId="197"/>
    <cellStyle name="Accent5 6" xfId="198"/>
    <cellStyle name="Accent6 - 20%" xfId="199"/>
    <cellStyle name="Accent6 - 40%" xfId="200"/>
    <cellStyle name="Accent6 - 60%" xfId="201"/>
    <cellStyle name="Accent6 2" xfId="202"/>
    <cellStyle name="Accent6 3" xfId="203"/>
    <cellStyle name="Accent6 4" xfId="204"/>
    <cellStyle name="Accent6 5" xfId="205"/>
    <cellStyle name="Accent6 6" xfId="206"/>
    <cellStyle name="ArrayHeading" xfId="207"/>
    <cellStyle name="ArrayHeading 2" xfId="208"/>
    <cellStyle name="Bad 2" xfId="209"/>
    <cellStyle name="Bad 3" xfId="210"/>
    <cellStyle name="Bad 4" xfId="211"/>
    <cellStyle name="Bad 5" xfId="212"/>
    <cellStyle name="Bad 6" xfId="213"/>
    <cellStyle name="BetweenMacros" xfId="214"/>
    <cellStyle name="BetweenMacros 2" xfId="215"/>
    <cellStyle name="Calculation 2" xfId="216"/>
    <cellStyle name="Calculation 3" xfId="217"/>
    <cellStyle name="Calculation 4" xfId="218"/>
    <cellStyle name="Calculation 5" xfId="219"/>
    <cellStyle name="Calculation 6" xfId="220"/>
    <cellStyle name="Centered Heading" xfId="702"/>
    <cellStyle name="Check Cell 2" xfId="221"/>
    <cellStyle name="Check Cell 3" xfId="222"/>
    <cellStyle name="Check Cell 4" xfId="223"/>
    <cellStyle name="Check Cell 5" xfId="224"/>
    <cellStyle name="Check Cell 6" xfId="225"/>
    <cellStyle name="Column total in dollars" xfId="226"/>
    <cellStyle name="Column total in dollars 2" xfId="227"/>
    <cellStyle name="Column_Title" xfId="703"/>
    <cellStyle name="Comma" xfId="1" builtinId="3"/>
    <cellStyle name="Comma  - Style1" xfId="2"/>
    <cellStyle name="Comma  - Style1 2" xfId="228"/>
    <cellStyle name="Comma  - Style1 3" xfId="229"/>
    <cellStyle name="Comma  - Style2" xfId="3"/>
    <cellStyle name="Comma  - Style2 2" xfId="230"/>
    <cellStyle name="Comma  - Style2 3" xfId="231"/>
    <cellStyle name="Comma  - Style3" xfId="4"/>
    <cellStyle name="Comma  - Style3 2" xfId="232"/>
    <cellStyle name="Comma  - Style3 3" xfId="233"/>
    <cellStyle name="Comma  - Style4" xfId="5"/>
    <cellStyle name="Comma  - Style4 2" xfId="234"/>
    <cellStyle name="Comma  - Style4 3" xfId="235"/>
    <cellStyle name="Comma  - Style5" xfId="6"/>
    <cellStyle name="Comma  - Style5 2" xfId="236"/>
    <cellStyle name="Comma  - Style5 3" xfId="237"/>
    <cellStyle name="Comma  - Style6" xfId="7"/>
    <cellStyle name="Comma  - Style6 2" xfId="238"/>
    <cellStyle name="Comma  - Style6 3" xfId="239"/>
    <cellStyle name="Comma  - Style7" xfId="8"/>
    <cellStyle name="Comma  - Style7 2" xfId="240"/>
    <cellStyle name="Comma  - Style7 3" xfId="241"/>
    <cellStyle name="Comma  - Style8" xfId="9"/>
    <cellStyle name="Comma  - Style8 2" xfId="242"/>
    <cellStyle name="Comma  - Style8 3" xfId="243"/>
    <cellStyle name="Comma %" xfId="704"/>
    <cellStyle name="Comma (0)" xfId="244"/>
    <cellStyle name="Comma [0] 2" xfId="245"/>
    <cellStyle name="Comma [0] 2 2" xfId="1124"/>
    <cellStyle name="Comma [0] 2 3" xfId="1086"/>
    <cellStyle name="Comma [0] 3" xfId="705"/>
    <cellStyle name="Comma [0] 4" xfId="1106"/>
    <cellStyle name="Comma 0.0" xfId="706"/>
    <cellStyle name="Comma 0.0%" xfId="707"/>
    <cellStyle name="Comma 0.00" xfId="708"/>
    <cellStyle name="Comma 0.00%" xfId="709"/>
    <cellStyle name="Comma 0.000" xfId="710"/>
    <cellStyle name="Comma 0.000%" xfId="711"/>
    <cellStyle name="Comma 10" xfId="29"/>
    <cellStyle name="Comma 10 2" xfId="712"/>
    <cellStyle name="Comma 11" xfId="30"/>
    <cellStyle name="Comma 11 2" xfId="246"/>
    <cellStyle name="Comma 11 3" xfId="713"/>
    <cellStyle name="Comma 11 3 2" xfId="1195"/>
    <cellStyle name="Comma 12" xfId="247"/>
    <cellStyle name="Comma 12 2" xfId="714"/>
    <cellStyle name="Comma 12 3" xfId="1125"/>
    <cellStyle name="Comma 13" xfId="248"/>
    <cellStyle name="Comma 14" xfId="715"/>
    <cellStyle name="Comma 14 2" xfId="1196"/>
    <cellStyle name="Comma 15" xfId="716"/>
    <cellStyle name="Comma 15 2" xfId="1197"/>
    <cellStyle name="Comma 16" xfId="717"/>
    <cellStyle name="Comma 16 2" xfId="1198"/>
    <cellStyle name="Comma 16 3" xfId="1087"/>
    <cellStyle name="Comma 17" xfId="718"/>
    <cellStyle name="Comma 17 2" xfId="1199"/>
    <cellStyle name="Comma 18" xfId="1105"/>
    <cellStyle name="Comma 19" xfId="1111"/>
    <cellStyle name="Comma 2" xfId="31"/>
    <cellStyle name="Comma 2 10" xfId="1113"/>
    <cellStyle name="Comma 2 12" xfId="1088"/>
    <cellStyle name="Comma 2 2" xfId="249"/>
    <cellStyle name="Comma 2 2 2" xfId="250"/>
    <cellStyle name="Comma 2 2 2 2" xfId="663"/>
    <cellStyle name="Comma 2 2 2 2 2" xfId="719"/>
    <cellStyle name="Comma 2 2 2 2 2 2" xfId="1200"/>
    <cellStyle name="Comma 2 2 2 2 3" xfId="720"/>
    <cellStyle name="Comma 2 2 2 2 3 2" xfId="1201"/>
    <cellStyle name="Comma 2 2 2 2 4" xfId="1172"/>
    <cellStyle name="Comma 2 2 2 3" xfId="721"/>
    <cellStyle name="Comma 2 2 2 3 2" xfId="1202"/>
    <cellStyle name="Comma 2 2 2 4" xfId="722"/>
    <cellStyle name="Comma 2 2 2 4 2" xfId="1203"/>
    <cellStyle name="Comma 2 2 2 5" xfId="723"/>
    <cellStyle name="Comma 2 2 2 5 2" xfId="1204"/>
    <cellStyle name="Comma 2 2 2 6" xfId="724"/>
    <cellStyle name="Comma 2 2 2 6 2" xfId="1205"/>
    <cellStyle name="Comma 2 2 3" xfId="251"/>
    <cellStyle name="Comma 2 2 3 2" xfId="725"/>
    <cellStyle name="Comma 2 2 3 2 2" xfId="726"/>
    <cellStyle name="Comma 2 2 3 2 2 2" xfId="1207"/>
    <cellStyle name="Comma 2 2 3 2 3" xfId="727"/>
    <cellStyle name="Comma 2 2 3 2 3 2" xfId="1208"/>
    <cellStyle name="Comma 2 2 3 2 4" xfId="1206"/>
    <cellStyle name="Comma 2 2 3 3" xfId="728"/>
    <cellStyle name="Comma 2 2 3 3 2" xfId="1209"/>
    <cellStyle name="Comma 2 2 3 4" xfId="729"/>
    <cellStyle name="Comma 2 2 3 4 2" xfId="1210"/>
    <cellStyle name="Comma 2 2 3 5" xfId="730"/>
    <cellStyle name="Comma 2 2 3 5 2" xfId="1211"/>
    <cellStyle name="Comma 2 2 4" xfId="731"/>
    <cellStyle name="Comma 2 2 4 2" xfId="732"/>
    <cellStyle name="Comma 2 2 4 2 2" xfId="1213"/>
    <cellStyle name="Comma 2 2 4 3" xfId="1212"/>
    <cellStyle name="Comma 2 2 5" xfId="733"/>
    <cellStyle name="Comma 2 2 5 2" xfId="1214"/>
    <cellStyle name="Comma 2 2 6" xfId="734"/>
    <cellStyle name="Comma 2 2 6 2" xfId="1215"/>
    <cellStyle name="Comma 2 2 7" xfId="735"/>
    <cellStyle name="Comma 2 2 7 2" xfId="1216"/>
    <cellStyle name="Comma 2 2 8" xfId="1089"/>
    <cellStyle name="Comma 2 3" xfId="252"/>
    <cellStyle name="Comma 2 3 2" xfId="664"/>
    <cellStyle name="Comma 2 3 2 2" xfId="736"/>
    <cellStyle name="Comma 2 3 2 2 2" xfId="1217"/>
    <cellStyle name="Comma 2 3 2 3" xfId="737"/>
    <cellStyle name="Comma 2 3 2 3 2" xfId="1218"/>
    <cellStyle name="Comma 2 3 2 4" xfId="1173"/>
    <cellStyle name="Comma 2 3 3" xfId="738"/>
    <cellStyle name="Comma 2 3 3 2" xfId="1219"/>
    <cellStyle name="Comma 2 3 4" xfId="739"/>
    <cellStyle name="Comma 2 3 4 2" xfId="1220"/>
    <cellStyle name="Comma 2 3 5" xfId="740"/>
    <cellStyle name="Comma 2 3 5 2" xfId="1221"/>
    <cellStyle name="Comma 2 3 6" xfId="741"/>
    <cellStyle name="Comma 2 3 6 2" xfId="1222"/>
    <cellStyle name="Comma 2 4" xfId="253"/>
    <cellStyle name="Comma 2 4 2" xfId="665"/>
    <cellStyle name="Comma 2 4 2 2" xfId="742"/>
    <cellStyle name="Comma 2 4 2 2 2" xfId="1223"/>
    <cellStyle name="Comma 2 4 2 3" xfId="743"/>
    <cellStyle name="Comma 2 4 2 3 2" xfId="1224"/>
    <cellStyle name="Comma 2 4 2 4" xfId="1174"/>
    <cellStyle name="Comma 2 4 3" xfId="744"/>
    <cellStyle name="Comma 2 4 3 2" xfId="1225"/>
    <cellStyle name="Comma 2 4 4" xfId="745"/>
    <cellStyle name="Comma 2 4 4 2" xfId="1226"/>
    <cellStyle name="Comma 2 4 5" xfId="746"/>
    <cellStyle name="Comma 2 4 5 2" xfId="1227"/>
    <cellStyle name="Comma 2 4 6" xfId="1126"/>
    <cellStyle name="Comma 2 4 7" xfId="1090"/>
    <cellStyle name="Comma 2 5" xfId="254"/>
    <cellStyle name="Comma 2 5 2" xfId="747"/>
    <cellStyle name="Comma 2 5 2 2" xfId="748"/>
    <cellStyle name="Comma 2 5 2 2 2" xfId="1229"/>
    <cellStyle name="Comma 2 5 2 3" xfId="749"/>
    <cellStyle name="Comma 2 5 2 3 2" xfId="1230"/>
    <cellStyle name="Comma 2 5 2 4" xfId="1228"/>
    <cellStyle name="Comma 2 5 3" xfId="750"/>
    <cellStyle name="Comma 2 5 3 2" xfId="1231"/>
    <cellStyle name="Comma 2 5 4" xfId="751"/>
    <cellStyle name="Comma 2 5 4 2" xfId="1232"/>
    <cellStyle name="Comma 2 5 5" xfId="752"/>
    <cellStyle name="Comma 2 5 5 2" xfId="1233"/>
    <cellStyle name="Comma 2 6" xfId="255"/>
    <cellStyle name="Comma 2 6 2" xfId="753"/>
    <cellStyle name="Comma 2 6 2 2" xfId="1234"/>
    <cellStyle name="Comma 2 6 3" xfId="754"/>
    <cellStyle name="Comma 2 6 3 2" xfId="1235"/>
    <cellStyle name="Comma 2 6 4" xfId="755"/>
    <cellStyle name="Comma 2 6 4 2" xfId="1236"/>
    <cellStyle name="Comma 2 7" xfId="256"/>
    <cellStyle name="Comma 2 8" xfId="257"/>
    <cellStyle name="Comma 2 9" xfId="258"/>
    <cellStyle name="Comma 20" xfId="1420"/>
    <cellStyle name="Comma 21" xfId="1085"/>
    <cellStyle name="Comma 3" xfId="32"/>
    <cellStyle name="Comma 3 2" xfId="259"/>
    <cellStyle name="Comma 3 2 2" xfId="756"/>
    <cellStyle name="Comma 3 3" xfId="757"/>
    <cellStyle name="Comma 3 3 2" xfId="1237"/>
    <cellStyle name="Comma 3 3 2 2" xfId="758"/>
    <cellStyle name="Comma 3 3 3" xfId="1092"/>
    <cellStyle name="Comma 3 4" xfId="1114"/>
    <cellStyle name="Comma 3 5" xfId="1091"/>
    <cellStyle name="Comma 4" xfId="33"/>
    <cellStyle name="Comma 4 2" xfId="260"/>
    <cellStyle name="Comma 4 3" xfId="261"/>
    <cellStyle name="Comma 4 3 2" xfId="262"/>
    <cellStyle name="Comma 4 4" xfId="1115"/>
    <cellStyle name="Comma 4 5" xfId="1093"/>
    <cellStyle name="Comma 5" xfId="34"/>
    <cellStyle name="Comma 5 2" xfId="759"/>
    <cellStyle name="Comma 5 2 2" xfId="1238"/>
    <cellStyle name="Comma 5 3" xfId="1116"/>
    <cellStyle name="Comma 5 4" xfId="1094"/>
    <cellStyle name="Comma 6" xfId="35"/>
    <cellStyle name="Comma 6 2" xfId="263"/>
    <cellStyle name="Comma 6 2 2" xfId="760"/>
    <cellStyle name="Comma 6 2 2 2" xfId="1239"/>
    <cellStyle name="Comma 6 2 3" xfId="761"/>
    <cellStyle name="Comma 6 2 3 2" xfId="1240"/>
    <cellStyle name="Comma 6 2 4" xfId="1127"/>
    <cellStyle name="Comma 6 3" xfId="1117"/>
    <cellStyle name="Comma 6 4" xfId="1095"/>
    <cellStyle name="Comma 7" xfId="36"/>
    <cellStyle name="Comma 7 2" xfId="264"/>
    <cellStyle name="Comma 7 2 2" xfId="1128"/>
    <cellStyle name="Comma 8" xfId="37"/>
    <cellStyle name="Comma 9" xfId="38"/>
    <cellStyle name="Comma0" xfId="10"/>
    <cellStyle name="Comma0 - Style1" xfId="265"/>
    <cellStyle name="Comma0 - Style2" xfId="266"/>
    <cellStyle name="Comma0 - Style3" xfId="267"/>
    <cellStyle name="Comma0 - Style3 2" xfId="268"/>
    <cellStyle name="Comma0 - Style4" xfId="269"/>
    <cellStyle name="Comma0 - Style4 2" xfId="270"/>
    <cellStyle name="Comma0 2" xfId="666"/>
    <cellStyle name="Comma0 3" xfId="762"/>
    <cellStyle name="Comma0_1st Qtr 2009 Global Insight Factors" xfId="271"/>
    <cellStyle name="Comma1 - Style1" xfId="272"/>
    <cellStyle name="Comma1 - Style1 2" xfId="273"/>
    <cellStyle name="Company Name" xfId="763"/>
    <cellStyle name="CR Comma" xfId="764"/>
    <cellStyle name="CR Currency" xfId="765"/>
    <cellStyle name="Curren - Style2" xfId="274"/>
    <cellStyle name="Curren - Style3" xfId="275"/>
    <cellStyle name="Currency %" xfId="766"/>
    <cellStyle name="Currency 0.0" xfId="767"/>
    <cellStyle name="Currency 0.0%" xfId="768"/>
    <cellStyle name="Currency 0.00" xfId="769"/>
    <cellStyle name="Currency 0.00%" xfId="770"/>
    <cellStyle name="Currency 0.000" xfId="771"/>
    <cellStyle name="Currency 0.000%" xfId="772"/>
    <cellStyle name="Currency 10" xfId="276"/>
    <cellStyle name="Currency 10 2" xfId="1129"/>
    <cellStyle name="Currency 11" xfId="277"/>
    <cellStyle name="Currency 11 2" xfId="1130"/>
    <cellStyle name="Currency 12" xfId="278"/>
    <cellStyle name="Currency 12 2" xfId="1131"/>
    <cellStyle name="Currency 13" xfId="279"/>
    <cellStyle name="Currency 14" xfId="280"/>
    <cellStyle name="Currency 14 2" xfId="1132"/>
    <cellStyle name="Currency 15" xfId="1107"/>
    <cellStyle name="Currency 16" xfId="1414"/>
    <cellStyle name="Currency 17" xfId="1419"/>
    <cellStyle name="Currency 2" xfId="39"/>
    <cellStyle name="Currency 2 2" xfId="281"/>
    <cellStyle name="Currency 2 2 2" xfId="282"/>
    <cellStyle name="Currency 2 3" xfId="773"/>
    <cellStyle name="Currency 3" xfId="40"/>
    <cellStyle name="Currency 3 2" xfId="283"/>
    <cellStyle name="Currency 3 3" xfId="774"/>
    <cellStyle name="Currency 4" xfId="284"/>
    <cellStyle name="Currency 4 2" xfId="775"/>
    <cellStyle name="Currency 4 2 2" xfId="1241"/>
    <cellStyle name="Currency 4 3" xfId="1133"/>
    <cellStyle name="Currency 5" xfId="285"/>
    <cellStyle name="Currency 5 2" xfId="776"/>
    <cellStyle name="Currency 5 2 2" xfId="1242"/>
    <cellStyle name="Currency 5 3" xfId="777"/>
    <cellStyle name="Currency 5 3 2" xfId="1243"/>
    <cellStyle name="Currency 6" xfId="286"/>
    <cellStyle name="Currency 6 2" xfId="778"/>
    <cellStyle name="Currency 6 2 2" xfId="1244"/>
    <cellStyle name="Currency 6 3" xfId="1134"/>
    <cellStyle name="Currency 7" xfId="287"/>
    <cellStyle name="Currency 7 2" xfId="1135"/>
    <cellStyle name="Currency 8" xfId="288"/>
    <cellStyle name="Currency 8 2" xfId="779"/>
    <cellStyle name="Currency 8 2 2" xfId="1245"/>
    <cellStyle name="Currency 8 3" xfId="780"/>
    <cellStyle name="Currency 8 3 2" xfId="1246"/>
    <cellStyle name="Currency 8 4" xfId="1136"/>
    <cellStyle name="Currency 9" xfId="289"/>
    <cellStyle name="Currency 9 2" xfId="1137"/>
    <cellStyle name="Currency No Comma" xfId="290"/>
    <cellStyle name="Currency(0)" xfId="291"/>
    <cellStyle name="Currency0" xfId="11"/>
    <cellStyle name="Currency0 2" xfId="667"/>
    <cellStyle name="Currency0 3" xfId="781"/>
    <cellStyle name="Currency0_2012 Craig Deliveries" xfId="668"/>
    <cellStyle name="Date" xfId="12"/>
    <cellStyle name="Date - Style1" xfId="292"/>
    <cellStyle name="Date - Style3" xfId="293"/>
    <cellStyle name="Date - Style3 2" xfId="294"/>
    <cellStyle name="Date 10" xfId="295"/>
    <cellStyle name="Date 11" xfId="296"/>
    <cellStyle name="Date 12" xfId="297"/>
    <cellStyle name="Date 13" xfId="298"/>
    <cellStyle name="Date 14" xfId="299"/>
    <cellStyle name="Date 2" xfId="41"/>
    <cellStyle name="Date 3" xfId="300"/>
    <cellStyle name="Date 4" xfId="301"/>
    <cellStyle name="Date 5" xfId="302"/>
    <cellStyle name="Date 6" xfId="303"/>
    <cellStyle name="Date 7" xfId="304"/>
    <cellStyle name="Date 8" xfId="305"/>
    <cellStyle name="Date 9" xfId="306"/>
    <cellStyle name="Date_1st Qtr 2009 Global Insight Factors" xfId="307"/>
    <cellStyle name="Explanatory Text 2" xfId="308"/>
    <cellStyle name="Explanatory Text 3" xfId="309"/>
    <cellStyle name="Explanatory Text 4" xfId="310"/>
    <cellStyle name="Explanatory Text 5" xfId="311"/>
    <cellStyle name="Explanatory Text 6" xfId="312"/>
    <cellStyle name="financials" xfId="782"/>
    <cellStyle name="Fixed" xfId="13"/>
    <cellStyle name="Fixed 2" xfId="42"/>
    <cellStyle name="Fixed2 - Style2" xfId="313"/>
    <cellStyle name="General" xfId="314"/>
    <cellStyle name="Good 2" xfId="315"/>
    <cellStyle name="Good 3" xfId="316"/>
    <cellStyle name="Good 4" xfId="317"/>
    <cellStyle name="Good 5" xfId="318"/>
    <cellStyle name="Good 6" xfId="319"/>
    <cellStyle name="Grey" xfId="14"/>
    <cellStyle name="Grey 2" xfId="320"/>
    <cellStyle name="Grey 3" xfId="321"/>
    <cellStyle name="header" xfId="15"/>
    <cellStyle name="header 2" xfId="322"/>
    <cellStyle name="Header1" xfId="16"/>
    <cellStyle name="Header1 2" xfId="323"/>
    <cellStyle name="Header2" xfId="17"/>
    <cellStyle name="Header2 2" xfId="324"/>
    <cellStyle name="Heading" xfId="783"/>
    <cellStyle name="Heading 1" xfId="18" builtinId="16" customBuiltin="1"/>
    <cellStyle name="Heading 1 2" xfId="43"/>
    <cellStyle name="Heading 1 3" xfId="1108"/>
    <cellStyle name="Heading 2" xfId="19" builtinId="17" customBuiltin="1"/>
    <cellStyle name="Heading 2 2" xfId="44"/>
    <cellStyle name="Heading 2 3" xfId="1109"/>
    <cellStyle name="Heading 3 2" xfId="325"/>
    <cellStyle name="Heading 3 3" xfId="326"/>
    <cellStyle name="Heading 3 4" xfId="327"/>
    <cellStyle name="Heading 3 5" xfId="328"/>
    <cellStyle name="Heading 3 6" xfId="329"/>
    <cellStyle name="Heading 4 2" xfId="330"/>
    <cellStyle name="Heading 4 3" xfId="331"/>
    <cellStyle name="Heading 4 4" xfId="332"/>
    <cellStyle name="Heading 4 5" xfId="333"/>
    <cellStyle name="Heading 4 6" xfId="334"/>
    <cellStyle name="Heading No Underline" xfId="784"/>
    <cellStyle name="Heading With Underline" xfId="785"/>
    <cellStyle name="Heading1" xfId="335"/>
    <cellStyle name="Heading2" xfId="336"/>
    <cellStyle name="Hyperlink 2" xfId="337"/>
    <cellStyle name="Hyperlink 2 2" xfId="338"/>
    <cellStyle name="Hyperlink 2 3" xfId="339"/>
    <cellStyle name="Hyperlink 3" xfId="340"/>
    <cellStyle name="Hyperlink 4" xfId="341"/>
    <cellStyle name="Input" xfId="20" builtinId="20" customBuiltin="1"/>
    <cellStyle name="Input [yellow]" xfId="21"/>
    <cellStyle name="Input [yellow] 2" xfId="342"/>
    <cellStyle name="Input [yellow] 3" xfId="343"/>
    <cellStyle name="Input 2" xfId="786"/>
    <cellStyle name="Input 2 2" xfId="787"/>
    <cellStyle name="Input 3" xfId="1110"/>
    <cellStyle name="Input 4" xfId="1415"/>
    <cellStyle name="Input 5" xfId="1418"/>
    <cellStyle name="Inst. Sections" xfId="344"/>
    <cellStyle name="Inst. Subheading" xfId="345"/>
    <cellStyle name="Linked Cell 2" xfId="346"/>
    <cellStyle name="Linked Cell 3" xfId="347"/>
    <cellStyle name="Linked Cell 4" xfId="348"/>
    <cellStyle name="Linked Cell 5" xfId="349"/>
    <cellStyle name="Linked Cell 6" xfId="350"/>
    <cellStyle name="Macro" xfId="351"/>
    <cellStyle name="Macro 2" xfId="352"/>
    <cellStyle name="macro descr" xfId="353"/>
    <cellStyle name="macro descr 2" xfId="354"/>
    <cellStyle name="Macro_Comments" xfId="355"/>
    <cellStyle name="MacroText" xfId="356"/>
    <cellStyle name="MacroText 2" xfId="357"/>
    <cellStyle name="Marathon" xfId="358"/>
    <cellStyle name="MCP" xfId="359"/>
    <cellStyle name="Neutral 2" xfId="360"/>
    <cellStyle name="Neutral 3" xfId="361"/>
    <cellStyle name="Neutral 4" xfId="362"/>
    <cellStyle name="Neutral 5" xfId="363"/>
    <cellStyle name="Neutral 6" xfId="364"/>
    <cellStyle name="nONE" xfId="365"/>
    <cellStyle name="nONE 2" xfId="788"/>
    <cellStyle name="noninput" xfId="366"/>
    <cellStyle name="noninput 2" xfId="367"/>
    <cellStyle name="noninput 3" xfId="368"/>
    <cellStyle name="Normal" xfId="0" builtinId="0"/>
    <cellStyle name="Normal - Style1" xfId="22"/>
    <cellStyle name="Normal - Style1 2" xfId="369"/>
    <cellStyle name="Normal - Style1 3" xfId="370"/>
    <cellStyle name="Normal 10" xfId="45"/>
    <cellStyle name="Normal 10 2" xfId="789"/>
    <cellStyle name="Normal 10 2 2" xfId="790"/>
    <cellStyle name="Normal 10 2 2 2" xfId="1248"/>
    <cellStyle name="Normal 10 2 3" xfId="791"/>
    <cellStyle name="Normal 10 2 3 2" xfId="1249"/>
    <cellStyle name="Normal 10 2 4" xfId="1247"/>
    <cellStyle name="Normal 10 3" xfId="792"/>
    <cellStyle name="Normal 11" xfId="371"/>
    <cellStyle name="Normal 11 2" xfId="793"/>
    <cellStyle name="Normal 11 2 2" xfId="1250"/>
    <cellStyle name="Normal 11 3" xfId="1138"/>
    <cellStyle name="Normal 11 4" xfId="1096"/>
    <cellStyle name="Normal 117" xfId="372"/>
    <cellStyle name="Normal 12" xfId="373"/>
    <cellStyle name="Normal 12 2" xfId="794"/>
    <cellStyle name="Normal 12 3" xfId="795"/>
    <cellStyle name="Normal 122" xfId="374"/>
    <cellStyle name="Normal 13" xfId="375"/>
    <cellStyle name="Normal 13 2" xfId="796"/>
    <cellStyle name="Normal 13 3" xfId="797"/>
    <cellStyle name="Normal 13 4" xfId="798"/>
    <cellStyle name="Normal 13 4 2" xfId="1251"/>
    <cellStyle name="Normal 13 5" xfId="1139"/>
    <cellStyle name="Normal 14" xfId="376"/>
    <cellStyle name="Normal 14 2" xfId="799"/>
    <cellStyle name="Normal 14 2 2" xfId="800"/>
    <cellStyle name="Normal 14 2 2 2" xfId="1252"/>
    <cellStyle name="Normal 15" xfId="377"/>
    <cellStyle name="Normal 15 2" xfId="1140"/>
    <cellStyle name="Normal 16" xfId="378"/>
    <cellStyle name="Normal 16 2" xfId="801"/>
    <cellStyle name="Normal 16 3" xfId="1141"/>
    <cellStyle name="Normal 17" xfId="379"/>
    <cellStyle name="Normal 18" xfId="380"/>
    <cellStyle name="Normal 19" xfId="381"/>
    <cellStyle name="Normal 2" xfId="46"/>
    <cellStyle name="Normal 2 10" xfId="382"/>
    <cellStyle name="Normal 2 11" xfId="1097"/>
    <cellStyle name="Normal 2 2" xfId="47"/>
    <cellStyle name="Normal 2 2 2" xfId="383"/>
    <cellStyle name="Normal 2 2 2 2" xfId="1142"/>
    <cellStyle name="Normal 2 2 2 3" xfId="1098"/>
    <cellStyle name="Normal 2 2 3" xfId="802"/>
    <cellStyle name="Normal 2 2_2012 Craig Deliveries" xfId="669"/>
    <cellStyle name="Normal 2 3" xfId="384"/>
    <cellStyle name="Normal 2 3 2" xfId="385"/>
    <cellStyle name="Normal 2 3 2 2" xfId="386"/>
    <cellStyle name="Normal 2 3 3" xfId="387"/>
    <cellStyle name="Normal 2 3 4" xfId="388"/>
    <cellStyle name="Normal 2 3 5" xfId="389"/>
    <cellStyle name="Normal 2 3 6" xfId="390"/>
    <cellStyle name="Normal 2 3 7" xfId="391"/>
    <cellStyle name="Normal 2 3 8" xfId="1143"/>
    <cellStyle name="Normal 2 3 9" xfId="1099"/>
    <cellStyle name="Normal 2 4" xfId="392"/>
    <cellStyle name="Normal 2 4 2" xfId="1144"/>
    <cellStyle name="Normal 2 5" xfId="393"/>
    <cellStyle name="Normal 2 5 2" xfId="394"/>
    <cellStyle name="Normal 2 5 2 2" xfId="803"/>
    <cellStyle name="Normal 2 5 2 2 2" xfId="1253"/>
    <cellStyle name="Normal 2 5 2 3" xfId="804"/>
    <cellStyle name="Normal 2 5 2 3 2" xfId="1254"/>
    <cellStyle name="Normal 2 5 2 4" xfId="1145"/>
    <cellStyle name="Normal 2 5 3" xfId="805"/>
    <cellStyle name="Normal 2 5 3 2" xfId="1255"/>
    <cellStyle name="Normal 2 5 4" xfId="806"/>
    <cellStyle name="Normal 2 5 4 2" xfId="1256"/>
    <cellStyle name="Normal 2 6" xfId="395"/>
    <cellStyle name="Normal 2 6 2" xfId="807"/>
    <cellStyle name="Normal 2 6 2 2" xfId="1257"/>
    <cellStyle name="Normal 2 6 3" xfId="808"/>
    <cellStyle name="Normal 2 6 3 2" xfId="1258"/>
    <cellStyle name="Normal 2 6 4" xfId="1146"/>
    <cellStyle name="Normal 2 7" xfId="396"/>
    <cellStyle name="Normal 2 7 2" xfId="809"/>
    <cellStyle name="Normal 2 7 2 2" xfId="1259"/>
    <cellStyle name="Normal 2 7 3" xfId="810"/>
    <cellStyle name="Normal 2 7 3 2" xfId="1260"/>
    <cellStyle name="Normal 2 7 4" xfId="1147"/>
    <cellStyle name="Normal 2 8" xfId="397"/>
    <cellStyle name="Normal 2 8 2" xfId="811"/>
    <cellStyle name="Normal 2 8 2 2" xfId="1261"/>
    <cellStyle name="Normal 2 8 3" xfId="812"/>
    <cellStyle name="Normal 2 8 3 2" xfId="1262"/>
    <cellStyle name="Normal 2 8 4" xfId="1148"/>
    <cellStyle name="Normal 2 9" xfId="398"/>
    <cellStyle name="Normal 2_2010 Net Income" xfId="670"/>
    <cellStyle name="Normal 20" xfId="399"/>
    <cellStyle name="Normal 21" xfId="400"/>
    <cellStyle name="Normal 22" xfId="401"/>
    <cellStyle name="Normal 23" xfId="402"/>
    <cellStyle name="Normal 24" xfId="403"/>
    <cellStyle name="Normal 25" xfId="404"/>
    <cellStyle name="Normal 26" xfId="405"/>
    <cellStyle name="Normal 27" xfId="406"/>
    <cellStyle name="Normal 28" xfId="407"/>
    <cellStyle name="Normal 29" xfId="48"/>
    <cellStyle name="Normal 3" xfId="49"/>
    <cellStyle name="Normal 3 10" xfId="408"/>
    <cellStyle name="Normal 3 2" xfId="50"/>
    <cellStyle name="Normal 3 2 2" xfId="409"/>
    <cellStyle name="Normal 3 2 2 2" xfId="410"/>
    <cellStyle name="Normal 3 2 3" xfId="411"/>
    <cellStyle name="Normal 3 2 4" xfId="412"/>
    <cellStyle name="Normal 3 2 5" xfId="413"/>
    <cellStyle name="Normal 3 2 6" xfId="414"/>
    <cellStyle name="Normal 3 2 7" xfId="813"/>
    <cellStyle name="Normal 3 3" xfId="415"/>
    <cellStyle name="Normal 3 3 2" xfId="814"/>
    <cellStyle name="Normal 3 3 2 2" xfId="815"/>
    <cellStyle name="Normal 3 4" xfId="416"/>
    <cellStyle name="Normal 3 5" xfId="417"/>
    <cellStyle name="Normal 3 5 2" xfId="418"/>
    <cellStyle name="Normal 3 5 2 2" xfId="816"/>
    <cellStyle name="Normal 3 5 2 2 2" xfId="1263"/>
    <cellStyle name="Normal 3 5 2 3" xfId="817"/>
    <cellStyle name="Normal 3 5 2 3 2" xfId="1264"/>
    <cellStyle name="Normal 3 5 2 4" xfId="1150"/>
    <cellStyle name="Normal 3 5 3" xfId="419"/>
    <cellStyle name="Normal 3 5 3 2" xfId="1151"/>
    <cellStyle name="Normal 3 5 4" xfId="818"/>
    <cellStyle name="Normal 3 5 4 2" xfId="1265"/>
    <cellStyle name="Normal 3 5 5" xfId="1149"/>
    <cellStyle name="Normal 3 6" xfId="420"/>
    <cellStyle name="Normal 3 6 2" xfId="819"/>
    <cellStyle name="Normal 3 6 2 2" xfId="1266"/>
    <cellStyle name="Normal 3 6 3" xfId="820"/>
    <cellStyle name="Normal 3 6 3 2" xfId="1267"/>
    <cellStyle name="Normal 3 6 4" xfId="1152"/>
    <cellStyle name="Normal 3 7" xfId="421"/>
    <cellStyle name="Normal 3 7 2" xfId="821"/>
    <cellStyle name="Normal 3 7 2 2" xfId="1268"/>
    <cellStyle name="Normal 3 7 3" xfId="822"/>
    <cellStyle name="Normal 3 7 3 2" xfId="1269"/>
    <cellStyle name="Normal 3 7 4" xfId="1153"/>
    <cellStyle name="Normal 3 8" xfId="422"/>
    <cellStyle name="Normal 3 8 2" xfId="823"/>
    <cellStyle name="Normal 3 8 2 2" xfId="1270"/>
    <cellStyle name="Normal 3 8 3" xfId="824"/>
    <cellStyle name="Normal 3 8 3 2" xfId="1271"/>
    <cellStyle name="Normal 3 8 4" xfId="1154"/>
    <cellStyle name="Normal 3 9" xfId="423"/>
    <cellStyle name="Normal 3_2012 Craig Deliveries" xfId="671"/>
    <cellStyle name="Normal 30" xfId="424"/>
    <cellStyle name="Normal 30 2" xfId="1155"/>
    <cellStyle name="Normal 31" xfId="425"/>
    <cellStyle name="Normal 31 2" xfId="1156"/>
    <cellStyle name="Normal 32" xfId="426"/>
    <cellStyle name="Normal 32 2" xfId="427"/>
    <cellStyle name="Normal 32 3" xfId="1157"/>
    <cellStyle name="Normal 33" xfId="428"/>
    <cellStyle name="Normal 34" xfId="429"/>
    <cellStyle name="Normal 35" xfId="430"/>
    <cellStyle name="Normal 35 2" xfId="1158"/>
    <cellStyle name="Normal 36" xfId="431"/>
    <cellStyle name="Normal 37" xfId="432"/>
    <cellStyle name="Normal 37 2" xfId="1159"/>
    <cellStyle name="Normal 38" xfId="68"/>
    <cellStyle name="Normal 38 2" xfId="1123"/>
    <cellStyle name="Normal 39" xfId="433"/>
    <cellStyle name="Normal 4" xfId="51"/>
    <cellStyle name="Normal 4 10" xfId="825"/>
    <cellStyle name="Normal 4 10 2" xfId="1272"/>
    <cellStyle name="Normal 4 11" xfId="826"/>
    <cellStyle name="Normal 4 11 2" xfId="1273"/>
    <cellStyle name="Normal 4 12" xfId="1118"/>
    <cellStyle name="Normal 4 13" xfId="1100"/>
    <cellStyle name="Normal 4 2" xfId="52"/>
    <cellStyle name="Normal 4 2 2" xfId="672"/>
    <cellStyle name="Normal 4 2 2 2" xfId="673"/>
    <cellStyle name="Normal 4 2 2 2 2" xfId="827"/>
    <cellStyle name="Normal 4 2 2 2 2 2" xfId="1274"/>
    <cellStyle name="Normal 4 2 2 2 3" xfId="828"/>
    <cellStyle name="Normal 4 2 2 2 3 2" xfId="1275"/>
    <cellStyle name="Normal 4 2 2 2 4" xfId="1176"/>
    <cellStyle name="Normal 4 2 2 3" xfId="829"/>
    <cellStyle name="Normal 4 2 2 3 2" xfId="1276"/>
    <cellStyle name="Normal 4 2 2 4" xfId="830"/>
    <cellStyle name="Normal 4 2 2 4 2" xfId="1277"/>
    <cellStyle name="Normal 4 2 2 5" xfId="831"/>
    <cellStyle name="Normal 4 2 2 5 2" xfId="1278"/>
    <cellStyle name="Normal 4 2 2 6" xfId="832"/>
    <cellStyle name="Normal 4 2 2 6 2" xfId="1279"/>
    <cellStyle name="Normal 4 2 2 7" xfId="1175"/>
    <cellStyle name="Normal 4 2 2_2012 Craig Deliveries" xfId="674"/>
    <cellStyle name="Normal 4 2 3" xfId="675"/>
    <cellStyle name="Normal 4 2 3 2" xfId="833"/>
    <cellStyle name="Normal 4 2 3 2 2" xfId="834"/>
    <cellStyle name="Normal 4 2 3 2 2 2" xfId="1281"/>
    <cellStyle name="Normal 4 2 3 2 3" xfId="835"/>
    <cellStyle name="Normal 4 2 3 2 3 2" xfId="1282"/>
    <cellStyle name="Normal 4 2 3 2 4" xfId="1280"/>
    <cellStyle name="Normal 4 2 3 3" xfId="836"/>
    <cellStyle name="Normal 4 2 3 3 2" xfId="1283"/>
    <cellStyle name="Normal 4 2 3 4" xfId="837"/>
    <cellStyle name="Normal 4 2 3 4 2" xfId="1284"/>
    <cellStyle name="Normal 4 2 3 5" xfId="838"/>
    <cellStyle name="Normal 4 2 3 5 2" xfId="1285"/>
    <cellStyle name="Normal 4 2 3 6" xfId="1177"/>
    <cellStyle name="Normal 4 2 4" xfId="839"/>
    <cellStyle name="Normal 4 2 4 2" xfId="840"/>
    <cellStyle name="Normal 4 2 4 2 2" xfId="1287"/>
    <cellStyle name="Normal 4 2 4 3" xfId="1286"/>
    <cellStyle name="Normal 4 2 5" xfId="841"/>
    <cellStyle name="Normal 4 2 5 2" xfId="1288"/>
    <cellStyle name="Normal 4 2 6" xfId="842"/>
    <cellStyle name="Normal 4 2 6 2" xfId="1289"/>
    <cellStyle name="Normal 4 2_2012 Craig Deliveries" xfId="676"/>
    <cellStyle name="Normal 4 3" xfId="434"/>
    <cellStyle name="Normal 4 3 2" xfId="677"/>
    <cellStyle name="Normal 4 3 2 2" xfId="678"/>
    <cellStyle name="Normal 4 3 2 2 2" xfId="843"/>
    <cellStyle name="Normal 4 3 2 2 2 2" xfId="1290"/>
    <cellStyle name="Normal 4 3 2 2 3" xfId="844"/>
    <cellStyle name="Normal 4 3 2 2 3 2" xfId="1291"/>
    <cellStyle name="Normal 4 3 2 2 4" xfId="1179"/>
    <cellStyle name="Normal 4 3 2 3" xfId="845"/>
    <cellStyle name="Normal 4 3 2 3 2" xfId="1292"/>
    <cellStyle name="Normal 4 3 2 4" xfId="846"/>
    <cellStyle name="Normal 4 3 2 4 2" xfId="1293"/>
    <cellStyle name="Normal 4 3 2 5" xfId="847"/>
    <cellStyle name="Normal 4 3 2 5 2" xfId="1294"/>
    <cellStyle name="Normal 4 3 2 6" xfId="848"/>
    <cellStyle name="Normal 4 3 2 6 2" xfId="1295"/>
    <cellStyle name="Normal 4 3 2 7" xfId="1178"/>
    <cellStyle name="Normal 4 3 2_2012 Craig Deliveries" xfId="679"/>
    <cellStyle name="Normal 4 3 3" xfId="680"/>
    <cellStyle name="Normal 4 3 3 2" xfId="849"/>
    <cellStyle name="Normal 4 3 3 2 2" xfId="850"/>
    <cellStyle name="Normal 4 3 3 2 2 2" xfId="1297"/>
    <cellStyle name="Normal 4 3 3 2 3" xfId="851"/>
    <cellStyle name="Normal 4 3 3 2 3 2" xfId="1298"/>
    <cellStyle name="Normal 4 3 3 2 4" xfId="1296"/>
    <cellStyle name="Normal 4 3 3 3" xfId="852"/>
    <cellStyle name="Normal 4 3 3 3 2" xfId="1299"/>
    <cellStyle name="Normal 4 3 3 4" xfId="853"/>
    <cellStyle name="Normal 4 3 3 4 2" xfId="1300"/>
    <cellStyle name="Normal 4 3 3 5" xfId="854"/>
    <cellStyle name="Normal 4 3 3 5 2" xfId="1301"/>
    <cellStyle name="Normal 4 3 3 6" xfId="1180"/>
    <cellStyle name="Normal 4 3 4" xfId="855"/>
    <cellStyle name="Normal 4 3 4 2" xfId="856"/>
    <cellStyle name="Normal 4 3 4 2 2" xfId="1303"/>
    <cellStyle name="Normal 4 3 4 3" xfId="1302"/>
    <cellStyle name="Normal 4 3 5" xfId="857"/>
    <cellStyle name="Normal 4 3 5 2" xfId="1304"/>
    <cellStyle name="Normal 4 3 6" xfId="858"/>
    <cellStyle name="Normal 4 3 6 2" xfId="1305"/>
    <cellStyle name="Normal 4 3 7" xfId="859"/>
    <cellStyle name="Normal 4 3 7 2" xfId="1306"/>
    <cellStyle name="Normal 4 3 8" xfId="1160"/>
    <cellStyle name="Normal 4 3_2012 Craig Deliveries" xfId="681"/>
    <cellStyle name="Normal 4 4" xfId="435"/>
    <cellStyle name="Normal 4 4 2" xfId="682"/>
    <cellStyle name="Normal 4 4 2 2" xfId="683"/>
    <cellStyle name="Normal 4 4 2 2 2" xfId="860"/>
    <cellStyle name="Normal 4 4 2 2 2 2" xfId="1307"/>
    <cellStyle name="Normal 4 4 2 2 3" xfId="861"/>
    <cellStyle name="Normal 4 4 2 2 3 2" xfId="1308"/>
    <cellStyle name="Normal 4 4 2 2 4" xfId="1182"/>
    <cellStyle name="Normal 4 4 2 3" xfId="862"/>
    <cellStyle name="Normal 4 4 2 3 2" xfId="1309"/>
    <cellStyle name="Normal 4 4 2 4" xfId="863"/>
    <cellStyle name="Normal 4 4 2 4 2" xfId="1310"/>
    <cellStyle name="Normal 4 4 2 5" xfId="864"/>
    <cellStyle name="Normal 4 4 2 5 2" xfId="1311"/>
    <cellStyle name="Normal 4 4 2 6" xfId="865"/>
    <cellStyle name="Normal 4 4 2 6 2" xfId="1312"/>
    <cellStyle name="Normal 4 4 2 7" xfId="1181"/>
    <cellStyle name="Normal 4 4 2_2012 Craig Deliveries" xfId="684"/>
    <cellStyle name="Normal 4 4 3" xfId="685"/>
    <cellStyle name="Normal 4 4 3 2" xfId="866"/>
    <cellStyle name="Normal 4 4 3 2 2" xfId="867"/>
    <cellStyle name="Normal 4 4 3 2 2 2" xfId="1314"/>
    <cellStyle name="Normal 4 4 3 2 3" xfId="868"/>
    <cellStyle name="Normal 4 4 3 2 3 2" xfId="1315"/>
    <cellStyle name="Normal 4 4 3 2 4" xfId="1313"/>
    <cellStyle name="Normal 4 4 3 3" xfId="869"/>
    <cellStyle name="Normal 4 4 3 3 2" xfId="1316"/>
    <cellStyle name="Normal 4 4 3 4" xfId="870"/>
    <cellStyle name="Normal 4 4 3 4 2" xfId="1317"/>
    <cellStyle name="Normal 4 4 3 5" xfId="871"/>
    <cellStyle name="Normal 4 4 3 5 2" xfId="1318"/>
    <cellStyle name="Normal 4 4 3 6" xfId="1183"/>
    <cellStyle name="Normal 4 4 4" xfId="872"/>
    <cellStyle name="Normal 4 4 4 2" xfId="873"/>
    <cellStyle name="Normal 4 4 4 2 2" xfId="1320"/>
    <cellStyle name="Normal 4 4 4 3" xfId="1319"/>
    <cellStyle name="Normal 4 4 5" xfId="874"/>
    <cellStyle name="Normal 4 4 5 2" xfId="1321"/>
    <cellStyle name="Normal 4 4 6" xfId="875"/>
    <cellStyle name="Normal 4 4 6 2" xfId="1322"/>
    <cellStyle name="Normal 4 4 7" xfId="876"/>
    <cellStyle name="Normal 4 4 7 2" xfId="1323"/>
    <cellStyle name="Normal 4 4 8" xfId="1161"/>
    <cellStyle name="Normal 4 4_2012 Craig Deliveries" xfId="686"/>
    <cellStyle name="Normal 4 5" xfId="436"/>
    <cellStyle name="Normal 4 5 2" xfId="687"/>
    <cellStyle name="Normal 4 5 2 2" xfId="877"/>
    <cellStyle name="Normal 4 5 2 2 2" xfId="1324"/>
    <cellStyle name="Normal 4 5 2 3" xfId="878"/>
    <cellStyle name="Normal 4 5 2 3 2" xfId="1325"/>
    <cellStyle name="Normal 4 5 2 4" xfId="1184"/>
    <cellStyle name="Normal 4 5 3" xfId="879"/>
    <cellStyle name="Normal 4 5 3 2" xfId="1326"/>
    <cellStyle name="Normal 4 5 4" xfId="880"/>
    <cellStyle name="Normal 4 5 4 2" xfId="1327"/>
    <cellStyle name="Normal 4 5 5" xfId="881"/>
    <cellStyle name="Normal 4 5 5 2" xfId="1328"/>
    <cellStyle name="Normal 4 5 6" xfId="882"/>
    <cellStyle name="Normal 4 5 6 2" xfId="1329"/>
    <cellStyle name="Normal 4 5 7" xfId="1162"/>
    <cellStyle name="Normal 4 5_2012 Craig Deliveries" xfId="688"/>
    <cellStyle name="Normal 4 6" xfId="437"/>
    <cellStyle name="Normal 4 6 2" xfId="689"/>
    <cellStyle name="Normal 4 6 2 2" xfId="883"/>
    <cellStyle name="Normal 4 6 2 2 2" xfId="1330"/>
    <cellStyle name="Normal 4 6 2 3" xfId="884"/>
    <cellStyle name="Normal 4 6 2 3 2" xfId="1331"/>
    <cellStyle name="Normal 4 6 2 4" xfId="1185"/>
    <cellStyle name="Normal 4 6 3" xfId="885"/>
    <cellStyle name="Normal 4 6 3 2" xfId="1332"/>
    <cellStyle name="Normal 4 6 4" xfId="886"/>
    <cellStyle name="Normal 4 6 4 2" xfId="1333"/>
    <cellStyle name="Normal 4 6 5" xfId="887"/>
    <cellStyle name="Normal 4 6 5 2" xfId="1334"/>
    <cellStyle name="Normal 4 6 6" xfId="1163"/>
    <cellStyle name="Normal 4 6_2012 Craig Deliveries" xfId="690"/>
    <cellStyle name="Normal 4 7" xfId="438"/>
    <cellStyle name="Normal 4 7 2" xfId="888"/>
    <cellStyle name="Normal 4 7 2 2" xfId="889"/>
    <cellStyle name="Normal 4 7 2 2 2" xfId="1336"/>
    <cellStyle name="Normal 4 7 2 3" xfId="890"/>
    <cellStyle name="Normal 4 7 2 3 2" xfId="1337"/>
    <cellStyle name="Normal 4 7 2 4" xfId="1335"/>
    <cellStyle name="Normal 4 7 3" xfId="891"/>
    <cellStyle name="Normal 4 7 3 2" xfId="1338"/>
    <cellStyle name="Normal 4 7 4" xfId="892"/>
    <cellStyle name="Normal 4 7 4 2" xfId="1339"/>
    <cellStyle name="Normal 4 7 5" xfId="893"/>
    <cellStyle name="Normal 4 7 5 2" xfId="1340"/>
    <cellStyle name="Normal 4 8" xfId="894"/>
    <cellStyle name="Normal 4 8 2" xfId="895"/>
    <cellStyle name="Normal 4 8 2 2" xfId="896"/>
    <cellStyle name="Normal 4 8 2 2 2" xfId="1343"/>
    <cellStyle name="Normal 4 8 2 3" xfId="897"/>
    <cellStyle name="Normal 4 8 2 3 2" xfId="1344"/>
    <cellStyle name="Normal 4 8 2 4" xfId="1342"/>
    <cellStyle name="Normal 4 8 3" xfId="898"/>
    <cellStyle name="Normal 4 8 3 2" xfId="1345"/>
    <cellStyle name="Normal 4 8 4" xfId="899"/>
    <cellStyle name="Normal 4 8 4 2" xfId="1346"/>
    <cellStyle name="Normal 4 8 5" xfId="900"/>
    <cellStyle name="Normal 4 8 5 2" xfId="1347"/>
    <cellStyle name="Normal 4 8 6" xfId="1341"/>
    <cellStyle name="Normal 4 9" xfId="901"/>
    <cellStyle name="Normal 4 9 2" xfId="902"/>
    <cellStyle name="Normal 4 9 2 2" xfId="1349"/>
    <cellStyle name="Normal 4 9 3" xfId="903"/>
    <cellStyle name="Normal 4 9 3 2" xfId="1350"/>
    <cellStyle name="Normal 4 9 4" xfId="1348"/>
    <cellStyle name="Normal 4_2012 Craig Deliveries" xfId="691"/>
    <cellStyle name="Normal 40" xfId="1104"/>
    <cellStyle name="Normal 41" xfId="1168"/>
    <cellStyle name="Normal 42" xfId="1421"/>
    <cellStyle name="Normal 43" xfId="1084"/>
    <cellStyle name="Normal 5" xfId="53"/>
    <cellStyle name="Normal 5 2" xfId="54"/>
    <cellStyle name="Normal 5 2 2" xfId="439"/>
    <cellStyle name="Normal 5 2 2 2" xfId="1164"/>
    <cellStyle name="Normal 5 2 3" xfId="904"/>
    <cellStyle name="Normal 5 2 3 2" xfId="1351"/>
    <cellStyle name="Normal 5 3" xfId="905"/>
    <cellStyle name="Normal 5 3 2" xfId="906"/>
    <cellStyle name="Normal 5 3 2 2" xfId="1353"/>
    <cellStyle name="Normal 5 3 3" xfId="1352"/>
    <cellStyle name="Normal 5 4" xfId="907"/>
    <cellStyle name="Normal 5 5" xfId="1119"/>
    <cellStyle name="Normal 5 6" xfId="1101"/>
    <cellStyle name="Normal 6" xfId="55"/>
    <cellStyle name="Normal 6 2" xfId="56"/>
    <cellStyle name="Normal 6 2 2" xfId="908"/>
    <cellStyle name="Normal 6 2 2 2" xfId="1354"/>
    <cellStyle name="Normal 6 2 3" xfId="909"/>
    <cellStyle name="Normal 6 2 3 2" xfId="1355"/>
    <cellStyle name="Normal 6 3" xfId="440"/>
    <cellStyle name="Normal 6 3 2" xfId="910"/>
    <cellStyle name="Normal 6 3 2 2" xfId="1356"/>
    <cellStyle name="Normal 6 3 3" xfId="911"/>
    <cellStyle name="Normal 6 3 3 2" xfId="1357"/>
    <cellStyle name="Normal 6 3 4" xfId="1165"/>
    <cellStyle name="Normal 6 31" xfId="912"/>
    <cellStyle name="Normal 6 4" xfId="441"/>
    <cellStyle name="Normal 6 5" xfId="1120"/>
    <cellStyle name="Normal 6 6" xfId="1102"/>
    <cellStyle name="Normal 7" xfId="57"/>
    <cellStyle name="Normal 7 2" xfId="58"/>
    <cellStyle name="Normal 7 2 2" xfId="913"/>
    <cellStyle name="Normal 7 3" xfId="914"/>
    <cellStyle name="Normal 7 4" xfId="915"/>
    <cellStyle name="Normal 7 5" xfId="916"/>
    <cellStyle name="Normal 7 5 2" xfId="1358"/>
    <cellStyle name="Normal 7 6" xfId="917"/>
    <cellStyle name="Normal 7 6 2" xfId="1359"/>
    <cellStyle name="Normal 7 7" xfId="918"/>
    <cellStyle name="Normal 7 7 2" xfId="1360"/>
    <cellStyle name="Normal 7_2012 Craig Deliveries" xfId="692"/>
    <cellStyle name="Normal 8" xfId="59"/>
    <cellStyle name="Normal 8 2" xfId="442"/>
    <cellStyle name="Normal 8 2 2" xfId="919"/>
    <cellStyle name="Normal 8 3" xfId="920"/>
    <cellStyle name="Normal 8 3 2" xfId="1361"/>
    <cellStyle name="Normal 8 4" xfId="921"/>
    <cellStyle name="Normal 8 4 2" xfId="1362"/>
    <cellStyle name="Normal 8 5" xfId="922"/>
    <cellStyle name="Normal 8 5 2" xfId="1363"/>
    <cellStyle name="Normal 9" xfId="60"/>
    <cellStyle name="Normal 9 2" xfId="443"/>
    <cellStyle name="Normal 9 2 2" xfId="1166"/>
    <cellStyle name="Normal 9 3" xfId="923"/>
    <cellStyle name="Normal 9 4" xfId="924"/>
    <cellStyle name="Normal 9 5" xfId="925"/>
    <cellStyle name="Normal(0)" xfId="444"/>
    <cellStyle name="Normal_Adjustment Template" xfId="23"/>
    <cellStyle name="Normal_Bridger Coal Adjustment" xfId="24"/>
    <cellStyle name="Note 2" xfId="445"/>
    <cellStyle name="Note 2 2" xfId="926"/>
    <cellStyle name="Note 2 2 2" xfId="1364"/>
    <cellStyle name="Note 3" xfId="446"/>
    <cellStyle name="Note 3 2" xfId="927"/>
    <cellStyle name="Note 3 2 2" xfId="1365"/>
    <cellStyle name="Note 4" xfId="447"/>
    <cellStyle name="Note 5" xfId="448"/>
    <cellStyle name="Note 6" xfId="449"/>
    <cellStyle name="Number" xfId="450"/>
    <cellStyle name="Number 10" xfId="451"/>
    <cellStyle name="Number 11" xfId="452"/>
    <cellStyle name="Number 12" xfId="453"/>
    <cellStyle name="Number 13" xfId="454"/>
    <cellStyle name="Number 14" xfId="455"/>
    <cellStyle name="Number 2" xfId="456"/>
    <cellStyle name="Number 3" xfId="457"/>
    <cellStyle name="Number 4" xfId="458"/>
    <cellStyle name="Number 5" xfId="459"/>
    <cellStyle name="Number 6" xfId="460"/>
    <cellStyle name="Number 7" xfId="461"/>
    <cellStyle name="Number 8" xfId="462"/>
    <cellStyle name="Number 9" xfId="463"/>
    <cellStyle name="Output 2" xfId="464"/>
    <cellStyle name="Output 3" xfId="465"/>
    <cellStyle name="Output 4" xfId="466"/>
    <cellStyle name="Output 5" xfId="467"/>
    <cellStyle name="Output 6" xfId="468"/>
    <cellStyle name="Password" xfId="469"/>
    <cellStyle name="Percen - Style1" xfId="470"/>
    <cellStyle name="Percen - Style1 2" xfId="471"/>
    <cellStyle name="Percen - Style2" xfId="472"/>
    <cellStyle name="Percen - Style2 2" xfId="473"/>
    <cellStyle name="Percent" xfId="25" builtinId="5"/>
    <cellStyle name="Percent %" xfId="928"/>
    <cellStyle name="Percent % Long Underline" xfId="929"/>
    <cellStyle name="Percent (0)" xfId="930"/>
    <cellStyle name="Percent [2]" xfId="26"/>
    <cellStyle name="Percent [2] 2" xfId="474"/>
    <cellStyle name="Percent [2] 3" xfId="475"/>
    <cellStyle name="Percent 0.0%" xfId="931"/>
    <cellStyle name="Percent 0.0% Long Underline" xfId="932"/>
    <cellStyle name="Percent 0.00%" xfId="933"/>
    <cellStyle name="Percent 0.00% Long Underline" xfId="934"/>
    <cellStyle name="Percent 0.000%" xfId="935"/>
    <cellStyle name="Percent 0.000% Long Underline" xfId="936"/>
    <cellStyle name="Percent 10" xfId="937"/>
    <cellStyle name="Percent 10 2" xfId="1366"/>
    <cellStyle name="Percent 11" xfId="938"/>
    <cellStyle name="Percent 11 2" xfId="1367"/>
    <cellStyle name="Percent 12" xfId="939"/>
    <cellStyle name="Percent 12 2" xfId="1368"/>
    <cellStyle name="Percent 13" xfId="940"/>
    <cellStyle name="Percent 13 2" xfId="1369"/>
    <cellStyle name="Percent 14" xfId="941"/>
    <cellStyle name="Percent 14 2" xfId="1370"/>
    <cellStyle name="Percent 15" xfId="942"/>
    <cellStyle name="Percent 15 2" xfId="1371"/>
    <cellStyle name="Percent 16" xfId="1416"/>
    <cellStyle name="Percent 17" xfId="1417"/>
    <cellStyle name="Percent 18" xfId="1103"/>
    <cellStyle name="Percent 2" xfId="61"/>
    <cellStyle name="Percent 2 2" xfId="476"/>
    <cellStyle name="Percent 2 2 2" xfId="477"/>
    <cellStyle name="Percent 2 2 3" xfId="1167"/>
    <cellStyle name="Percent 2 3" xfId="478"/>
    <cellStyle name="Percent 2 3 2" xfId="943"/>
    <cellStyle name="Percent 2 4" xfId="479"/>
    <cellStyle name="Percent 2 5" xfId="1121"/>
    <cellStyle name="Percent 3" xfId="62"/>
    <cellStyle name="Percent 3 10" xfId="1122"/>
    <cellStyle name="Percent 3 2" xfId="480"/>
    <cellStyle name="Percent 3 2 2" xfId="693"/>
    <cellStyle name="Percent 3 2 2 2" xfId="694"/>
    <cellStyle name="Percent 3 2 2 2 2" xfId="944"/>
    <cellStyle name="Percent 3 2 2 2 2 2" xfId="1372"/>
    <cellStyle name="Percent 3 2 2 2 3" xfId="945"/>
    <cellStyle name="Percent 3 2 2 2 3 2" xfId="1373"/>
    <cellStyle name="Percent 3 2 2 2 4" xfId="1187"/>
    <cellStyle name="Percent 3 2 2 3" xfId="946"/>
    <cellStyle name="Percent 3 2 2 3 2" xfId="1374"/>
    <cellStyle name="Percent 3 2 2 4" xfId="947"/>
    <cellStyle name="Percent 3 2 2 4 2" xfId="1375"/>
    <cellStyle name="Percent 3 2 2 5" xfId="948"/>
    <cellStyle name="Percent 3 2 2 5 2" xfId="1376"/>
    <cellStyle name="Percent 3 2 2 6" xfId="949"/>
    <cellStyle name="Percent 3 2 2 6 2" xfId="1377"/>
    <cellStyle name="Percent 3 2 2 7" xfId="1186"/>
    <cellStyle name="Percent 3 2 3" xfId="695"/>
    <cellStyle name="Percent 3 2 3 2" xfId="950"/>
    <cellStyle name="Percent 3 2 3 2 2" xfId="951"/>
    <cellStyle name="Percent 3 2 3 2 2 2" xfId="1379"/>
    <cellStyle name="Percent 3 2 3 2 3" xfId="952"/>
    <cellStyle name="Percent 3 2 3 2 3 2" xfId="1380"/>
    <cellStyle name="Percent 3 2 3 2 4" xfId="1378"/>
    <cellStyle name="Percent 3 2 3 3" xfId="953"/>
    <cellStyle name="Percent 3 2 3 3 2" xfId="1381"/>
    <cellStyle name="Percent 3 2 3 4" xfId="954"/>
    <cellStyle name="Percent 3 2 3 4 2" xfId="1382"/>
    <cellStyle name="Percent 3 2 3 5" xfId="955"/>
    <cellStyle name="Percent 3 2 3 5 2" xfId="1383"/>
    <cellStyle name="Percent 3 2 3 6" xfId="1188"/>
    <cellStyle name="Percent 3 2 4" xfId="956"/>
    <cellStyle name="Percent 3 2 4 2" xfId="957"/>
    <cellStyle name="Percent 3 2 4 2 2" xfId="1385"/>
    <cellStyle name="Percent 3 2 4 3" xfId="1384"/>
    <cellStyle name="Percent 3 2 5" xfId="958"/>
    <cellStyle name="Percent 3 2 5 2" xfId="1386"/>
    <cellStyle name="Percent 3 2 6" xfId="959"/>
    <cellStyle name="Percent 3 2 6 2" xfId="1387"/>
    <cellStyle name="Percent 3 2 7" xfId="960"/>
    <cellStyle name="Percent 3 2 7 2" xfId="1388"/>
    <cellStyle name="Percent 3 2 8" xfId="1169"/>
    <cellStyle name="Percent 3 3" xfId="696"/>
    <cellStyle name="Percent 3 3 2" xfId="697"/>
    <cellStyle name="Percent 3 3 2 2" xfId="961"/>
    <cellStyle name="Percent 3 3 2 2 2" xfId="1389"/>
    <cellStyle name="Percent 3 3 2 3" xfId="962"/>
    <cellStyle name="Percent 3 3 2 3 2" xfId="1390"/>
    <cellStyle name="Percent 3 3 2 4" xfId="1190"/>
    <cellStyle name="Percent 3 3 3" xfId="698"/>
    <cellStyle name="Percent 3 3 3 2" xfId="963"/>
    <cellStyle name="Percent 3 3 3 2 2" xfId="1391"/>
    <cellStyle name="Percent 3 3 3 3" xfId="1191"/>
    <cellStyle name="Percent 3 3 4" xfId="964"/>
    <cellStyle name="Percent 3 3 4 2" xfId="1392"/>
    <cellStyle name="Percent 3 3 5" xfId="965"/>
    <cellStyle name="Percent 3 3 5 2" xfId="1393"/>
    <cellStyle name="Percent 3 3 6" xfId="966"/>
    <cellStyle name="Percent 3 3 6 2" xfId="1394"/>
    <cellStyle name="Percent 3 3 7" xfId="967"/>
    <cellStyle name="Percent 3 3 7 2" xfId="1395"/>
    <cellStyle name="Percent 3 3 8" xfId="1189"/>
    <cellStyle name="Percent 3 4" xfId="699"/>
    <cellStyle name="Percent 3 4 2" xfId="700"/>
    <cellStyle name="Percent 3 4 2 2" xfId="968"/>
    <cellStyle name="Percent 3 4 2 2 2" xfId="1396"/>
    <cellStyle name="Percent 3 4 2 3" xfId="969"/>
    <cellStyle name="Percent 3 4 2 3 2" xfId="1397"/>
    <cellStyle name="Percent 3 4 2 4" xfId="1193"/>
    <cellStyle name="Percent 3 4 3" xfId="970"/>
    <cellStyle name="Percent 3 4 3 2" xfId="1398"/>
    <cellStyle name="Percent 3 4 4" xfId="971"/>
    <cellStyle name="Percent 3 4 4 2" xfId="1399"/>
    <cellStyle name="Percent 3 4 5" xfId="972"/>
    <cellStyle name="Percent 3 4 5 2" xfId="1400"/>
    <cellStyle name="Percent 3 4 6" xfId="1192"/>
    <cellStyle name="Percent 3 5" xfId="701"/>
    <cellStyle name="Percent 3 5 2" xfId="973"/>
    <cellStyle name="Percent 3 5 2 2" xfId="974"/>
    <cellStyle name="Percent 3 5 2 2 2" xfId="1402"/>
    <cellStyle name="Percent 3 5 2 3" xfId="975"/>
    <cellStyle name="Percent 3 5 2 3 2" xfId="1403"/>
    <cellStyle name="Percent 3 5 2 4" xfId="1401"/>
    <cellStyle name="Percent 3 5 3" xfId="976"/>
    <cellStyle name="Percent 3 5 3 2" xfId="1404"/>
    <cellStyle name="Percent 3 5 4" xfId="977"/>
    <cellStyle name="Percent 3 5 4 2" xfId="1405"/>
    <cellStyle name="Percent 3 5 5" xfId="978"/>
    <cellStyle name="Percent 3 5 5 2" xfId="1406"/>
    <cellStyle name="Percent 3 5 6" xfId="1194"/>
    <cellStyle name="Percent 3 6" xfId="979"/>
    <cellStyle name="Percent 3 6 2" xfId="980"/>
    <cellStyle name="Percent 3 6 3" xfId="981"/>
    <cellStyle name="Percent 3 6 3 2" xfId="1407"/>
    <cellStyle name="Percent 3 6 4" xfId="982"/>
    <cellStyle name="Percent 3 6 4 2" xfId="1408"/>
    <cellStyle name="Percent 3 6 5" xfId="983"/>
    <cellStyle name="Percent 3 6 5 2" xfId="1409"/>
    <cellStyle name="Percent 3 7" xfId="984"/>
    <cellStyle name="Percent 3 7 2" xfId="1410"/>
    <cellStyle name="Percent 3 8" xfId="985"/>
    <cellStyle name="Percent 3 8 2" xfId="1411"/>
    <cellStyle name="Percent 3 9" xfId="986"/>
    <cellStyle name="Percent 3 9 2" xfId="1412"/>
    <cellStyle name="Percent 4" xfId="63"/>
    <cellStyle name="Percent 4 2" xfId="481"/>
    <cellStyle name="Percent 4 2 2" xfId="987"/>
    <cellStyle name="Percent 4 3" xfId="988"/>
    <cellStyle name="Percent 5" xfId="64"/>
    <cellStyle name="Percent 5 2" xfId="989"/>
    <cellStyle name="Percent 6" xfId="65"/>
    <cellStyle name="Percent 6 2" xfId="482"/>
    <cellStyle name="Percent 7" xfId="66"/>
    <cellStyle name="Percent 8" xfId="483"/>
    <cellStyle name="Percent 9" xfId="484"/>
    <cellStyle name="Percent 9 2" xfId="990"/>
    <cellStyle name="Percent 9 3" xfId="991"/>
    <cellStyle name="Percent 9 3 2" xfId="1413"/>
    <cellStyle name="Percent 9 4" xfId="1170"/>
    <cellStyle name="Percent(0)" xfId="485"/>
    <cellStyle name="Percent(0) 2" xfId="992"/>
    <cellStyle name="reference" xfId="993"/>
    <cellStyle name="SAPBEXaggData" xfId="486"/>
    <cellStyle name="SAPBEXaggData 2" xfId="994"/>
    <cellStyle name="SAPBEXaggDataEmph" xfId="487"/>
    <cellStyle name="SAPBEXaggDataEmph 2" xfId="995"/>
    <cellStyle name="SAPBEXaggItem" xfId="488"/>
    <cellStyle name="SAPBEXaggItem 2" xfId="489"/>
    <cellStyle name="SAPBEXaggItem 3" xfId="490"/>
    <cellStyle name="SAPBEXaggItem 4" xfId="491"/>
    <cellStyle name="SAPBEXaggItem 5" xfId="492"/>
    <cellStyle name="SAPBEXaggItem 6" xfId="493"/>
    <cellStyle name="SAPBEXaggItem_Copy of xSAPtemp5457" xfId="494"/>
    <cellStyle name="SAPBEXaggItemX" xfId="495"/>
    <cellStyle name="SAPBEXaggItemX 2" xfId="996"/>
    <cellStyle name="SAPBEXchaText" xfId="496"/>
    <cellStyle name="SAPBEXchaText 2" xfId="497"/>
    <cellStyle name="SAPBEXchaText 3" xfId="498"/>
    <cellStyle name="SAPBEXchaText 4" xfId="499"/>
    <cellStyle name="SAPBEXchaText 5" xfId="500"/>
    <cellStyle name="SAPBEXchaText 6" xfId="501"/>
    <cellStyle name="SAPBEXchaText_Copy of xSAPtemp5457" xfId="502"/>
    <cellStyle name="SAPBEXexcBad7" xfId="503"/>
    <cellStyle name="SAPBEXexcBad7 2" xfId="997"/>
    <cellStyle name="SAPBEXexcBad8" xfId="504"/>
    <cellStyle name="SAPBEXexcBad8 2" xfId="998"/>
    <cellStyle name="SAPBEXexcBad9" xfId="505"/>
    <cellStyle name="SAPBEXexcBad9 2" xfId="999"/>
    <cellStyle name="SAPBEXexcCritical4" xfId="506"/>
    <cellStyle name="SAPBEXexcCritical4 2" xfId="1000"/>
    <cellStyle name="SAPBEXexcCritical5" xfId="507"/>
    <cellStyle name="SAPBEXexcCritical5 2" xfId="1001"/>
    <cellStyle name="SAPBEXexcCritical6" xfId="508"/>
    <cellStyle name="SAPBEXexcCritical6 2" xfId="1002"/>
    <cellStyle name="SAPBEXexcGood1" xfId="509"/>
    <cellStyle name="SAPBEXexcGood1 2" xfId="1003"/>
    <cellStyle name="SAPBEXexcGood2" xfId="510"/>
    <cellStyle name="SAPBEXexcGood2 2" xfId="1004"/>
    <cellStyle name="SAPBEXexcGood3" xfId="511"/>
    <cellStyle name="SAPBEXexcGood3 2" xfId="1005"/>
    <cellStyle name="SAPBEXfilterDrill" xfId="512"/>
    <cellStyle name="SAPBEXfilterItem" xfId="513"/>
    <cellStyle name="SAPBEXfilterItem 2" xfId="514"/>
    <cellStyle name="SAPBEXfilterItem 3" xfId="515"/>
    <cellStyle name="SAPBEXfilterItem 4" xfId="516"/>
    <cellStyle name="SAPBEXfilterItem 5" xfId="517"/>
    <cellStyle name="SAPBEXfilterItem 6" xfId="518"/>
    <cellStyle name="SAPBEXfilterItem_Copy of xSAPtemp5457" xfId="519"/>
    <cellStyle name="SAPBEXfilterText" xfId="520"/>
    <cellStyle name="SAPBEXfilterText 2" xfId="521"/>
    <cellStyle name="SAPBEXfilterText 2 2" xfId="1006"/>
    <cellStyle name="SAPBEXfilterText 3" xfId="522"/>
    <cellStyle name="SAPBEXfilterText 4" xfId="523"/>
    <cellStyle name="SAPBEXfilterText 5" xfId="524"/>
    <cellStyle name="SAPBEXfilterText 6" xfId="1007"/>
    <cellStyle name="SAPBEXformats" xfId="525"/>
    <cellStyle name="SAPBEXformats 2" xfId="1008"/>
    <cellStyle name="SAPBEXheaderItem" xfId="526"/>
    <cellStyle name="SAPBEXheaderItem 2" xfId="527"/>
    <cellStyle name="SAPBEXheaderItem 2 2" xfId="1009"/>
    <cellStyle name="SAPBEXheaderItem 3" xfId="528"/>
    <cellStyle name="SAPBEXheaderItem 4" xfId="529"/>
    <cellStyle name="SAPBEXheaderItem 5" xfId="530"/>
    <cellStyle name="SAPBEXheaderItem 6" xfId="531"/>
    <cellStyle name="SAPBEXheaderItem 7" xfId="532"/>
    <cellStyle name="SAPBEXheaderItem 8" xfId="1010"/>
    <cellStyle name="SAPBEXheaderItem_Copy of xSAPtemp5457" xfId="533"/>
    <cellStyle name="SAPBEXheaderText" xfId="534"/>
    <cellStyle name="SAPBEXheaderText 2" xfId="535"/>
    <cellStyle name="SAPBEXheaderText 2 2" xfId="1011"/>
    <cellStyle name="SAPBEXheaderText 3" xfId="536"/>
    <cellStyle name="SAPBEXheaderText 4" xfId="537"/>
    <cellStyle name="SAPBEXheaderText 5" xfId="538"/>
    <cellStyle name="SAPBEXheaderText 6" xfId="539"/>
    <cellStyle name="SAPBEXheaderText 7" xfId="540"/>
    <cellStyle name="SAPBEXheaderText 8" xfId="1012"/>
    <cellStyle name="SAPBEXheaderText_Copy of xSAPtemp5457" xfId="541"/>
    <cellStyle name="SAPBEXHLevel0" xfId="542"/>
    <cellStyle name="SAPBEXHLevel0 2" xfId="543"/>
    <cellStyle name="SAPBEXHLevel0 2 2" xfId="1013"/>
    <cellStyle name="SAPBEXHLevel0 3" xfId="544"/>
    <cellStyle name="SAPBEXHLevel0 4" xfId="545"/>
    <cellStyle name="SAPBEXHLevel0 5" xfId="546"/>
    <cellStyle name="SAPBEXHLevel0 6" xfId="547"/>
    <cellStyle name="SAPBEXHLevel0 7" xfId="1014"/>
    <cellStyle name="SAPBEXHLevel0 8" xfId="1015"/>
    <cellStyle name="SAPBEXHLevel0X" xfId="548"/>
    <cellStyle name="SAPBEXHLevel0X 2" xfId="549"/>
    <cellStyle name="SAPBEXHLevel0X 2 2" xfId="1016"/>
    <cellStyle name="SAPBEXHLevel0X 3" xfId="550"/>
    <cellStyle name="SAPBEXHLevel0X 4" xfId="551"/>
    <cellStyle name="SAPBEXHLevel0X 5" xfId="552"/>
    <cellStyle name="SAPBEXHLevel0X 6" xfId="553"/>
    <cellStyle name="SAPBEXHLevel0X 7" xfId="1017"/>
    <cellStyle name="SAPBEXHLevel0X 8" xfId="1018"/>
    <cellStyle name="SAPBEXHLevel1" xfId="554"/>
    <cellStyle name="SAPBEXHLevel1 2" xfId="555"/>
    <cellStyle name="SAPBEXHLevel1 2 2" xfId="1019"/>
    <cellStyle name="SAPBEXHLevel1 3" xfId="556"/>
    <cellStyle name="SAPBEXHLevel1 4" xfId="557"/>
    <cellStyle name="SAPBEXHLevel1 5" xfId="558"/>
    <cellStyle name="SAPBEXHLevel1 6" xfId="559"/>
    <cellStyle name="SAPBEXHLevel1 7" xfId="1020"/>
    <cellStyle name="SAPBEXHLevel1 8" xfId="1021"/>
    <cellStyle name="SAPBEXHLevel1X" xfId="560"/>
    <cellStyle name="SAPBEXHLevel1X 2" xfId="561"/>
    <cellStyle name="SAPBEXHLevel1X 2 2" xfId="1022"/>
    <cellStyle name="SAPBEXHLevel1X 3" xfId="562"/>
    <cellStyle name="SAPBEXHLevel1X 4" xfId="563"/>
    <cellStyle name="SAPBEXHLevel1X 5" xfId="564"/>
    <cellStyle name="SAPBEXHLevel1X 6" xfId="565"/>
    <cellStyle name="SAPBEXHLevel1X 7" xfId="1023"/>
    <cellStyle name="SAPBEXHLevel1X 8" xfId="1024"/>
    <cellStyle name="SAPBEXHLevel2" xfId="566"/>
    <cellStyle name="SAPBEXHLevel2 2" xfId="567"/>
    <cellStyle name="SAPBEXHLevel2 2 2" xfId="1025"/>
    <cellStyle name="SAPBEXHLevel2 3" xfId="568"/>
    <cellStyle name="SAPBEXHLevel2 4" xfId="569"/>
    <cellStyle name="SAPBEXHLevel2 5" xfId="570"/>
    <cellStyle name="SAPBEXHLevel2 6" xfId="571"/>
    <cellStyle name="SAPBEXHLevel2 7" xfId="1026"/>
    <cellStyle name="SAPBEXHLevel2 8" xfId="1027"/>
    <cellStyle name="SAPBEXHLevel2X" xfId="572"/>
    <cellStyle name="SAPBEXHLevel2X 2" xfId="573"/>
    <cellStyle name="SAPBEXHLevel2X 2 2" xfId="1028"/>
    <cellStyle name="SAPBEXHLevel2X 3" xfId="574"/>
    <cellStyle name="SAPBEXHLevel2X 4" xfId="575"/>
    <cellStyle name="SAPBEXHLevel2X 5" xfId="576"/>
    <cellStyle name="SAPBEXHLevel2X 6" xfId="577"/>
    <cellStyle name="SAPBEXHLevel2X 7" xfId="1029"/>
    <cellStyle name="SAPBEXHLevel2X 8" xfId="1030"/>
    <cellStyle name="SAPBEXHLevel3" xfId="578"/>
    <cellStyle name="SAPBEXHLevel3 2" xfId="579"/>
    <cellStyle name="SAPBEXHLevel3 2 2" xfId="1031"/>
    <cellStyle name="SAPBEXHLevel3 3" xfId="580"/>
    <cellStyle name="SAPBEXHLevel3 4" xfId="581"/>
    <cellStyle name="SAPBEXHLevel3 5" xfId="582"/>
    <cellStyle name="SAPBEXHLevel3 6" xfId="583"/>
    <cellStyle name="SAPBEXHLevel3 7" xfId="1032"/>
    <cellStyle name="SAPBEXHLevel3 8" xfId="1033"/>
    <cellStyle name="SAPBEXHLevel3X" xfId="584"/>
    <cellStyle name="SAPBEXHLevel3X 2" xfId="585"/>
    <cellStyle name="SAPBEXHLevel3X 2 2" xfId="1034"/>
    <cellStyle name="SAPBEXHLevel3X 3" xfId="586"/>
    <cellStyle name="SAPBEXHLevel3X 4" xfId="587"/>
    <cellStyle name="SAPBEXHLevel3X 5" xfId="588"/>
    <cellStyle name="SAPBEXHLevel3X 6" xfId="589"/>
    <cellStyle name="SAPBEXHLevel3X 7" xfId="1035"/>
    <cellStyle name="SAPBEXHLevel3X 8" xfId="1036"/>
    <cellStyle name="SAPBEXresData" xfId="590"/>
    <cellStyle name="SAPBEXresData 2" xfId="1037"/>
    <cellStyle name="SAPBEXresDataEmph" xfId="591"/>
    <cellStyle name="SAPBEXresDataEmph 2" xfId="1038"/>
    <cellStyle name="SAPBEXresItem" xfId="592"/>
    <cellStyle name="SAPBEXresItem 2" xfId="1039"/>
    <cellStyle name="SAPBEXresItemX" xfId="593"/>
    <cellStyle name="SAPBEXresItemX 2" xfId="1040"/>
    <cellStyle name="SAPBEXstdData" xfId="594"/>
    <cellStyle name="SAPBEXstdData 2" xfId="595"/>
    <cellStyle name="SAPBEXstdData 3" xfId="596"/>
    <cellStyle name="SAPBEXstdData 4" xfId="597"/>
    <cellStyle name="SAPBEXstdData 5" xfId="598"/>
    <cellStyle name="SAPBEXstdData 6" xfId="599"/>
    <cellStyle name="SAPBEXstdData_Copy of xSAPtemp5457" xfId="600"/>
    <cellStyle name="SAPBEXstdDataEmph" xfId="601"/>
    <cellStyle name="SAPBEXstdDataEmph 2" xfId="1041"/>
    <cellStyle name="SAPBEXstdItem" xfId="602"/>
    <cellStyle name="SAPBEXstdItem 2" xfId="603"/>
    <cellStyle name="SAPBEXstdItem 3" xfId="604"/>
    <cellStyle name="SAPBEXstdItem 4" xfId="605"/>
    <cellStyle name="SAPBEXstdItem 5" xfId="606"/>
    <cellStyle name="SAPBEXstdItem 6" xfId="607"/>
    <cellStyle name="SAPBEXstdItem 7" xfId="1171"/>
    <cellStyle name="SAPBEXstdItem_Copy of xSAPtemp5457" xfId="608"/>
    <cellStyle name="SAPBEXstdItemX" xfId="609"/>
    <cellStyle name="SAPBEXstdItemX 2" xfId="610"/>
    <cellStyle name="SAPBEXstdItemX 3" xfId="611"/>
    <cellStyle name="SAPBEXstdItemX 4" xfId="612"/>
    <cellStyle name="SAPBEXstdItemX 5" xfId="613"/>
    <cellStyle name="SAPBEXstdItemX 6" xfId="614"/>
    <cellStyle name="SAPBEXstdItemX_Copy of xSAPtemp5457" xfId="615"/>
    <cellStyle name="SAPBEXtitle" xfId="616"/>
    <cellStyle name="SAPBEXtitle 2" xfId="617"/>
    <cellStyle name="SAPBEXtitle 2 2" xfId="1042"/>
    <cellStyle name="SAPBEXtitle 3" xfId="618"/>
    <cellStyle name="SAPBEXtitle 4" xfId="619"/>
    <cellStyle name="SAPBEXtitle 5" xfId="620"/>
    <cellStyle name="SAPBEXtitle 6" xfId="621"/>
    <cellStyle name="SAPBEXtitle 7" xfId="622"/>
    <cellStyle name="SAPBEXtitle 8" xfId="1043"/>
    <cellStyle name="SAPBEXtitle_Copy of xSAPtemp5457" xfId="623"/>
    <cellStyle name="SAPBEXundefined" xfId="624"/>
    <cellStyle name="SAPBEXundefined 2" xfId="1044"/>
    <cellStyle name="SAPBorder" xfId="1068"/>
    <cellStyle name="SAPDataCell" xfId="1051"/>
    <cellStyle name="SAPDataTotalCell" xfId="1052"/>
    <cellStyle name="SAPDimensionCell" xfId="1050"/>
    <cellStyle name="SAPEditableDataCell" xfId="1053"/>
    <cellStyle name="SAPEditableDataTotalCell" xfId="1056"/>
    <cellStyle name="SAPEmphasized" xfId="1076"/>
    <cellStyle name="SAPEmphasizedEditableDataCell" xfId="1078"/>
    <cellStyle name="SAPEmphasizedEditableDataTotalCell" xfId="1079"/>
    <cellStyle name="SAPEmphasizedLockedDataCell" xfId="1082"/>
    <cellStyle name="SAPEmphasizedLockedDataTotalCell" xfId="1083"/>
    <cellStyle name="SAPEmphasizedReadonlyDataCell" xfId="1080"/>
    <cellStyle name="SAPEmphasizedReadonlyDataTotalCell" xfId="1081"/>
    <cellStyle name="SAPEmphasizedTotal" xfId="1077"/>
    <cellStyle name="SAPExceptionLevel1" xfId="1059"/>
    <cellStyle name="SAPExceptionLevel2" xfId="1060"/>
    <cellStyle name="SAPExceptionLevel3" xfId="1061"/>
    <cellStyle name="SAPExceptionLevel4" xfId="1062"/>
    <cellStyle name="SAPExceptionLevel5" xfId="1063"/>
    <cellStyle name="SAPExceptionLevel6" xfId="1064"/>
    <cellStyle name="SAPExceptionLevel7" xfId="1065"/>
    <cellStyle name="SAPExceptionLevel8" xfId="1066"/>
    <cellStyle name="SAPExceptionLevel9" xfId="1067"/>
    <cellStyle name="SAPHierarchyCell0" xfId="1071"/>
    <cellStyle name="SAPHierarchyCell1" xfId="1072"/>
    <cellStyle name="SAPHierarchyCell2" xfId="1073"/>
    <cellStyle name="SAPHierarchyCell3" xfId="1074"/>
    <cellStyle name="SAPHierarchyCell4" xfId="1075"/>
    <cellStyle name="SAPLockedDataCell" xfId="1055"/>
    <cellStyle name="SAPLockedDataTotalCell" xfId="1058"/>
    <cellStyle name="SAPMemberCell" xfId="1069"/>
    <cellStyle name="SAPMemberTotalCell" xfId="1070"/>
    <cellStyle name="SAPReadonlyDataCell" xfId="1054"/>
    <cellStyle name="SAPReadonlyDataTotalCell" xfId="1057"/>
    <cellStyle name="Shade" xfId="625"/>
    <cellStyle name="Sheet Title" xfId="626"/>
    <cellStyle name="Special" xfId="627"/>
    <cellStyle name="Special 2" xfId="628"/>
    <cellStyle name="Special 3" xfId="629"/>
    <cellStyle name="Style 1" xfId="630"/>
    <cellStyle name="Style 1 2" xfId="631"/>
    <cellStyle name="Style 21" xfId="1045"/>
    <cellStyle name="Style 22" xfId="1046"/>
    <cellStyle name="Style 24" xfId="1047"/>
    <cellStyle name="Style 27" xfId="632"/>
    <cellStyle name="Style 35" xfId="633"/>
    <cellStyle name="Style 35 2" xfId="634"/>
    <cellStyle name="Style 36" xfId="635"/>
    <cellStyle name="Style 36 2" xfId="636"/>
    <cellStyle name="Text" xfId="637"/>
    <cellStyle name="Tickmark" xfId="1048"/>
    <cellStyle name="Title 2" xfId="638"/>
    <cellStyle name="Title 3" xfId="639"/>
    <cellStyle name="Title 4" xfId="640"/>
    <cellStyle name="Title 5" xfId="641"/>
    <cellStyle name="Title 6" xfId="642"/>
    <cellStyle name="Titles" xfId="27"/>
    <cellStyle name="Titles 2" xfId="643"/>
    <cellStyle name="Total" xfId="28" builtinId="25" customBuiltin="1"/>
    <cellStyle name="Total 2" xfId="67"/>
    <cellStyle name="Total 3" xfId="1112"/>
    <cellStyle name="Total2 - Style2" xfId="644"/>
    <cellStyle name="Total2 - Style2 2" xfId="645"/>
    <cellStyle name="TRANSMISSION RELIABILITY PORTION OF PROJECT" xfId="646"/>
    <cellStyle name="Underl - Style4" xfId="647"/>
    <cellStyle name="Underl - Style4 2" xfId="648"/>
    <cellStyle name="UNLocked" xfId="649"/>
    <cellStyle name="Unprot" xfId="650"/>
    <cellStyle name="Unprot 2" xfId="651"/>
    <cellStyle name="Unprot 3" xfId="652"/>
    <cellStyle name="Unprot$" xfId="653"/>
    <cellStyle name="Unprot$ 2" xfId="654"/>
    <cellStyle name="Unprot$ 3" xfId="655"/>
    <cellStyle name="Unprot$ 4" xfId="656"/>
    <cellStyle name="Unprot_CA Blocking Jun08 - GRC" xfId="1049"/>
    <cellStyle name="Unprotect" xfId="657"/>
    <cellStyle name="Warning Text 2" xfId="658"/>
    <cellStyle name="Warning Text 3" xfId="659"/>
    <cellStyle name="Warning Text 4" xfId="660"/>
    <cellStyle name="Warning Text 5" xfId="661"/>
    <cellStyle name="Warning Text 6" xfId="662"/>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customXml" Target="../customXml/item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customXml" Target="../customXml/item1.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1" Type="http://schemas.openxmlformats.org/officeDocument/2006/relationships/worksheet" Target="worksheets/sheet1.xml"/><Relationship Id="rId6"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rading\Structuring%20&amp;%20Pricing\Wholesale%20Projects\RFP%202010S\RFP2010S%20Evaluations\107_CEP_ARLGTN_PPA\RFP2010S_107_CEP_ARLGTN_PPA_PR2_NoPLCC.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RFPs\RFP%202010S\Bid%20Negotiations\102_OFG_BLACKCAP\Updates%20During%20Construction\3_RBS%20Lease%20Update\RFP2010S_102_OFG_BLACKCAP_BOT_6_O&amp;M%20Cost%20Updat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HARED\DistributionFinance\Activity%20Rate%20Analysis\Field%20Ops%20and%20PandD%20Correction%20of%20CC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oanne\SAP\RC_CCvlooku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CC_FIN\Revenue\2008\Ccc\Arlog\Ccclog2008.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REGULATN\ER\CA%20PTAMs%20and%20ECACs\PTAM%20DJ%20&amp;%20Naughton%20Pollution%20Control%20-%20May%202012\PTAM%20DJ%20&amp;%20Naughton%20Pollution%20Control%20-%20May%202012%20-%20preview.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REGULATN\COS\Wyoming%20FY%202005\COS\COS%20Sep%202006\Wyoming%20Combined%20Sept%202006%20MSP-UCAM%20and%20AFOR-09-12-05-JAM%20upd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lcshrn102\SHR02\SLREG1\ARCHIVE\2000\Oregon%20SB1149\CA%20Removed\1999%20RFM%20(CA%20and%20Centralia%20Remov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CC_FIN\Revenue\2008\Ccc\Arlog\TRI-STATE\12%20Tristate%20w%20macros%20revised%20and%20severance%20adjustmen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REGULATN\PA&amp;D\DSMRecov\2001\RECOV01W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REGULATN\COS\Wyoming%20FY%202005\COS\COS%20Sep%202006\Wyoming%20Combined%20Sept%202006%20MSP-UCAM%20and%20AFOR-09-09-05-JAM%20updat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__Generic\_All%20Data%20Series%20Files\GNw_Market%20Price%20Index%20(1112)%20(Confidential).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lcshrn102\ARCHIVE\2011\Results%20-%20December%202011\5%20-%20NPC\NPC\Oregon%20NPC\_SA%20Dec%202011%20Oregon%20GOLD_2012%2004%20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yoming%20rate%20case\Combined\WYCombined%2098%20COS%20OCT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shrn102\SHR02\Groups\SLREG1\ARCHIVE\2005\Wyoming%20GRC\SEPT%202006\Models\JAM%20-%20WY%20Sep%202006%20GR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newweb.pacificorp.com/REGULATN/ER/0306%20Idaho%20GRC/FY%2006%20Models/RAM%20FY06%20ID%20M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sheetName val="Form1"/>
      <sheetName val="Bid Summary"/>
      <sheetName val="Generation"/>
      <sheetName val="Assumptions"/>
      <sheetName val="Energy Price"/>
      <sheetName val="Main"/>
      <sheetName val="Pro Forma Report"/>
      <sheetName val="Wholesale Valuation"/>
      <sheetName val="Wind_Input"/>
      <sheetName val="Generic_Model"/>
      <sheetName val="Oregon BETC"/>
      <sheetName val="PLCC Calculation"/>
      <sheetName val="Production Costs"/>
      <sheetName val="Multipliers Input"/>
      <sheetName val="Initial Capital + AFUDC"/>
      <sheetName val="IRP Avoided Prices"/>
      <sheetName val="Curves"/>
      <sheetName val="Rev Req"/>
      <sheetName val="On-Going Capital"/>
      <sheetName val="Summary for APR"/>
      <sheetName val="Financial Statements"/>
      <sheetName val="Dispatch Optimization"/>
      <sheetName val="Emissions Input"/>
      <sheetName val="Correlation Curves"/>
      <sheetName val="Simulation"/>
      <sheetName val="Histogram Data"/>
      <sheetName val="Lookups"/>
      <sheetName val="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G6">
            <v>2</v>
          </cell>
        </row>
        <row r="9">
          <cell r="D9">
            <v>48213</v>
          </cell>
        </row>
        <row r="12">
          <cell r="G12" t="b">
            <v>1</v>
          </cell>
        </row>
      </sheetData>
      <sheetData sheetId="8" refreshError="1"/>
      <sheetData sheetId="9" refreshError="1"/>
      <sheetData sheetId="10" refreshError="1"/>
      <sheetData sheetId="11">
        <row r="713">
          <cell r="D713">
            <v>2010</v>
          </cell>
          <cell r="E713">
            <v>2011</v>
          </cell>
          <cell r="F713">
            <v>2012</v>
          </cell>
          <cell r="G713">
            <v>2013</v>
          </cell>
          <cell r="H713">
            <v>2014</v>
          </cell>
          <cell r="I713">
            <v>2015</v>
          </cell>
          <cell r="J713">
            <v>2016</v>
          </cell>
          <cell r="K713">
            <v>2017</v>
          </cell>
          <cell r="L713">
            <v>2018</v>
          </cell>
          <cell r="M713">
            <v>2019</v>
          </cell>
          <cell r="N713">
            <v>2020</v>
          </cell>
          <cell r="O713">
            <v>2021</v>
          </cell>
          <cell r="P713">
            <v>2022</v>
          </cell>
          <cell r="Q713">
            <v>2023</v>
          </cell>
          <cell r="R713">
            <v>2024</v>
          </cell>
          <cell r="S713">
            <v>2025</v>
          </cell>
          <cell r="T713">
            <v>2026</v>
          </cell>
          <cell r="U713">
            <v>2027</v>
          </cell>
          <cell r="V713">
            <v>2028</v>
          </cell>
          <cell r="W713">
            <v>2029</v>
          </cell>
          <cell r="X713">
            <v>2030</v>
          </cell>
          <cell r="Y713">
            <v>2031</v>
          </cell>
          <cell r="Z713">
            <v>2032</v>
          </cell>
          <cell r="AA713">
            <v>2033</v>
          </cell>
          <cell r="AB713">
            <v>2034</v>
          </cell>
          <cell r="AC713">
            <v>2035</v>
          </cell>
          <cell r="AD713">
            <v>2036</v>
          </cell>
          <cell r="AE713">
            <v>2037</v>
          </cell>
          <cell r="AF713">
            <v>2038</v>
          </cell>
          <cell r="AG713">
            <v>2039</v>
          </cell>
          <cell r="AH713">
            <v>2040</v>
          </cell>
          <cell r="AI713">
            <v>2041</v>
          </cell>
          <cell r="AJ713">
            <v>2042</v>
          </cell>
          <cell r="AK713">
            <v>2043</v>
          </cell>
          <cell r="AL713">
            <v>2044</v>
          </cell>
          <cell r="AM713">
            <v>2045</v>
          </cell>
          <cell r="AN713">
            <v>2046</v>
          </cell>
          <cell r="AO713">
            <v>2047</v>
          </cell>
          <cell r="AP713">
            <v>2048</v>
          </cell>
          <cell r="AQ713">
            <v>2049</v>
          </cell>
          <cell r="AR713">
            <v>2050</v>
          </cell>
          <cell r="AS713">
            <v>2051</v>
          </cell>
          <cell r="AT713">
            <v>2052</v>
          </cell>
          <cell r="AU713">
            <v>2053</v>
          </cell>
          <cell r="AV713">
            <v>2054</v>
          </cell>
          <cell r="AW713">
            <v>2055</v>
          </cell>
          <cell r="AX713">
            <v>2056</v>
          </cell>
          <cell r="AY713">
            <v>2057</v>
          </cell>
          <cell r="AZ713">
            <v>2058</v>
          </cell>
          <cell r="BA713">
            <v>2059</v>
          </cell>
          <cell r="BB713">
            <v>2060</v>
          </cell>
        </row>
        <row r="714">
          <cell r="D714">
            <v>0</v>
          </cell>
          <cell r="E714">
            <v>0</v>
          </cell>
          <cell r="F714">
            <v>311.32225312557017</v>
          </cell>
          <cell r="G714">
            <v>324.95564447612401</v>
          </cell>
          <cell r="H714">
            <v>323.97503036668951</v>
          </cell>
          <cell r="I714">
            <v>461.54041727867889</v>
          </cell>
          <cell r="J714">
            <v>431.70195754210721</v>
          </cell>
          <cell r="K714">
            <v>405.43956898501108</v>
          </cell>
          <cell r="L714">
            <v>437.62682356749923</v>
          </cell>
          <cell r="M714">
            <v>503.47711326662454</v>
          </cell>
          <cell r="N714">
            <v>471.80770437084595</v>
          </cell>
          <cell r="O714">
            <v>446.83675460049238</v>
          </cell>
          <cell r="P714">
            <v>438.17770006168746</v>
          </cell>
          <cell r="Q714">
            <v>467.2188155382691</v>
          </cell>
          <cell r="R714">
            <v>496.00734065069196</v>
          </cell>
          <cell r="S714">
            <v>441.44588014761808</v>
          </cell>
          <cell r="T714">
            <v>533.60676638886173</v>
          </cell>
          <cell r="U714">
            <v>501.22275206182809</v>
          </cell>
          <cell r="V714">
            <v>505.95420912158829</v>
          </cell>
          <cell r="W714">
            <v>543.28718869034776</v>
          </cell>
          <cell r="X714">
            <v>597.25217505949058</v>
          </cell>
          <cell r="Y714">
            <v>604.99994378638712</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row>
        <row r="715">
          <cell r="D715">
            <v>0</v>
          </cell>
          <cell r="E715">
            <v>0</v>
          </cell>
          <cell r="F715">
            <v>-368.91746593129471</v>
          </cell>
          <cell r="G715">
            <v>-381.36262489991873</v>
          </cell>
          <cell r="H715">
            <v>-384.40312832000217</v>
          </cell>
          <cell r="I715">
            <v>-445.93986928852024</v>
          </cell>
          <cell r="J715">
            <v>-446.36814108291452</v>
          </cell>
          <cell r="K715">
            <v>-439.3977781677188</v>
          </cell>
          <cell r="L715">
            <v>-437.41453018168852</v>
          </cell>
          <cell r="M715">
            <v>-439.17278990903293</v>
          </cell>
          <cell r="N715">
            <v>-448.04030689109049</v>
          </cell>
          <cell r="O715">
            <v>-457.10249960106211</v>
          </cell>
          <cell r="P715">
            <v>-468.7286713817756</v>
          </cell>
          <cell r="Q715">
            <v>-467.93712078136383</v>
          </cell>
          <cell r="R715">
            <v>-470.5074653787471</v>
          </cell>
          <cell r="S715">
            <v>-441.57175643066648</v>
          </cell>
          <cell r="T715">
            <v>-449.82249501077342</v>
          </cell>
          <cell r="U715">
            <v>-462.5566952720485</v>
          </cell>
          <cell r="V715">
            <v>-465.74429939813683</v>
          </cell>
          <cell r="W715">
            <v>-473.55865418595795</v>
          </cell>
          <cell r="X715">
            <v>-480.3313855624981</v>
          </cell>
          <cell r="Y715">
            <v>-491.33019822034248</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row>
        <row r="866">
          <cell r="D866">
            <v>2010</v>
          </cell>
          <cell r="E866">
            <v>2011</v>
          </cell>
          <cell r="F866">
            <v>2012</v>
          </cell>
          <cell r="G866">
            <v>2013</v>
          </cell>
          <cell r="H866">
            <v>2014</v>
          </cell>
          <cell r="I866">
            <v>2015</v>
          </cell>
          <cell r="J866">
            <v>2016</v>
          </cell>
          <cell r="K866">
            <v>2017</v>
          </cell>
          <cell r="L866">
            <v>2018</v>
          </cell>
          <cell r="M866">
            <v>2019</v>
          </cell>
          <cell r="N866">
            <v>2020</v>
          </cell>
          <cell r="O866">
            <v>2021</v>
          </cell>
          <cell r="P866">
            <v>2022</v>
          </cell>
          <cell r="Q866">
            <v>2023</v>
          </cell>
          <cell r="R866">
            <v>2024</v>
          </cell>
          <cell r="S866">
            <v>2025</v>
          </cell>
          <cell r="T866">
            <v>2026</v>
          </cell>
          <cell r="U866">
            <v>2027</v>
          </cell>
          <cell r="V866">
            <v>2028</v>
          </cell>
          <cell r="W866">
            <v>2029</v>
          </cell>
          <cell r="X866">
            <v>2030</v>
          </cell>
          <cell r="Y866">
            <v>2031</v>
          </cell>
          <cell r="Z866">
            <v>2032</v>
          </cell>
          <cell r="AA866">
            <v>2033</v>
          </cell>
          <cell r="AB866">
            <v>2034</v>
          </cell>
          <cell r="AC866">
            <v>2035</v>
          </cell>
          <cell r="AD866">
            <v>2036</v>
          </cell>
          <cell r="AE866">
            <v>2037</v>
          </cell>
          <cell r="AF866">
            <v>2038</v>
          </cell>
          <cell r="AG866">
            <v>2039</v>
          </cell>
          <cell r="AH866">
            <v>2040</v>
          </cell>
          <cell r="AI866">
            <v>2041</v>
          </cell>
          <cell r="AJ866">
            <v>2042</v>
          </cell>
          <cell r="AK866">
            <v>2043</v>
          </cell>
          <cell r="AL866">
            <v>2044</v>
          </cell>
          <cell r="AM866">
            <v>2045</v>
          </cell>
          <cell r="AN866">
            <v>2046</v>
          </cell>
          <cell r="AO866">
            <v>2047</v>
          </cell>
          <cell r="AP866">
            <v>2048</v>
          </cell>
          <cell r="AQ866">
            <v>2049</v>
          </cell>
          <cell r="AR866">
            <v>2050</v>
          </cell>
          <cell r="AS866">
            <v>2051</v>
          </cell>
          <cell r="AT866">
            <v>2052</v>
          </cell>
          <cell r="AU866">
            <v>2053</v>
          </cell>
          <cell r="AV866">
            <v>2054</v>
          </cell>
          <cell r="AW866">
            <v>2055</v>
          </cell>
          <cell r="AX866">
            <v>2056</v>
          </cell>
          <cell r="AY866">
            <v>2057</v>
          </cell>
          <cell r="AZ866">
            <v>2058</v>
          </cell>
          <cell r="BA866">
            <v>2059</v>
          </cell>
          <cell r="BB866">
            <v>2060</v>
          </cell>
        </row>
        <row r="867">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row>
        <row r="869">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row>
        <row r="870">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row>
        <row r="871">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row>
        <row r="872">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row>
        <row r="873">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row>
        <row r="874">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row>
        <row r="877">
          <cell r="D877">
            <v>0</v>
          </cell>
          <cell r="E877">
            <v>0</v>
          </cell>
          <cell r="F877">
            <v>-311.32225312557017</v>
          </cell>
          <cell r="G877">
            <v>-324.95564447612401</v>
          </cell>
          <cell r="H877">
            <v>-323.97503036668951</v>
          </cell>
          <cell r="I877">
            <v>-461.54041727867889</v>
          </cell>
          <cell r="J877">
            <v>-431.70195754210721</v>
          </cell>
          <cell r="K877">
            <v>-405.43956898501108</v>
          </cell>
          <cell r="L877">
            <v>-437.62682356749923</v>
          </cell>
          <cell r="M877">
            <v>-503.47711326662454</v>
          </cell>
          <cell r="N877">
            <v>-471.80770437084595</v>
          </cell>
          <cell r="O877">
            <v>-446.83675460049238</v>
          </cell>
          <cell r="P877">
            <v>-438.17770006168746</v>
          </cell>
          <cell r="Q877">
            <v>-467.2188155382691</v>
          </cell>
          <cell r="R877">
            <v>-496.00734065069196</v>
          </cell>
          <cell r="S877">
            <v>-441.44588014761808</v>
          </cell>
          <cell r="T877">
            <v>-533.60676638886173</v>
          </cell>
          <cell r="U877">
            <v>-501.22275206182809</v>
          </cell>
          <cell r="V877">
            <v>-505.95420912158829</v>
          </cell>
          <cell r="W877">
            <v>-543.28718869034776</v>
          </cell>
          <cell r="X877">
            <v>-597.25217505949058</v>
          </cell>
          <cell r="Y877">
            <v>-604.99994378638712</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row>
        <row r="878">
          <cell r="D878">
            <v>0</v>
          </cell>
          <cell r="E878">
            <v>0</v>
          </cell>
          <cell r="F878">
            <v>368.91746593129471</v>
          </cell>
          <cell r="G878">
            <v>381.36262489991873</v>
          </cell>
          <cell r="H878">
            <v>384.40312832000217</v>
          </cell>
          <cell r="I878">
            <v>445.93986928852024</v>
          </cell>
          <cell r="J878">
            <v>446.36814108291452</v>
          </cell>
          <cell r="K878">
            <v>439.3977781677188</v>
          </cell>
          <cell r="L878">
            <v>437.41453018168852</v>
          </cell>
          <cell r="M878">
            <v>439.17278990903293</v>
          </cell>
          <cell r="N878">
            <v>448.04030689109049</v>
          </cell>
          <cell r="O878">
            <v>457.10249960106211</v>
          </cell>
          <cell r="P878">
            <v>468.7286713817756</v>
          </cell>
          <cell r="Q878">
            <v>467.93712078136383</v>
          </cell>
          <cell r="R878">
            <v>470.5074653787471</v>
          </cell>
          <cell r="S878">
            <v>441.57175643066648</v>
          </cell>
          <cell r="T878">
            <v>449.82249501077342</v>
          </cell>
          <cell r="U878">
            <v>462.5566952720485</v>
          </cell>
          <cell r="V878">
            <v>465.74429939813683</v>
          </cell>
          <cell r="W878">
            <v>473.55865418595795</v>
          </cell>
          <cell r="X878">
            <v>480.3313855624981</v>
          </cell>
          <cell r="Y878">
            <v>491.33019822034248</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row>
        <row r="879">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row>
        <row r="880">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row>
        <row r="881">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row>
        <row r="882">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row>
        <row r="883">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row>
        <row r="884">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row>
        <row r="885">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row>
        <row r="887">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row>
      </sheetData>
      <sheetData sheetId="12" refreshError="1"/>
      <sheetData sheetId="13" refreshError="1"/>
      <sheetData sheetId="14" refreshError="1"/>
      <sheetData sheetId="15">
        <row r="6">
          <cell r="R6">
            <v>1</v>
          </cell>
          <cell r="S6">
            <v>5.0000000000000044E-3</v>
          </cell>
          <cell r="T6" t="str">
            <v>N/A</v>
          </cell>
          <cell r="U6">
            <v>5.0000000000000044E-3</v>
          </cell>
          <cell r="V6" t="str">
            <v>N/A</v>
          </cell>
        </row>
        <row r="7">
          <cell r="R7">
            <v>2</v>
          </cell>
          <cell r="S7">
            <v>9.9749999999999561E-3</v>
          </cell>
          <cell r="T7" t="str">
            <v>N/A</v>
          </cell>
          <cell r="U7">
            <v>9.9749999999999561E-3</v>
          </cell>
          <cell r="V7" t="str">
            <v>N/A</v>
          </cell>
        </row>
        <row r="8">
          <cell r="R8">
            <v>3</v>
          </cell>
          <cell r="S8">
            <v>1.4925124999999984E-2</v>
          </cell>
          <cell r="T8" t="str">
            <v>N/A</v>
          </cell>
          <cell r="U8">
            <v>1.4925124999999984E-2</v>
          </cell>
          <cell r="V8" t="str">
            <v>N/A</v>
          </cell>
        </row>
        <row r="9">
          <cell r="R9">
            <v>4</v>
          </cell>
          <cell r="S9">
            <v>1.9850499374999941E-2</v>
          </cell>
          <cell r="T9" t="str">
            <v>N/A</v>
          </cell>
          <cell r="U9">
            <v>1.9850499374999941E-2</v>
          </cell>
          <cell r="V9" t="str">
            <v>N/A</v>
          </cell>
        </row>
        <row r="10">
          <cell r="R10">
            <v>5</v>
          </cell>
          <cell r="S10">
            <v>2.4751246878124911E-2</v>
          </cell>
          <cell r="T10" t="str">
            <v>N/A</v>
          </cell>
          <cell r="U10">
            <v>2.4751246878124911E-2</v>
          </cell>
          <cell r="V10" t="str">
            <v>N/A</v>
          </cell>
        </row>
        <row r="11">
          <cell r="R11">
            <v>6</v>
          </cell>
          <cell r="S11">
            <v>2.9627490643734267E-2</v>
          </cell>
          <cell r="T11" t="str">
            <v>N/A</v>
          </cell>
          <cell r="U11">
            <v>2.9627490643734267E-2</v>
          </cell>
          <cell r="V11" t="str">
            <v>N/A</v>
          </cell>
        </row>
        <row r="12">
          <cell r="R12">
            <v>7</v>
          </cell>
          <cell r="S12">
            <v>3.4479353190515649E-2</v>
          </cell>
          <cell r="T12" t="str">
            <v>N/A</v>
          </cell>
          <cell r="U12">
            <v>3.4479353190515649E-2</v>
          </cell>
          <cell r="V12" t="str">
            <v>N/A</v>
          </cell>
        </row>
        <row r="13">
          <cell r="R13">
            <v>8</v>
          </cell>
          <cell r="S13">
            <v>3.9306956424563055E-2</v>
          </cell>
          <cell r="T13" t="str">
            <v>N/A</v>
          </cell>
          <cell r="U13">
            <v>3.9306956424563055E-2</v>
          </cell>
          <cell r="V13" t="str">
            <v>N/A</v>
          </cell>
        </row>
        <row r="14">
          <cell r="R14">
            <v>9</v>
          </cell>
          <cell r="S14">
            <v>4.4110421642440278E-2</v>
          </cell>
          <cell r="T14" t="str">
            <v>N/A</v>
          </cell>
          <cell r="U14">
            <v>4.4110421642440278E-2</v>
          </cell>
          <cell r="V14" t="str">
            <v>N/A</v>
          </cell>
        </row>
        <row r="15">
          <cell r="R15">
            <v>10</v>
          </cell>
          <cell r="S15">
            <v>4.8889869534228025E-2</v>
          </cell>
          <cell r="T15" t="str">
            <v>N/A</v>
          </cell>
          <cell r="U15">
            <v>4.8889869534228025E-2</v>
          </cell>
          <cell r="V15" t="str">
            <v>N/A</v>
          </cell>
        </row>
        <row r="16">
          <cell r="R16">
            <v>11</v>
          </cell>
          <cell r="S16">
            <v>5.3645420186556936E-2</v>
          </cell>
          <cell r="T16" t="str">
            <v>N/A</v>
          </cell>
          <cell r="U16">
            <v>5.3645420186556936E-2</v>
          </cell>
          <cell r="V16" t="str">
            <v>N/A</v>
          </cell>
        </row>
        <row r="17">
          <cell r="R17">
            <v>12</v>
          </cell>
          <cell r="S17">
            <v>5.8377193085624057E-2</v>
          </cell>
          <cell r="T17" t="str">
            <v>N/A</v>
          </cell>
          <cell r="U17">
            <v>5.8377193085624057E-2</v>
          </cell>
          <cell r="V17" t="str">
            <v>N/A</v>
          </cell>
        </row>
        <row r="18">
          <cell r="R18">
            <v>13</v>
          </cell>
          <cell r="S18">
            <v>6.3085307120195888E-2</v>
          </cell>
          <cell r="T18" t="str">
            <v>N/A</v>
          </cell>
          <cell r="U18">
            <v>6.3085307120195888E-2</v>
          </cell>
          <cell r="V18" t="str">
            <v>N/A</v>
          </cell>
        </row>
        <row r="19">
          <cell r="R19">
            <v>14</v>
          </cell>
          <cell r="S19">
            <v>6.7769880584594877E-2</v>
          </cell>
          <cell r="T19" t="str">
            <v>N/A</v>
          </cell>
          <cell r="U19">
            <v>6.7769880584594877E-2</v>
          </cell>
          <cell r="V19" t="str">
            <v>N/A</v>
          </cell>
        </row>
        <row r="20">
          <cell r="R20">
            <v>15</v>
          </cell>
          <cell r="S20">
            <v>7.2431031181671934E-2</v>
          </cell>
          <cell r="T20" t="str">
            <v>N/A</v>
          </cell>
          <cell r="U20">
            <v>7.2431031181671934E-2</v>
          </cell>
          <cell r="V20" t="str">
            <v>N/A</v>
          </cell>
        </row>
        <row r="21">
          <cell r="R21">
            <v>16</v>
          </cell>
          <cell r="S21">
            <v>7.7068876025763622E-2</v>
          </cell>
          <cell r="T21" t="str">
            <v>N/A</v>
          </cell>
          <cell r="U21">
            <v>7.7068876025763622E-2</v>
          </cell>
          <cell r="V21" t="str">
            <v>N/A</v>
          </cell>
        </row>
        <row r="22">
          <cell r="R22">
            <v>17</v>
          </cell>
          <cell r="S22">
            <v>8.1683531645634799E-2</v>
          </cell>
          <cell r="T22" t="str">
            <v>N/A</v>
          </cell>
          <cell r="U22">
            <v>8.1683531645634799E-2</v>
          </cell>
          <cell r="V22" t="str">
            <v>N/A</v>
          </cell>
        </row>
        <row r="23">
          <cell r="R23">
            <v>18</v>
          </cell>
          <cell r="S23">
            <v>8.6275113987406615E-2</v>
          </cell>
          <cell r="T23" t="str">
            <v>N/A</v>
          </cell>
          <cell r="U23">
            <v>8.6275113987406615E-2</v>
          </cell>
          <cell r="V23" t="str">
            <v>N/A</v>
          </cell>
        </row>
        <row r="24">
          <cell r="R24">
            <v>19</v>
          </cell>
          <cell r="S24">
            <v>9.0843738417469622E-2</v>
          </cell>
          <cell r="T24" t="str">
            <v>N/A</v>
          </cell>
          <cell r="U24">
            <v>9.0843738417469622E-2</v>
          </cell>
          <cell r="V24" t="str">
            <v>N/A</v>
          </cell>
        </row>
        <row r="25">
          <cell r="R25">
            <v>20</v>
          </cell>
          <cell r="S25">
            <v>9.5389519725382232E-2</v>
          </cell>
          <cell r="T25" t="str">
            <v>N/A</v>
          </cell>
          <cell r="U25">
            <v>9.5389519725382232E-2</v>
          </cell>
          <cell r="V25" t="str">
            <v>N/A</v>
          </cell>
        </row>
        <row r="26">
          <cell r="R26">
            <v>21</v>
          </cell>
          <cell r="S26">
            <v>9.9912572126755306E-2</v>
          </cell>
          <cell r="T26" t="str">
            <v>N/A</v>
          </cell>
          <cell r="U26">
            <v>9.9912572126755306E-2</v>
          </cell>
          <cell r="V26" t="str">
            <v>N/A</v>
          </cell>
        </row>
        <row r="27">
          <cell r="R27">
            <v>22</v>
          </cell>
          <cell r="S27">
            <v>0.10441300926612151</v>
          </cell>
          <cell r="T27" t="str">
            <v>N/A</v>
          </cell>
          <cell r="U27">
            <v>0.10441300926612151</v>
          </cell>
          <cell r="V27" t="str">
            <v>N/A</v>
          </cell>
        </row>
        <row r="28">
          <cell r="R28">
            <v>23</v>
          </cell>
          <cell r="S28">
            <v>0.10889094421979095</v>
          </cell>
          <cell r="T28" t="str">
            <v>N/A</v>
          </cell>
          <cell r="U28">
            <v>0.10889094421979095</v>
          </cell>
          <cell r="V28" t="str">
            <v>N/A</v>
          </cell>
        </row>
        <row r="29">
          <cell r="R29">
            <v>24</v>
          </cell>
          <cell r="S29">
            <v>0.11334648949869197</v>
          </cell>
          <cell r="T29" t="str">
            <v>N/A</v>
          </cell>
          <cell r="U29">
            <v>0.11334648949869197</v>
          </cell>
          <cell r="V29" t="str">
            <v>N/A</v>
          </cell>
        </row>
        <row r="30">
          <cell r="R30">
            <v>25</v>
          </cell>
          <cell r="S30">
            <v>0.11777975705119847</v>
          </cell>
          <cell r="T30" t="str">
            <v>N/A</v>
          </cell>
          <cell r="U30">
            <v>0.11777975705119847</v>
          </cell>
          <cell r="V30" t="str">
            <v>N/A</v>
          </cell>
        </row>
        <row r="31">
          <cell r="R31">
            <v>26</v>
          </cell>
          <cell r="S31">
            <v>0.12219085826594245</v>
          </cell>
          <cell r="T31" t="str">
            <v>N/A</v>
          </cell>
          <cell r="U31">
            <v>0.12219085826594245</v>
          </cell>
          <cell r="V31" t="str">
            <v>N/A</v>
          </cell>
        </row>
        <row r="32">
          <cell r="R32">
            <v>27</v>
          </cell>
          <cell r="S32">
            <v>0</v>
          </cell>
          <cell r="T32" t="str">
            <v>N/A</v>
          </cell>
          <cell r="U32">
            <v>0</v>
          </cell>
          <cell r="V32" t="str">
            <v>N/A</v>
          </cell>
        </row>
        <row r="33">
          <cell r="R33">
            <v>28</v>
          </cell>
          <cell r="S33">
            <v>0</v>
          </cell>
          <cell r="T33" t="str">
            <v>N/A</v>
          </cell>
          <cell r="U33">
            <v>0</v>
          </cell>
          <cell r="V33" t="str">
            <v>N/A</v>
          </cell>
        </row>
        <row r="34">
          <cell r="R34">
            <v>29</v>
          </cell>
          <cell r="S34">
            <v>0</v>
          </cell>
          <cell r="T34" t="str">
            <v>N/A</v>
          </cell>
          <cell r="U34">
            <v>0</v>
          </cell>
          <cell r="V34" t="str">
            <v>N/A</v>
          </cell>
        </row>
        <row r="35">
          <cell r="R35">
            <v>30</v>
          </cell>
          <cell r="S35">
            <v>0</v>
          </cell>
          <cell r="T35" t="str">
            <v>N/A</v>
          </cell>
          <cell r="U35">
            <v>0</v>
          </cell>
          <cell r="V35" t="str">
            <v>N/A</v>
          </cell>
        </row>
        <row r="36">
          <cell r="R36">
            <v>31</v>
          </cell>
          <cell r="S36">
            <v>0</v>
          </cell>
          <cell r="T36" t="str">
            <v>N/A</v>
          </cell>
          <cell r="U36">
            <v>0</v>
          </cell>
          <cell r="V36" t="str">
            <v>N/A</v>
          </cell>
        </row>
        <row r="37">
          <cell r="R37">
            <v>32</v>
          </cell>
          <cell r="S37">
            <v>0</v>
          </cell>
          <cell r="T37" t="str">
            <v>N/A</v>
          </cell>
          <cell r="U37">
            <v>0</v>
          </cell>
          <cell r="V37" t="str">
            <v>N/A</v>
          </cell>
        </row>
        <row r="38">
          <cell r="R38">
            <v>33</v>
          </cell>
          <cell r="S38">
            <v>0</v>
          </cell>
          <cell r="T38" t="str">
            <v>N/A</v>
          </cell>
          <cell r="U38">
            <v>0</v>
          </cell>
          <cell r="V38" t="str">
            <v>N/A</v>
          </cell>
        </row>
        <row r="39">
          <cell r="R39">
            <v>34</v>
          </cell>
          <cell r="S39">
            <v>0</v>
          </cell>
          <cell r="T39" t="str">
            <v>N/A</v>
          </cell>
          <cell r="U39">
            <v>0</v>
          </cell>
          <cell r="V39" t="str">
            <v>N/A</v>
          </cell>
        </row>
        <row r="40">
          <cell r="R40">
            <v>35</v>
          </cell>
          <cell r="S40">
            <v>0</v>
          </cell>
          <cell r="T40" t="str">
            <v>N/A</v>
          </cell>
          <cell r="U40">
            <v>0</v>
          </cell>
          <cell r="V40" t="str">
            <v>N/A</v>
          </cell>
        </row>
        <row r="41">
          <cell r="R41">
            <v>36</v>
          </cell>
          <cell r="S41">
            <v>0</v>
          </cell>
          <cell r="T41" t="str">
            <v>N/A</v>
          </cell>
          <cell r="U41">
            <v>0</v>
          </cell>
          <cell r="V41" t="str">
            <v>N/A</v>
          </cell>
        </row>
        <row r="42">
          <cell r="R42">
            <v>37</v>
          </cell>
          <cell r="S42">
            <v>0</v>
          </cell>
          <cell r="T42" t="str">
            <v>N/A</v>
          </cell>
          <cell r="U42">
            <v>0</v>
          </cell>
          <cell r="V42" t="str">
            <v>N/A</v>
          </cell>
        </row>
        <row r="43">
          <cell r="R43">
            <v>38</v>
          </cell>
          <cell r="S43">
            <v>0</v>
          </cell>
          <cell r="T43" t="str">
            <v>N/A</v>
          </cell>
          <cell r="U43">
            <v>0</v>
          </cell>
          <cell r="V43" t="str">
            <v>N/A</v>
          </cell>
        </row>
        <row r="44">
          <cell r="R44">
            <v>39</v>
          </cell>
          <cell r="S44">
            <v>0</v>
          </cell>
          <cell r="T44" t="str">
            <v>N/A</v>
          </cell>
          <cell r="U44">
            <v>0</v>
          </cell>
          <cell r="V44" t="str">
            <v>N/A</v>
          </cell>
        </row>
        <row r="45">
          <cell r="R45">
            <v>40</v>
          </cell>
          <cell r="S45">
            <v>0</v>
          </cell>
          <cell r="T45" t="str">
            <v>N/A</v>
          </cell>
          <cell r="U45">
            <v>0</v>
          </cell>
          <cell r="V45" t="str">
            <v>N/A</v>
          </cell>
        </row>
        <row r="46">
          <cell r="R46">
            <v>41</v>
          </cell>
          <cell r="S46">
            <v>0</v>
          </cell>
          <cell r="T46" t="str">
            <v>N/A</v>
          </cell>
          <cell r="U46">
            <v>0</v>
          </cell>
          <cell r="V46" t="str">
            <v>N/A</v>
          </cell>
        </row>
        <row r="47">
          <cell r="R47">
            <v>42</v>
          </cell>
          <cell r="S47">
            <v>0</v>
          </cell>
          <cell r="T47" t="str">
            <v>N/A</v>
          </cell>
          <cell r="U47">
            <v>0</v>
          </cell>
          <cell r="V47" t="str">
            <v>N/A</v>
          </cell>
        </row>
        <row r="48">
          <cell r="R48">
            <v>43</v>
          </cell>
          <cell r="S48">
            <v>0</v>
          </cell>
          <cell r="T48" t="str">
            <v>N/A</v>
          </cell>
          <cell r="U48">
            <v>0</v>
          </cell>
          <cell r="V48" t="str">
            <v>N/A</v>
          </cell>
        </row>
        <row r="49">
          <cell r="R49">
            <v>44</v>
          </cell>
          <cell r="S49">
            <v>0</v>
          </cell>
          <cell r="T49" t="str">
            <v>N/A</v>
          </cell>
          <cell r="U49">
            <v>0</v>
          </cell>
          <cell r="V49" t="str">
            <v>N/A</v>
          </cell>
        </row>
        <row r="50">
          <cell r="R50">
            <v>45</v>
          </cell>
          <cell r="S50">
            <v>0</v>
          </cell>
          <cell r="T50" t="str">
            <v>N/A</v>
          </cell>
          <cell r="U50">
            <v>0</v>
          </cell>
          <cell r="V50" t="str">
            <v>N/A</v>
          </cell>
        </row>
        <row r="51">
          <cell r="R51">
            <v>46</v>
          </cell>
          <cell r="S51">
            <v>0</v>
          </cell>
          <cell r="T51" t="str">
            <v>N/A</v>
          </cell>
          <cell r="U51">
            <v>0</v>
          </cell>
          <cell r="V51" t="str">
            <v>N/A</v>
          </cell>
        </row>
        <row r="52">
          <cell r="R52">
            <v>47</v>
          </cell>
          <cell r="S52">
            <v>0</v>
          </cell>
          <cell r="T52" t="str">
            <v>N/A</v>
          </cell>
          <cell r="U52">
            <v>0</v>
          </cell>
          <cell r="V52" t="str">
            <v>N/A</v>
          </cell>
        </row>
        <row r="53">
          <cell r="R53">
            <v>48</v>
          </cell>
          <cell r="S53">
            <v>0</v>
          </cell>
          <cell r="T53" t="str">
            <v>N/A</v>
          </cell>
          <cell r="U53">
            <v>0</v>
          </cell>
          <cell r="V53" t="str">
            <v>N/A</v>
          </cell>
        </row>
        <row r="54">
          <cell r="R54">
            <v>49</v>
          </cell>
          <cell r="S54">
            <v>0</v>
          </cell>
          <cell r="T54" t="str">
            <v>N/A</v>
          </cell>
          <cell r="U54">
            <v>0</v>
          </cell>
          <cell r="V54" t="str">
            <v>N/A</v>
          </cell>
        </row>
        <row r="55">
          <cell r="R55">
            <v>50</v>
          </cell>
          <cell r="S55">
            <v>0</v>
          </cell>
          <cell r="T55" t="str">
            <v>N/A</v>
          </cell>
          <cell r="U55">
            <v>0</v>
          </cell>
          <cell r="V55" t="str">
            <v>N/A</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Summary"/>
      <sheetName val="Form1"/>
      <sheetName val="Main"/>
      <sheetName val="Wholesale Valuation"/>
      <sheetName val="Oregon BETC"/>
      <sheetName val="Generic_Model"/>
      <sheetName val="Initial Capital + AFUDC"/>
      <sheetName val="Wind_Input"/>
      <sheetName val="Production Costs"/>
      <sheetName val="IRP Avoided Prices"/>
      <sheetName val="Multipliers Input"/>
      <sheetName val="Dispatch Optimization"/>
      <sheetName val="Financial Statements"/>
      <sheetName val="Summary for APR"/>
      <sheetName val="Rev Req"/>
      <sheetName val="Emissions Input"/>
      <sheetName val="Curves"/>
      <sheetName val="Endur Discount Factors"/>
      <sheetName val="Corr Curves"/>
      <sheetName val="On-Going Capital"/>
      <sheetName val="Simulation"/>
      <sheetName val="Histogram Data"/>
      <sheetName val="Lookups"/>
      <sheetName val="Output"/>
      <sheetName val="Documentation"/>
    </sheetNames>
    <sheetDataSet>
      <sheetData sheetId="0"/>
      <sheetData sheetId="1"/>
      <sheetData sheetId="2"/>
      <sheetData sheetId="3">
        <row r="11">
          <cell r="D11">
            <v>24.999315537303218</v>
          </cell>
        </row>
        <row r="45">
          <cell r="G45">
            <v>0.24383391546433053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0">
          <cell r="G40">
            <v>41122</v>
          </cell>
        </row>
      </sheetData>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PD"/>
      <sheetName val="Invoice"/>
      <sheetName val="SInvoice"/>
      <sheetName val="Misc"/>
      <sheetName val="TaxRates"/>
      <sheetName val="REMIT"/>
      <sheetName val="CUSTOMER"/>
      <sheetName val="BASEPRICE"/>
      <sheetName val="InvoicingInstructions"/>
      <sheetName val="CollateralCashReceipts"/>
      <sheetName val="PenPremPivot"/>
      <sheetName val="FStoLukeColton"/>
      <sheetName val="Pivot (2)"/>
      <sheetName val="Pivot (3)"/>
      <sheetName val="Pivot (4)"/>
      <sheetName val="85"/>
      <sheetName val="Module1"/>
    </sheetNames>
    <sheetDataSet>
      <sheetData sheetId="0"/>
      <sheetData sheetId="1">
        <row r="5">
          <cell r="B5" t="str">
            <v>SRP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1.4"/>
      <sheetName val="Updated Decomm from Tom"/>
      <sheetName val="Generation"/>
      <sheetName val="Prices"/>
      <sheetName val="on off peak hours"/>
    </sheetNames>
    <sheetDataSet>
      <sheetData sheetId="0" refreshError="1"/>
      <sheetData sheetId="1" refreshError="1"/>
      <sheetData sheetId="2"/>
      <sheetData sheetId="3"/>
      <sheetData sheetId="4">
        <row r="3">
          <cell r="C3">
            <v>31</v>
          </cell>
          <cell r="D3">
            <v>28</v>
          </cell>
          <cell r="E3">
            <v>31</v>
          </cell>
          <cell r="F3">
            <v>30</v>
          </cell>
          <cell r="G3">
            <v>31</v>
          </cell>
          <cell r="H3">
            <v>30</v>
          </cell>
          <cell r="I3">
            <v>31</v>
          </cell>
          <cell r="J3">
            <v>31</v>
          </cell>
          <cell r="K3">
            <v>30</v>
          </cell>
          <cell r="L3">
            <v>31</v>
          </cell>
          <cell r="M3">
            <v>30</v>
          </cell>
          <cell r="N3">
            <v>31</v>
          </cell>
        </row>
        <row r="7">
          <cell r="C7">
            <v>1</v>
          </cell>
          <cell r="G7">
            <v>1</v>
          </cell>
          <cell r="I7">
            <v>1</v>
          </cell>
          <cell r="K7">
            <v>1</v>
          </cell>
          <cell r="M7">
            <v>1</v>
          </cell>
          <cell r="N7">
            <v>1</v>
          </cell>
        </row>
        <row r="10">
          <cell r="C10">
            <v>432</v>
          </cell>
          <cell r="D10">
            <v>384</v>
          </cell>
          <cell r="E10">
            <v>432</v>
          </cell>
          <cell r="F10">
            <v>400</v>
          </cell>
          <cell r="G10">
            <v>432</v>
          </cell>
          <cell r="H10">
            <v>416</v>
          </cell>
          <cell r="I10">
            <v>416</v>
          </cell>
          <cell r="J10">
            <v>432</v>
          </cell>
          <cell r="K10">
            <v>400</v>
          </cell>
          <cell r="L10">
            <v>432</v>
          </cell>
          <cell r="M10">
            <v>416</v>
          </cell>
          <cell r="N10">
            <v>416</v>
          </cell>
        </row>
        <row r="11">
          <cell r="C11">
            <v>312</v>
          </cell>
          <cell r="D11">
            <v>288</v>
          </cell>
          <cell r="E11">
            <v>312</v>
          </cell>
          <cell r="F11">
            <v>320</v>
          </cell>
          <cell r="G11">
            <v>312</v>
          </cell>
          <cell r="H11">
            <v>304</v>
          </cell>
          <cell r="I11">
            <v>328</v>
          </cell>
          <cell r="J11">
            <v>312</v>
          </cell>
          <cell r="K11">
            <v>320</v>
          </cell>
          <cell r="L11">
            <v>312</v>
          </cell>
          <cell r="M11">
            <v>304</v>
          </cell>
          <cell r="N11">
            <v>328</v>
          </cell>
        </row>
        <row r="12">
          <cell r="C12">
            <v>744</v>
          </cell>
          <cell r="D12">
            <v>672</v>
          </cell>
          <cell r="E12">
            <v>744</v>
          </cell>
          <cell r="F12">
            <v>720</v>
          </cell>
          <cell r="G12">
            <v>744</v>
          </cell>
          <cell r="H12">
            <v>720</v>
          </cell>
          <cell r="I12">
            <v>744</v>
          </cell>
          <cell r="J12">
            <v>744</v>
          </cell>
          <cell r="K12">
            <v>720</v>
          </cell>
          <cell r="L12">
            <v>744</v>
          </cell>
          <cell r="M12">
            <v>720</v>
          </cell>
          <cell r="N12">
            <v>744</v>
          </cell>
        </row>
        <row r="13">
          <cell r="C13">
            <v>312</v>
          </cell>
          <cell r="D13">
            <v>288</v>
          </cell>
          <cell r="E13">
            <v>312</v>
          </cell>
          <cell r="F13">
            <v>319</v>
          </cell>
          <cell r="G13">
            <v>312</v>
          </cell>
          <cell r="H13">
            <v>304</v>
          </cell>
          <cell r="I13">
            <v>328</v>
          </cell>
          <cell r="J13">
            <v>312</v>
          </cell>
          <cell r="K13">
            <v>320</v>
          </cell>
          <cell r="L13">
            <v>313</v>
          </cell>
          <cell r="M13">
            <v>304</v>
          </cell>
          <cell r="N13">
            <v>328</v>
          </cell>
        </row>
        <row r="15">
          <cell r="C15">
            <v>39083</v>
          </cell>
          <cell r="D15">
            <v>39114</v>
          </cell>
          <cell r="E15">
            <v>39142</v>
          </cell>
          <cell r="F15">
            <v>39173</v>
          </cell>
          <cell r="G15">
            <v>39203</v>
          </cell>
          <cell r="H15">
            <v>39234</v>
          </cell>
          <cell r="I15">
            <v>39264</v>
          </cell>
          <cell r="J15">
            <v>39295</v>
          </cell>
          <cell r="K15">
            <v>39326</v>
          </cell>
          <cell r="L15">
            <v>39356</v>
          </cell>
          <cell r="M15">
            <v>39387</v>
          </cell>
          <cell r="N15">
            <v>39417</v>
          </cell>
        </row>
        <row r="16">
          <cell r="C16">
            <v>416</v>
          </cell>
          <cell r="D16">
            <v>384</v>
          </cell>
          <cell r="E16">
            <v>432</v>
          </cell>
          <cell r="F16">
            <v>400</v>
          </cell>
          <cell r="G16">
            <v>416</v>
          </cell>
          <cell r="H16">
            <v>416</v>
          </cell>
          <cell r="I16">
            <v>400</v>
          </cell>
          <cell r="J16">
            <v>432</v>
          </cell>
          <cell r="K16">
            <v>384</v>
          </cell>
          <cell r="L16">
            <v>432</v>
          </cell>
          <cell r="M16">
            <v>400</v>
          </cell>
          <cell r="N16">
            <v>400</v>
          </cell>
        </row>
        <row r="17">
          <cell r="C17">
            <v>328</v>
          </cell>
          <cell r="D17">
            <v>288</v>
          </cell>
          <cell r="E17">
            <v>312</v>
          </cell>
          <cell r="F17">
            <v>320</v>
          </cell>
          <cell r="G17">
            <v>328</v>
          </cell>
          <cell r="H17">
            <v>304</v>
          </cell>
          <cell r="I17">
            <v>344</v>
          </cell>
          <cell r="J17">
            <v>312</v>
          </cell>
          <cell r="K17">
            <v>336</v>
          </cell>
          <cell r="L17">
            <v>312</v>
          </cell>
          <cell r="M17">
            <v>320</v>
          </cell>
          <cell r="N17">
            <v>344</v>
          </cell>
        </row>
        <row r="18">
          <cell r="C18">
            <v>744</v>
          </cell>
          <cell r="D18">
            <v>672</v>
          </cell>
          <cell r="E18">
            <v>744</v>
          </cell>
          <cell r="F18">
            <v>720</v>
          </cell>
          <cell r="G18">
            <v>744</v>
          </cell>
          <cell r="H18">
            <v>720</v>
          </cell>
          <cell r="I18">
            <v>744</v>
          </cell>
          <cell r="J18">
            <v>744</v>
          </cell>
          <cell r="K18">
            <v>720</v>
          </cell>
          <cell r="L18">
            <v>744</v>
          </cell>
          <cell r="M18">
            <v>720</v>
          </cell>
          <cell r="N18">
            <v>744</v>
          </cell>
        </row>
        <row r="19">
          <cell r="C19">
            <v>328</v>
          </cell>
          <cell r="D19">
            <v>288</v>
          </cell>
          <cell r="E19">
            <v>312</v>
          </cell>
          <cell r="F19">
            <v>319</v>
          </cell>
          <cell r="G19">
            <v>328</v>
          </cell>
          <cell r="H19">
            <v>304</v>
          </cell>
          <cell r="I19">
            <v>344</v>
          </cell>
          <cell r="J19">
            <v>312</v>
          </cell>
          <cell r="K19">
            <v>336</v>
          </cell>
          <cell r="L19">
            <v>313</v>
          </cell>
          <cell r="M19">
            <v>320</v>
          </cell>
          <cell r="N19">
            <v>344</v>
          </cell>
        </row>
        <row r="20">
          <cell r="C20">
            <v>744</v>
          </cell>
          <cell r="D20">
            <v>672</v>
          </cell>
          <cell r="E20">
            <v>744</v>
          </cell>
          <cell r="F20">
            <v>719</v>
          </cell>
          <cell r="G20">
            <v>744</v>
          </cell>
          <cell r="H20">
            <v>720</v>
          </cell>
          <cell r="I20">
            <v>744</v>
          </cell>
          <cell r="J20">
            <v>744</v>
          </cell>
          <cell r="K20">
            <v>720</v>
          </cell>
          <cell r="L20">
            <v>745</v>
          </cell>
          <cell r="M20">
            <v>720</v>
          </cell>
          <cell r="N20">
            <v>744</v>
          </cell>
        </row>
        <row r="21">
          <cell r="C21">
            <v>39083</v>
          </cell>
          <cell r="G21">
            <v>39230</v>
          </cell>
          <cell r="I21">
            <v>39267</v>
          </cell>
          <cell r="K21">
            <v>39328</v>
          </cell>
          <cell r="M21">
            <v>39408</v>
          </cell>
          <cell r="N21">
            <v>39441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Marengo Expansion"/>
      <sheetName val="Seven Mile Hill"/>
      <sheetName val="Summary"/>
      <sheetName val="DJ Summary Results Format"/>
      <sheetName val="DJ - Detail"/>
      <sheetName val="Marengo Expansion - Detail"/>
      <sheetName val="Seven Mile Hill - Detail"/>
      <sheetName val="Naughton Summary Results Format"/>
      <sheetName val="Naughton - Detail"/>
      <sheetName val="Calculation of Def Tax"/>
      <sheetName val="Variables"/>
      <sheetName val="Factors from CA GRC"/>
      <sheetName val="Capital"/>
      <sheetName val="Dep Rates"/>
      <sheetName val="Tax Note"/>
      <sheetName val="O&amp;M Costs"/>
    </sheetNames>
    <sheetDataSet>
      <sheetData sheetId="0"/>
      <sheetData sheetId="1"/>
      <sheetData sheetId="2"/>
      <sheetData sheetId="3"/>
      <sheetData sheetId="4"/>
      <sheetData sheetId="5"/>
      <sheetData sheetId="6"/>
      <sheetData sheetId="7"/>
      <sheetData sheetId="8"/>
      <sheetData sheetId="9"/>
      <sheetData sheetId="10"/>
      <sheetData sheetId="11">
        <row r="14">
          <cell r="D14">
            <v>2.8215E-2</v>
          </cell>
        </row>
        <row r="15">
          <cell r="D15">
            <v>1.6230000000000001E-4</v>
          </cell>
        </row>
        <row r="16">
          <cell r="B16">
            <v>0.52200000000000002</v>
          </cell>
        </row>
        <row r="25">
          <cell r="H25">
            <v>1.2999999999999999E-2</v>
          </cell>
        </row>
      </sheetData>
      <sheetData sheetId="12"/>
      <sheetData sheetId="13"/>
      <sheetData sheetId="14"/>
      <sheetData sheetId="15"/>
      <sheetData sheetId="1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OG"/>
      <sheetName val="HALF 2"/>
      <sheetName val="Schedule B"/>
      <sheetName val="Schedule B- Change in Sev Rates"/>
      <sheetName val="Schedule B - Original"/>
    </sheetNames>
    <sheetDataSet>
      <sheetData sheetId="0">
        <row r="5">
          <cell r="B5">
            <v>12</v>
          </cell>
        </row>
      </sheetData>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Forward Price Curve"/>
      <sheetName val="Inflation Forecast"/>
      <sheetName val="Internal Verification (2)"/>
      <sheetName val="Internal Verification (3)"/>
    </sheetNames>
    <sheetDataSet>
      <sheetData sheetId="0">
        <row r="4">
          <cell r="O4">
            <v>40907</v>
          </cell>
        </row>
      </sheetData>
      <sheetData sheetId="1">
        <row r="2">
          <cell r="F2" t="str">
            <v>OFPC Dated</v>
          </cell>
        </row>
      </sheetData>
      <sheetData sheetId="2" refreshError="1"/>
      <sheetData sheetId="3" refreshError="1"/>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row r="8">
          <cell r="D8">
            <v>0.75</v>
          </cell>
        </row>
        <row r="9">
          <cell r="D9">
            <v>0.25</v>
          </cell>
        </row>
        <row r="10">
          <cell r="D10">
            <v>0.5</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cell r="B9" t="str">
            <v>GEN</v>
          </cell>
          <cell r="C9" t="str">
            <v>TRN</v>
          </cell>
          <cell r="D9" t="str">
            <v>DIS</v>
          </cell>
          <cell r="E9" t="str">
            <v>Distribution</v>
          </cell>
          <cell r="F9" t="str">
            <v>Retail</v>
          </cell>
          <cell r="G9" t="str">
            <v>Misc</v>
          </cell>
          <cell r="H9" t="str">
            <v>TOTAL</v>
          </cell>
        </row>
        <row r="10">
          <cell r="A10" t="str">
            <v>ACCMDIT</v>
          </cell>
          <cell r="B10">
            <v>0.74495515661281908</v>
          </cell>
          <cell r="C10">
            <v>9.9010139495827501E-2</v>
          </cell>
          <cell r="D10">
            <v>0.15603470389135346</v>
          </cell>
          <cell r="E10">
            <v>0.15478498479579109</v>
          </cell>
          <cell r="F10">
            <v>1.249719095562386E-3</v>
          </cell>
          <cell r="G10">
            <v>0</v>
          </cell>
          <cell r="H10">
            <v>1.0000000000000002</v>
          </cell>
        </row>
        <row r="11">
          <cell r="A11" t="str">
            <v>BOOKDEPR</v>
          </cell>
          <cell r="B11">
            <v>0.47236937786008926</v>
          </cell>
          <cell r="C11">
            <v>0.16345806659108336</v>
          </cell>
          <cell r="D11">
            <v>0.36417255554882738</v>
          </cell>
          <cell r="E11">
            <v>0.36002405504552565</v>
          </cell>
          <cell r="F11">
            <v>4.1485005033017356E-3</v>
          </cell>
          <cell r="G11">
            <v>0</v>
          </cell>
          <cell r="H11">
            <v>1</v>
          </cell>
        </row>
        <row r="12">
          <cell r="A12" t="str">
            <v>COM-EQ</v>
          </cell>
          <cell r="B12">
            <v>0.16236300000000001</v>
          </cell>
          <cell r="C12">
            <v>0.393536</v>
          </cell>
          <cell r="D12">
            <v>0.44410099999999997</v>
          </cell>
          <cell r="E12">
            <v>0.42978699999999997</v>
          </cell>
          <cell r="F12">
            <v>1.4314E-2</v>
          </cell>
          <cell r="G12">
            <v>0</v>
          </cell>
          <cell r="H12">
            <v>0.99999999999999989</v>
          </cell>
        </row>
        <row r="13">
          <cell r="A13" t="str">
            <v>CUST</v>
          </cell>
          <cell r="B13">
            <v>0</v>
          </cell>
          <cell r="C13">
            <v>0</v>
          </cell>
          <cell r="D13">
            <v>1</v>
          </cell>
          <cell r="E13">
            <v>0</v>
          </cell>
          <cell r="F13">
            <v>1</v>
          </cell>
          <cell r="G13">
            <v>0</v>
          </cell>
          <cell r="H13">
            <v>1</v>
          </cell>
        </row>
        <row r="14">
          <cell r="A14" t="str">
            <v>CWC</v>
          </cell>
          <cell r="B14">
            <v>0.81523126057525774</v>
          </cell>
          <cell r="C14">
            <v>9.0081286261251683E-2</v>
          </cell>
          <cell r="D14">
            <v>9.4687453163520258E-2</v>
          </cell>
          <cell r="E14">
            <v>6.800117783440135E-2</v>
          </cell>
          <cell r="F14">
            <v>2.0624488515458412E-2</v>
          </cell>
          <cell r="G14">
            <v>6.0617868136604936E-3</v>
          </cell>
          <cell r="H14">
            <v>1.00000000000003</v>
          </cell>
        </row>
        <row r="15">
          <cell r="A15" t="str">
            <v>DDS2</v>
          </cell>
          <cell r="B15">
            <v>0.32902913863412747</v>
          </cell>
          <cell r="C15">
            <v>0.12307782839922311</v>
          </cell>
          <cell r="D15">
            <v>0.54789303296664948</v>
          </cell>
          <cell r="E15">
            <v>0.17754200693945807</v>
          </cell>
          <cell r="F15">
            <v>0.40617143372192882</v>
          </cell>
          <cell r="G15">
            <v>-3.5820407694737426E-2</v>
          </cell>
          <cell r="H15">
            <v>0.99999999999999989</v>
          </cell>
        </row>
        <row r="16">
          <cell r="A16" t="str">
            <v>DDS6</v>
          </cell>
          <cell r="B16">
            <v>0</v>
          </cell>
          <cell r="C16">
            <v>0</v>
          </cell>
          <cell r="D16">
            <v>0</v>
          </cell>
          <cell r="E16">
            <v>0</v>
          </cell>
          <cell r="F16">
            <v>0</v>
          </cell>
          <cell r="G16">
            <v>0</v>
          </cell>
          <cell r="H16">
            <v>0</v>
          </cell>
        </row>
        <row r="17">
          <cell r="A17" t="str">
            <v>DDSO2</v>
          </cell>
          <cell r="B17">
            <v>0.37011722310029527</v>
          </cell>
          <cell r="C17">
            <v>4.3398726102133731E-2</v>
          </cell>
          <cell r="D17">
            <v>0.58648405079757093</v>
          </cell>
          <cell r="E17">
            <v>0.16016989205133106</v>
          </cell>
          <cell r="F17">
            <v>0</v>
          </cell>
          <cell r="G17">
            <v>0.4263141587462399</v>
          </cell>
          <cell r="H17">
            <v>1</v>
          </cell>
        </row>
        <row r="18">
          <cell r="A18" t="str">
            <v>DDSO6</v>
          </cell>
          <cell r="B18">
            <v>0</v>
          </cell>
          <cell r="C18">
            <v>0</v>
          </cell>
          <cell r="D18">
            <v>1</v>
          </cell>
          <cell r="E18">
            <v>0</v>
          </cell>
          <cell r="F18">
            <v>0</v>
          </cell>
          <cell r="G18">
            <v>1</v>
          </cell>
          <cell r="H18">
            <v>1</v>
          </cell>
        </row>
        <row r="19">
          <cell r="A19" t="str">
            <v>DEFSG</v>
          </cell>
          <cell r="B19">
            <v>0.31333888726195358</v>
          </cell>
          <cell r="C19">
            <v>0.68666111273804642</v>
          </cell>
          <cell r="D19">
            <v>0</v>
          </cell>
          <cell r="E19">
            <v>0</v>
          </cell>
          <cell r="F19">
            <v>0</v>
          </cell>
          <cell r="G19">
            <v>0</v>
          </cell>
          <cell r="H19">
            <v>1</v>
          </cell>
        </row>
        <row r="20">
          <cell r="A20" t="str">
            <v>DITEXP</v>
          </cell>
          <cell r="B20">
            <v>0.79717661821009744</v>
          </cell>
          <cell r="C20">
            <v>9.2701374035050937E-2</v>
          </cell>
          <cell r="D20">
            <v>0.11012200775485158</v>
          </cell>
          <cell r="E20">
            <v>9.853619601441134E-2</v>
          </cell>
          <cell r="F20">
            <v>1.1585811740440242E-2</v>
          </cell>
          <cell r="G20">
            <v>0</v>
          </cell>
          <cell r="H20">
            <v>0.99999999999999989</v>
          </cell>
        </row>
        <row r="21">
          <cell r="A21" t="str">
            <v>DMSC</v>
          </cell>
          <cell r="B21">
            <v>0</v>
          </cell>
          <cell r="C21">
            <v>0</v>
          </cell>
          <cell r="D21">
            <v>1</v>
          </cell>
          <cell r="E21">
            <v>0</v>
          </cell>
          <cell r="F21">
            <v>0</v>
          </cell>
          <cell r="G21">
            <v>1</v>
          </cell>
          <cell r="H21">
            <v>1</v>
          </cell>
        </row>
        <row r="22">
          <cell r="A22" t="str">
            <v>DPW</v>
          </cell>
          <cell r="B22">
            <v>0</v>
          </cell>
          <cell r="C22">
            <v>0</v>
          </cell>
          <cell r="D22">
            <v>1</v>
          </cell>
          <cell r="E22">
            <v>1</v>
          </cell>
          <cell r="F22">
            <v>0</v>
          </cell>
          <cell r="G22">
            <v>0</v>
          </cell>
          <cell r="H22">
            <v>1</v>
          </cell>
        </row>
        <row r="23">
          <cell r="A23" t="str">
            <v>ESD</v>
          </cell>
          <cell r="B23">
            <v>0.3</v>
          </cell>
          <cell r="C23">
            <v>0.1</v>
          </cell>
          <cell r="D23">
            <v>0.6</v>
          </cell>
          <cell r="E23">
            <v>0.6</v>
          </cell>
          <cell r="F23">
            <v>0</v>
          </cell>
          <cell r="G23">
            <v>0</v>
          </cell>
          <cell r="H23">
            <v>1</v>
          </cell>
        </row>
        <row r="24">
          <cell r="A24" t="str">
            <v>FERC</v>
          </cell>
          <cell r="B24">
            <v>0.49836117388135187</v>
          </cell>
          <cell r="C24">
            <v>0.50163882611864807</v>
          </cell>
          <cell r="D24">
            <v>0</v>
          </cell>
          <cell r="E24">
            <v>0</v>
          </cell>
          <cell r="F24">
            <v>0</v>
          </cell>
          <cell r="G24">
            <v>0</v>
          </cell>
          <cell r="H24">
            <v>1</v>
          </cell>
        </row>
        <row r="25">
          <cell r="A25" t="str">
            <v>FIT</v>
          </cell>
          <cell r="B25">
            <v>0.77894402960283227</v>
          </cell>
          <cell r="C25">
            <v>0.20376759808637118</v>
          </cell>
          <cell r="D25">
            <v>1.7288372310814728E-2</v>
          </cell>
          <cell r="E25">
            <v>-5.6175145201646126E-2</v>
          </cell>
          <cell r="F25">
            <v>7.8169201793699628E-2</v>
          </cell>
          <cell r="G25">
            <v>-4.7056842812387744E-3</v>
          </cell>
          <cell r="H25">
            <v>1.0000000000000182</v>
          </cell>
        </row>
        <row r="26">
          <cell r="A26" t="str">
            <v>G</v>
          </cell>
          <cell r="B26">
            <v>0.23793139621679221</v>
          </cell>
          <cell r="C26">
            <v>0.25229617520709113</v>
          </cell>
          <cell r="D26">
            <v>0.5097724285761166</v>
          </cell>
          <cell r="E26">
            <v>0.48180350779066089</v>
          </cell>
          <cell r="F26">
            <v>2.7968920785455677E-2</v>
          </cell>
          <cell r="G26">
            <v>0</v>
          </cell>
          <cell r="H26">
            <v>0.99999999999999989</v>
          </cell>
        </row>
        <row r="27">
          <cell r="A27" t="str">
            <v>G-DGP</v>
          </cell>
          <cell r="B27">
            <v>0.72330432660099286</v>
          </cell>
          <cell r="C27">
            <v>0.27669567339900702</v>
          </cell>
          <cell r="D27">
            <v>0</v>
          </cell>
          <cell r="E27">
            <v>0</v>
          </cell>
          <cell r="F27">
            <v>0</v>
          </cell>
          <cell r="G27">
            <v>0</v>
          </cell>
          <cell r="H27">
            <v>0.99999999999999989</v>
          </cell>
        </row>
        <row r="28">
          <cell r="A28" t="str">
            <v>G-DGU</v>
          </cell>
          <cell r="B28">
            <v>0.72330432660099286</v>
          </cell>
          <cell r="C28">
            <v>0.27669567339900702</v>
          </cell>
          <cell r="D28">
            <v>0</v>
          </cell>
          <cell r="E28">
            <v>0</v>
          </cell>
          <cell r="F28">
            <v>0</v>
          </cell>
          <cell r="G28">
            <v>0</v>
          </cell>
          <cell r="H28">
            <v>0.99999999999999989</v>
          </cell>
        </row>
        <row r="29">
          <cell r="A29" t="str">
            <v>GP</v>
          </cell>
          <cell r="B29">
            <v>0.49359769744154941</v>
          </cell>
          <cell r="C29">
            <v>0.18602832046604992</v>
          </cell>
          <cell r="D29">
            <v>0.32037398209240092</v>
          </cell>
          <cell r="E29">
            <v>0.31264549259506758</v>
          </cell>
          <cell r="F29">
            <v>7.7284894973333436E-3</v>
          </cell>
          <cell r="G29">
            <v>0</v>
          </cell>
          <cell r="H29">
            <v>1</v>
          </cell>
        </row>
        <row r="30">
          <cell r="A30" t="str">
            <v>G-SG</v>
          </cell>
          <cell r="B30">
            <v>0.52387269264682568</v>
          </cell>
          <cell r="C30">
            <v>0.47612730735317443</v>
          </cell>
          <cell r="D30">
            <v>0</v>
          </cell>
          <cell r="E30">
            <v>0</v>
          </cell>
          <cell r="F30">
            <v>0</v>
          </cell>
          <cell r="G30">
            <v>0</v>
          </cell>
          <cell r="H30">
            <v>1</v>
          </cell>
        </row>
        <row r="31">
          <cell r="A31" t="str">
            <v>G-SITUS</v>
          </cell>
          <cell r="B31">
            <v>0</v>
          </cell>
          <cell r="C31">
            <v>0.21389688346143262</v>
          </cell>
          <cell r="D31">
            <v>0.78610311653856735</v>
          </cell>
          <cell r="E31">
            <v>0.78610311653856735</v>
          </cell>
          <cell r="F31">
            <v>0</v>
          </cell>
          <cell r="G31">
            <v>0</v>
          </cell>
          <cell r="H31">
            <v>1</v>
          </cell>
        </row>
        <row r="32">
          <cell r="A32" t="str">
            <v>I</v>
          </cell>
          <cell r="B32">
            <v>0.49587937259200254</v>
          </cell>
          <cell r="C32">
            <v>0.12157608795569541</v>
          </cell>
          <cell r="D32">
            <v>0.3825445394523021</v>
          </cell>
          <cell r="E32">
            <v>0.20216388477973263</v>
          </cell>
          <cell r="F32">
            <v>0.17964332461596177</v>
          </cell>
          <cell r="G32">
            <v>7.3733005660767776E-4</v>
          </cell>
          <cell r="H32">
            <v>0.99999999999999978</v>
          </cell>
        </row>
        <row r="33">
          <cell r="A33" t="str">
            <v>IBT</v>
          </cell>
          <cell r="B33">
            <v>1.3119414474627689</v>
          </cell>
          <cell r="C33">
            <v>-0.28754509266983574</v>
          </cell>
          <cell r="D33">
            <v>-2.439635479295732E-2</v>
          </cell>
          <cell r="E33">
            <v>7.927112791456703E-2</v>
          </cell>
          <cell r="F33">
            <v>-0.11030787320842358</v>
          </cell>
          <cell r="G33">
            <v>6.6403905008992365E-3</v>
          </cell>
          <cell r="H33">
            <v>0.9999999999999758</v>
          </cell>
        </row>
        <row r="34">
          <cell r="A34" t="str">
            <v>I-DGP</v>
          </cell>
          <cell r="B34">
            <v>1</v>
          </cell>
          <cell r="C34">
            <v>0</v>
          </cell>
          <cell r="D34">
            <v>0</v>
          </cell>
          <cell r="E34">
            <v>0</v>
          </cell>
          <cell r="F34">
            <v>0</v>
          </cell>
          <cell r="G34">
            <v>0</v>
          </cell>
          <cell r="H34">
            <v>1</v>
          </cell>
        </row>
        <row r="35">
          <cell r="A35" t="str">
            <v>I-DGU</v>
          </cell>
          <cell r="B35">
            <v>1</v>
          </cell>
          <cell r="C35">
            <v>0</v>
          </cell>
          <cell r="D35">
            <v>0</v>
          </cell>
          <cell r="E35">
            <v>0</v>
          </cell>
          <cell r="F35">
            <v>0</v>
          </cell>
          <cell r="G35">
            <v>0</v>
          </cell>
          <cell r="H35">
            <v>1</v>
          </cell>
        </row>
        <row r="36">
          <cell r="A36" t="str">
            <v>I-SG</v>
          </cell>
          <cell r="B36">
            <v>0.9085301978096797</v>
          </cell>
          <cell r="C36">
            <v>9.1210085338377711E-2</v>
          </cell>
          <cell r="D36">
            <v>2.5971685194265109E-4</v>
          </cell>
          <cell r="E36">
            <v>2.5971685194265109E-4</v>
          </cell>
          <cell r="F36">
            <v>0</v>
          </cell>
          <cell r="G36">
            <v>0</v>
          </cell>
          <cell r="H36">
            <v>1</v>
          </cell>
        </row>
        <row r="37">
          <cell r="A37" t="str">
            <v>I-SITUS</v>
          </cell>
          <cell r="B37">
            <v>0</v>
          </cell>
          <cell r="C37">
            <v>0.37432864478085648</v>
          </cell>
          <cell r="D37">
            <v>0.62567135521914352</v>
          </cell>
          <cell r="E37">
            <v>0.62567135521914352</v>
          </cell>
          <cell r="F37">
            <v>0</v>
          </cell>
          <cell r="G37">
            <v>0</v>
          </cell>
          <cell r="H37">
            <v>1</v>
          </cell>
        </row>
        <row r="38">
          <cell r="A38" t="str">
            <v>LABOR</v>
          </cell>
          <cell r="B38">
            <v>0.44963792155873378</v>
          </cell>
          <cell r="C38">
            <v>6.6520721509520903E-2</v>
          </cell>
          <cell r="D38">
            <v>0.48384135693174535</v>
          </cell>
          <cell r="E38">
            <v>0.33592790122010735</v>
          </cell>
          <cell r="F38">
            <v>0.14791345571163803</v>
          </cell>
          <cell r="G38">
            <v>0</v>
          </cell>
          <cell r="H38">
            <v>0.99999999999999989</v>
          </cell>
        </row>
        <row r="39">
          <cell r="A39" t="str">
            <v>MSS</v>
          </cell>
          <cell r="B39">
            <v>0.80484912398185993</v>
          </cell>
          <cell r="C39">
            <v>5.6232060738029103E-3</v>
          </cell>
          <cell r="D39">
            <v>0.1895276699443372</v>
          </cell>
          <cell r="E39">
            <v>0.1895276699443372</v>
          </cell>
          <cell r="F39">
            <v>0</v>
          </cell>
          <cell r="G39">
            <v>0</v>
          </cell>
          <cell r="H39">
            <v>0.99999999999999989</v>
          </cell>
        </row>
        <row r="40">
          <cell r="A40" t="str">
            <v>NONE</v>
          </cell>
          <cell r="B40">
            <v>0</v>
          </cell>
          <cell r="C40">
            <v>0</v>
          </cell>
          <cell r="D40">
            <v>0</v>
          </cell>
          <cell r="E40">
            <v>0</v>
          </cell>
          <cell r="F40">
            <v>0</v>
          </cell>
          <cell r="G40">
            <v>0</v>
          </cell>
          <cell r="H40">
            <v>0</v>
          </cell>
        </row>
        <row r="41">
          <cell r="A41" t="str">
            <v>NUTIL</v>
          </cell>
          <cell r="B41">
            <v>0</v>
          </cell>
          <cell r="C41">
            <v>0</v>
          </cell>
          <cell r="D41">
            <v>0</v>
          </cell>
          <cell r="E41">
            <v>0</v>
          </cell>
          <cell r="F41">
            <v>0</v>
          </cell>
          <cell r="G41">
            <v>0</v>
          </cell>
          <cell r="H41">
            <v>0</v>
          </cell>
        </row>
        <row r="42">
          <cell r="A42" t="str">
            <v>OTHDGP</v>
          </cell>
          <cell r="B42">
            <v>0.41128385441016818</v>
          </cell>
          <cell r="C42">
            <v>0.58871614558983187</v>
          </cell>
          <cell r="D42">
            <v>0</v>
          </cell>
          <cell r="E42">
            <v>0</v>
          </cell>
          <cell r="F42">
            <v>0</v>
          </cell>
          <cell r="G42">
            <v>0</v>
          </cell>
          <cell r="H42">
            <v>1</v>
          </cell>
        </row>
        <row r="43">
          <cell r="A43" t="str">
            <v>OTHDGU</v>
          </cell>
          <cell r="B43">
            <v>0.41128385441016818</v>
          </cell>
          <cell r="C43">
            <v>0.58871614558983187</v>
          </cell>
          <cell r="D43">
            <v>0</v>
          </cell>
          <cell r="E43">
            <v>0</v>
          </cell>
          <cell r="F43">
            <v>0</v>
          </cell>
          <cell r="G43">
            <v>0</v>
          </cell>
          <cell r="H43">
            <v>1</v>
          </cell>
        </row>
        <row r="44">
          <cell r="A44" t="str">
            <v>OTHSE</v>
          </cell>
          <cell r="B44">
            <v>1.6709244474134212E-4</v>
          </cell>
          <cell r="C44">
            <v>0.99983290755525878</v>
          </cell>
          <cell r="D44">
            <v>0</v>
          </cell>
          <cell r="E44">
            <v>0</v>
          </cell>
          <cell r="F44">
            <v>0</v>
          </cell>
          <cell r="G44">
            <v>0</v>
          </cell>
          <cell r="H44">
            <v>1.0000000000000002</v>
          </cell>
        </row>
        <row r="45">
          <cell r="A45" t="str">
            <v>OTHSG</v>
          </cell>
          <cell r="B45">
            <v>0.41128385441016818</v>
          </cell>
          <cell r="C45">
            <v>0.58871614558983187</v>
          </cell>
          <cell r="D45">
            <v>0</v>
          </cell>
          <cell r="E45">
            <v>0</v>
          </cell>
          <cell r="F45">
            <v>0</v>
          </cell>
          <cell r="G45">
            <v>0</v>
          </cell>
          <cell r="H45">
            <v>1</v>
          </cell>
        </row>
        <row r="46">
          <cell r="A46" t="str">
            <v>OTHSGR</v>
          </cell>
          <cell r="B46">
            <v>0.41128385441016818</v>
          </cell>
          <cell r="C46">
            <v>0.58871614558983187</v>
          </cell>
          <cell r="D46">
            <v>0</v>
          </cell>
          <cell r="E46">
            <v>0</v>
          </cell>
          <cell r="F46">
            <v>0</v>
          </cell>
          <cell r="G46">
            <v>0</v>
          </cell>
          <cell r="H46">
            <v>1</v>
          </cell>
        </row>
        <row r="47">
          <cell r="A47" t="str">
            <v>OTHSITUS</v>
          </cell>
          <cell r="B47">
            <v>0</v>
          </cell>
          <cell r="C47">
            <v>0</v>
          </cell>
          <cell r="D47">
            <v>1</v>
          </cell>
          <cell r="E47">
            <v>0</v>
          </cell>
          <cell r="F47">
            <v>0</v>
          </cell>
          <cell r="G47">
            <v>1</v>
          </cell>
          <cell r="H47">
            <v>1</v>
          </cell>
        </row>
        <row r="48">
          <cell r="A48" t="str">
            <v>OTHSO</v>
          </cell>
          <cell r="B48">
            <v>-4.9439403713756017E-4</v>
          </cell>
          <cell r="C48">
            <v>-1.8605500655683802E-4</v>
          </cell>
          <cell r="D48">
            <v>1.0006804490436945</v>
          </cell>
          <cell r="E48">
            <v>-3.1098151242439127E-4</v>
          </cell>
          <cell r="F48">
            <v>0</v>
          </cell>
          <cell r="G48">
            <v>1.0009914305561189</v>
          </cell>
          <cell r="H48">
            <v>1.0000000000000002</v>
          </cell>
        </row>
        <row r="49">
          <cell r="A49" t="str">
            <v>P</v>
          </cell>
          <cell r="B49">
            <v>1</v>
          </cell>
          <cell r="C49">
            <v>0</v>
          </cell>
          <cell r="D49">
            <v>0</v>
          </cell>
          <cell r="E49">
            <v>0</v>
          </cell>
          <cell r="F49">
            <v>0</v>
          </cell>
          <cell r="G49">
            <v>0</v>
          </cell>
          <cell r="H49">
            <v>1</v>
          </cell>
        </row>
        <row r="50">
          <cell r="A50" t="str">
            <v>PT</v>
          </cell>
          <cell r="B50">
            <v>0.72330432660099286</v>
          </cell>
          <cell r="C50">
            <v>0.27669567339900702</v>
          </cell>
          <cell r="D50">
            <v>0</v>
          </cell>
          <cell r="E50">
            <v>0</v>
          </cell>
          <cell r="F50">
            <v>0</v>
          </cell>
          <cell r="G50">
            <v>0</v>
          </cell>
          <cell r="H50">
            <v>0.99999999999999989</v>
          </cell>
        </row>
        <row r="51">
          <cell r="A51" t="str">
            <v>PTD</v>
          </cell>
          <cell r="B51">
            <v>0.57194000757612629</v>
          </cell>
          <cell r="C51">
            <v>0.21879217325269656</v>
          </cell>
          <cell r="D51">
            <v>0.20926781917117701</v>
          </cell>
          <cell r="E51">
            <v>0.20926781917117701</v>
          </cell>
          <cell r="F51">
            <v>0</v>
          </cell>
          <cell r="G51">
            <v>0</v>
          </cell>
          <cell r="H51">
            <v>0.99999999999999978</v>
          </cell>
        </row>
        <row r="52">
          <cell r="A52" t="str">
            <v>REVREQ</v>
          </cell>
          <cell r="B52">
            <v>0.73859568781979135</v>
          </cell>
          <cell r="C52">
            <v>0.12906002499291849</v>
          </cell>
          <cell r="D52">
            <v>0.13234428718728974</v>
          </cell>
          <cell r="E52">
            <v>0.11307850965347395</v>
          </cell>
          <cell r="F52">
            <v>1.5126221085671354E-2</v>
          </cell>
          <cell r="G52">
            <v>4.1395564481444503E-3</v>
          </cell>
          <cell r="H52">
            <v>0.99999999999999933</v>
          </cell>
        </row>
        <row r="53">
          <cell r="A53" t="str">
            <v>SCHMA</v>
          </cell>
          <cell r="B53">
            <v>0.48218645105590618</v>
          </cell>
          <cell r="C53">
            <v>0.14009067428039623</v>
          </cell>
          <cell r="D53">
            <v>0.37772287466369781</v>
          </cell>
          <cell r="E53">
            <v>0.35023012442569618</v>
          </cell>
          <cell r="F53">
            <v>1.8864498040665909E-2</v>
          </cell>
          <cell r="G53">
            <v>8.6282521973357253E-3</v>
          </cell>
          <cell r="H53">
            <v>1.0000000000000002</v>
          </cell>
        </row>
        <row r="54">
          <cell r="A54" t="str">
            <v>SCHMAF</v>
          </cell>
          <cell r="B54">
            <v>1</v>
          </cell>
          <cell r="C54">
            <v>0</v>
          </cell>
          <cell r="D54">
            <v>0</v>
          </cell>
          <cell r="E54">
            <v>0</v>
          </cell>
          <cell r="F54">
            <v>0</v>
          </cell>
          <cell r="G54">
            <v>0</v>
          </cell>
          <cell r="H54">
            <v>1</v>
          </cell>
        </row>
        <row r="55">
          <cell r="A55" t="str">
            <v>SCHMAP</v>
          </cell>
          <cell r="B55">
            <v>0.45457619913791397</v>
          </cell>
          <cell r="C55">
            <v>6.5923845742731663E-2</v>
          </cell>
          <cell r="D55">
            <v>0.47949995511935445</v>
          </cell>
          <cell r="E55">
            <v>0.33291369423201933</v>
          </cell>
          <cell r="F55">
            <v>0.14658626088733512</v>
          </cell>
          <cell r="G55">
            <v>0</v>
          </cell>
          <cell r="H55">
            <v>1.0000000000000002</v>
          </cell>
        </row>
        <row r="56">
          <cell r="A56" t="str">
            <v>SCHMAP-SO</v>
          </cell>
          <cell r="B56">
            <v>0.44963792155873378</v>
          </cell>
          <cell r="C56">
            <v>6.6520721509520903E-2</v>
          </cell>
          <cell r="D56">
            <v>0.48384135693174535</v>
          </cell>
          <cell r="E56">
            <v>0.33592790122010735</v>
          </cell>
          <cell r="F56">
            <v>0.14791345571163803</v>
          </cell>
          <cell r="G56">
            <v>0</v>
          </cell>
          <cell r="H56">
            <v>0.99999999999999989</v>
          </cell>
        </row>
        <row r="57">
          <cell r="A57" t="str">
            <v>SCHMAT</v>
          </cell>
          <cell r="B57">
            <v>0.4825317217368611</v>
          </cell>
          <cell r="C57">
            <v>0.14101814250739847</v>
          </cell>
          <cell r="D57">
            <v>0.3764501357557406</v>
          </cell>
          <cell r="E57">
            <v>0.35044666919545908</v>
          </cell>
          <cell r="F57">
            <v>1.7267316668985132E-2</v>
          </cell>
          <cell r="G57">
            <v>8.7361498912964033E-3</v>
          </cell>
          <cell r="H57">
            <v>1.0000000000000002</v>
          </cell>
        </row>
        <row r="58">
          <cell r="A58" t="str">
            <v>SCHMAT-GPS</v>
          </cell>
          <cell r="B58">
            <v>0</v>
          </cell>
          <cell r="C58">
            <v>0</v>
          </cell>
          <cell r="D58">
            <v>0</v>
          </cell>
          <cell r="E58">
            <v>0</v>
          </cell>
          <cell r="F58">
            <v>0</v>
          </cell>
          <cell r="G58">
            <v>0</v>
          </cell>
          <cell r="H58">
            <v>0</v>
          </cell>
        </row>
        <row r="59">
          <cell r="A59" t="str">
            <v>SCHMAT-SE</v>
          </cell>
          <cell r="B59">
            <v>1</v>
          </cell>
          <cell r="C59">
            <v>0</v>
          </cell>
          <cell r="D59">
            <v>0</v>
          </cell>
          <cell r="E59">
            <v>0</v>
          </cell>
          <cell r="F59">
            <v>0</v>
          </cell>
          <cell r="G59">
            <v>0</v>
          </cell>
          <cell r="H59">
            <v>1</v>
          </cell>
        </row>
        <row r="60">
          <cell r="A60" t="str">
            <v>SCHMAT-SITUS</v>
          </cell>
          <cell r="B60">
            <v>0.60942277496089625</v>
          </cell>
          <cell r="C60">
            <v>4.5474492983071491E-2</v>
          </cell>
          <cell r="D60">
            <v>0.34510273205603248</v>
          </cell>
          <cell r="E60">
            <v>0.23985184929228417</v>
          </cell>
          <cell r="F60">
            <v>8.8314391013465193E-2</v>
          </cell>
          <cell r="G60">
            <v>1.6936491750283104E-2</v>
          </cell>
          <cell r="H60">
            <v>1</v>
          </cell>
        </row>
        <row r="61">
          <cell r="A61" t="str">
            <v>SCHMAT-SNP</v>
          </cell>
          <cell r="B61">
            <v>0.49833915177035581</v>
          </cell>
          <cell r="C61">
            <v>0.18755734200257712</v>
          </cell>
          <cell r="D61">
            <v>0.31410350622706712</v>
          </cell>
          <cell r="E61">
            <v>0.31360319650990731</v>
          </cell>
          <cell r="F61">
            <v>5.0030971715980214E-4</v>
          </cell>
          <cell r="G61">
            <v>0</v>
          </cell>
          <cell r="H61">
            <v>1</v>
          </cell>
        </row>
        <row r="62">
          <cell r="A62" t="str">
            <v>SCHMAT-SO</v>
          </cell>
          <cell r="B62">
            <v>0.44265497159546541</v>
          </cell>
          <cell r="C62">
            <v>6.548796122115462E-2</v>
          </cell>
          <cell r="D62">
            <v>0.49185706718338007</v>
          </cell>
          <cell r="E62">
            <v>0.33071072226594755</v>
          </cell>
          <cell r="F62">
            <v>0.14561587865440037</v>
          </cell>
          <cell r="G62">
            <v>1.5530466263032096E-2</v>
          </cell>
          <cell r="H62">
            <v>0.99999999999999989</v>
          </cell>
        </row>
        <row r="63">
          <cell r="A63" t="str">
            <v>SCHMD</v>
          </cell>
          <cell r="B63">
            <v>0.50692673204599281</v>
          </cell>
          <cell r="C63">
            <v>0.18053508662745368</v>
          </cell>
          <cell r="D63">
            <v>0.31253818132655348</v>
          </cell>
          <cell r="E63">
            <v>0.29602247815487709</v>
          </cell>
          <cell r="F63">
            <v>8.9026231350714715E-3</v>
          </cell>
          <cell r="G63">
            <v>7.6130800366049182E-3</v>
          </cell>
          <cell r="H63">
            <v>1</v>
          </cell>
        </row>
        <row r="64">
          <cell r="A64" t="str">
            <v>SCHMDF</v>
          </cell>
          <cell r="B64">
            <v>1</v>
          </cell>
          <cell r="C64">
            <v>0</v>
          </cell>
          <cell r="D64">
            <v>0</v>
          </cell>
          <cell r="E64">
            <v>0</v>
          </cell>
          <cell r="F64">
            <v>0</v>
          </cell>
          <cell r="G64">
            <v>0</v>
          </cell>
          <cell r="H64">
            <v>1</v>
          </cell>
        </row>
        <row r="65">
          <cell r="A65" t="str">
            <v>SCHMDP</v>
          </cell>
          <cell r="B65">
            <v>0.54556464061993948</v>
          </cell>
          <cell r="C65">
            <v>5.8140031253589741E-2</v>
          </cell>
          <cell r="D65">
            <v>0.39629532812647089</v>
          </cell>
          <cell r="E65">
            <v>0.27757044873007236</v>
          </cell>
          <cell r="F65">
            <v>0.11872487939639852</v>
          </cell>
          <cell r="G65">
            <v>0</v>
          </cell>
          <cell r="H65">
            <v>1</v>
          </cell>
        </row>
        <row r="66">
          <cell r="A66" t="str">
            <v>SCHMDP-SO</v>
          </cell>
          <cell r="B66">
            <v>0.449637920666832</v>
          </cell>
          <cell r="C66">
            <v>6.6520719305799517E-2</v>
          </cell>
          <cell r="D66">
            <v>0.48384136002736866</v>
          </cell>
          <cell r="E66">
            <v>0.33592790162501374</v>
          </cell>
          <cell r="F66">
            <v>0.1479134584023549</v>
          </cell>
          <cell r="G66">
            <v>0</v>
          </cell>
          <cell r="H66">
            <v>1.0000000000000004</v>
          </cell>
        </row>
        <row r="67">
          <cell r="A67" t="str">
            <v>SCHMDT</v>
          </cell>
          <cell r="B67">
            <v>0.50652035035912346</v>
          </cell>
          <cell r="C67">
            <v>0.18182240032798955</v>
          </cell>
          <cell r="D67">
            <v>0.31165724931288696</v>
          </cell>
          <cell r="E67">
            <v>0.29621655094816673</v>
          </cell>
          <cell r="F67">
            <v>7.7475462843186E-3</v>
          </cell>
          <cell r="G67">
            <v>7.6931520804016341E-3</v>
          </cell>
          <cell r="H67">
            <v>0.99999999999999989</v>
          </cell>
        </row>
        <row r="68">
          <cell r="A68" t="str">
            <v>SCHMDT-GPS</v>
          </cell>
          <cell r="B68">
            <v>0.49865582610889497</v>
          </cell>
          <cell r="C68">
            <v>0.18765946296591746</v>
          </cell>
          <cell r="D68">
            <v>0.31368471092518746</v>
          </cell>
          <cell r="E68">
            <v>0.3136671600604799</v>
          </cell>
          <cell r="F68">
            <v>1.7550864707538964E-5</v>
          </cell>
          <cell r="G68">
            <v>0</v>
          </cell>
          <cell r="H68">
            <v>0.99999999999999978</v>
          </cell>
        </row>
        <row r="69">
          <cell r="A69" t="str">
            <v>SCHMDT-SG</v>
          </cell>
          <cell r="B69">
            <v>0.45853237793195234</v>
          </cell>
          <cell r="C69">
            <v>0.52837938706658216</v>
          </cell>
          <cell r="D69">
            <v>1.3088235001465628E-2</v>
          </cell>
          <cell r="E69">
            <v>1.2772503099371644E-2</v>
          </cell>
          <cell r="F69">
            <v>3.1573190209398418E-4</v>
          </cell>
          <cell r="G69">
            <v>0</v>
          </cell>
          <cell r="H69">
            <v>1.0000000000000002</v>
          </cell>
        </row>
        <row r="70">
          <cell r="A70" t="str">
            <v>SCHMDT-SITUS</v>
          </cell>
          <cell r="B70">
            <v>0.72702649516875972</v>
          </cell>
          <cell r="C70">
            <v>7.7655105401263927E-2</v>
          </cell>
          <cell r="D70">
            <v>0.19531839942997631</v>
          </cell>
          <cell r="E70">
            <v>0.16657956290043582</v>
          </cell>
          <cell r="F70">
            <v>8.9964486432799994E-3</v>
          </cell>
          <cell r="G70">
            <v>1.9742387886260485E-2</v>
          </cell>
          <cell r="H70">
            <v>1.0000000000000002</v>
          </cell>
        </row>
        <row r="71">
          <cell r="A71" t="str">
            <v>SCHMDT-SNP</v>
          </cell>
          <cell r="B71">
            <v>0.49866733891377441</v>
          </cell>
          <cell r="C71">
            <v>0.18766317560878726</v>
          </cell>
          <cell r="D71">
            <v>0.31366948547743834</v>
          </cell>
          <cell r="E71">
            <v>0.31366948547743834</v>
          </cell>
          <cell r="F71">
            <v>0</v>
          </cell>
          <cell r="G71">
            <v>0</v>
          </cell>
          <cell r="H71">
            <v>0.99999999999999989</v>
          </cell>
        </row>
        <row r="72">
          <cell r="A72" t="str">
            <v>SCHMDT-SO</v>
          </cell>
          <cell r="B72">
            <v>0.42914274867056212</v>
          </cell>
          <cell r="C72">
            <v>0.10185613874296097</v>
          </cell>
          <cell r="D72">
            <v>0.46900111258647703</v>
          </cell>
          <cell r="E72">
            <v>0.24912054574679812</v>
          </cell>
          <cell r="F72">
            <v>3.7694139651065918E-2</v>
          </cell>
          <cell r="G72">
            <v>0.18218642718861297</v>
          </cell>
          <cell r="H72">
            <v>1</v>
          </cell>
        </row>
        <row r="73">
          <cell r="A73" t="str">
            <v>SIT</v>
          </cell>
          <cell r="B73">
            <v>1.4966063906775111</v>
          </cell>
          <cell r="C73">
            <v>-0.45776773746883931</v>
          </cell>
          <cell r="D73">
            <v>-3.8838653208671803E-2</v>
          </cell>
          <cell r="E73">
            <v>0.12619851910921165</v>
          </cell>
          <cell r="F73">
            <v>-0.17560858046567096</v>
          </cell>
          <cell r="G73">
            <v>1.0571408147787511E-2</v>
          </cell>
          <cell r="H73">
            <v>1</v>
          </cell>
        </row>
        <row r="74">
          <cell r="A74" t="str">
            <v>T</v>
          </cell>
          <cell r="B74">
            <v>0</v>
          </cell>
          <cell r="C74">
            <v>1</v>
          </cell>
          <cell r="D74">
            <v>0</v>
          </cell>
          <cell r="E74">
            <v>0</v>
          </cell>
          <cell r="F74">
            <v>0</v>
          </cell>
          <cell r="G74">
            <v>0</v>
          </cell>
          <cell r="H74">
            <v>1</v>
          </cell>
        </row>
        <row r="75">
          <cell r="A75" t="str">
            <v>T_SPLIT</v>
          </cell>
          <cell r="D75">
            <v>0</v>
          </cell>
          <cell r="H75">
            <v>0</v>
          </cell>
        </row>
        <row r="76">
          <cell r="A76" t="str">
            <v>TAXDEPR</v>
          </cell>
          <cell r="B76">
            <v>0.47916783478420477</v>
          </cell>
          <cell r="C76">
            <v>0.19264002050825607</v>
          </cell>
          <cell r="D76">
            <v>0.3281921447075391</v>
          </cell>
          <cell r="E76">
            <v>0.32043212539134819</v>
          </cell>
          <cell r="F76">
            <v>7.7600193161909354E-3</v>
          </cell>
          <cell r="G76">
            <v>0</v>
          </cell>
          <cell r="H76">
            <v>1</v>
          </cell>
        </row>
        <row r="77">
          <cell r="A77" t="str">
            <v>TD</v>
          </cell>
          <cell r="B77">
            <v>0</v>
          </cell>
          <cell r="C77">
            <v>0.37432864478085648</v>
          </cell>
          <cell r="D77">
            <v>0.62567135521914352</v>
          </cell>
          <cell r="E77">
            <v>0.62567135521914352</v>
          </cell>
          <cell r="F77">
            <v>0</v>
          </cell>
          <cell r="G77">
            <v>0</v>
          </cell>
          <cell r="H77">
            <v>1</v>
          </cell>
        </row>
        <row r="78">
          <cell r="A78" t="str">
            <v>WSF</v>
          </cell>
          <cell r="B78">
            <v>0.79533531783513034</v>
          </cell>
          <cell r="C78">
            <v>0.20466468216486969</v>
          </cell>
          <cell r="D78">
            <v>0</v>
          </cell>
          <cell r="E78">
            <v>0</v>
          </cell>
          <cell r="F78">
            <v>0</v>
          </cell>
          <cell r="G78">
            <v>0</v>
          </cell>
          <cell r="H78">
            <v>1</v>
          </cell>
        </row>
      </sheetData>
      <sheetData sheetId="21">
        <row r="11">
          <cell r="A11" t="str">
            <v>Factor Name</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0.20965308958851622</v>
          </cell>
          <cell r="C19">
            <v>0.51710161778320196</v>
          </cell>
          <cell r="D19">
            <v>0.16066879702406001</v>
          </cell>
          <cell r="E19">
            <v>3.245124711767846E-2</v>
          </cell>
          <cell r="F19">
            <v>8.0125248486543121E-2</v>
          </cell>
          <cell r="G19">
            <v>0.99999999999999978</v>
          </cell>
        </row>
        <row r="20">
          <cell r="A20" t="str">
            <v>PLNT2</v>
          </cell>
          <cell r="B20">
            <v>0.28847847487182976</v>
          </cell>
          <cell r="C20">
            <v>0.71152152512817024</v>
          </cell>
          <cell r="D20">
            <v>0</v>
          </cell>
          <cell r="E20">
            <v>0</v>
          </cell>
          <cell r="F20">
            <v>0</v>
          </cell>
          <cell r="G20">
            <v>1</v>
          </cell>
        </row>
        <row r="21">
          <cell r="A21" t="str">
            <v>DISom</v>
          </cell>
          <cell r="B21">
            <v>0.15451662355583209</v>
          </cell>
          <cell r="C21">
            <v>0.70816618498566508</v>
          </cell>
          <cell r="D21">
            <v>9.216717321878785E-3</v>
          </cell>
          <cell r="E21">
            <v>0.12810047413662409</v>
          </cell>
          <cell r="F21">
            <v>0</v>
          </cell>
          <cell r="G21">
            <v>1</v>
          </cell>
        </row>
        <row r="22">
          <cell r="A22" t="str">
            <v>INTN</v>
          </cell>
          <cell r="B22">
            <v>0.20965308958851619</v>
          </cell>
          <cell r="C22">
            <v>0.51710161778320185</v>
          </cell>
          <cell r="D22">
            <v>0.16066879702406001</v>
          </cell>
          <cell r="E22">
            <v>3.2451247117678453E-2</v>
          </cell>
          <cell r="F22">
            <v>8.0125248486543121E-2</v>
          </cell>
          <cell r="G22">
            <v>0.99999999999999956</v>
          </cell>
        </row>
        <row r="23">
          <cell r="A23" t="str">
            <v>GENL</v>
          </cell>
          <cell r="B23">
            <v>0.20965308958851622</v>
          </cell>
          <cell r="C23">
            <v>0.51710161778320196</v>
          </cell>
          <cell r="D23">
            <v>0.16066879702405998</v>
          </cell>
          <cell r="E23">
            <v>3.2451247117678446E-2</v>
          </cell>
          <cell r="F23">
            <v>8.0125248486543107E-2</v>
          </cell>
          <cell r="G23">
            <v>0.99999999999999978</v>
          </cell>
        </row>
        <row r="24">
          <cell r="A24" t="str">
            <v>ZERO</v>
          </cell>
          <cell r="B24">
            <v>0</v>
          </cell>
          <cell r="C24">
            <v>0</v>
          </cell>
          <cell r="D24">
            <v>0</v>
          </cell>
          <cell r="E24">
            <v>0</v>
          </cell>
          <cell r="F24">
            <v>0</v>
          </cell>
          <cell r="G24">
            <v>0</v>
          </cell>
        </row>
        <row r="25">
          <cell r="A25" t="str">
            <v>DRB</v>
          </cell>
          <cell r="B25">
            <v>0.23727306589327696</v>
          </cell>
          <cell r="C25">
            <v>0.46866254844072719</v>
          </cell>
          <cell r="D25">
            <v>0.17512688579623858</v>
          </cell>
          <cell r="E25">
            <v>2.7824451997385667E-2</v>
          </cell>
          <cell r="F25">
            <v>9.1113047872372885E-2</v>
          </cell>
          <cell r="G25">
            <v>1.0000000000000013</v>
          </cell>
        </row>
      </sheetData>
      <sheetData sheetId="22">
        <row r="4">
          <cell r="P4">
            <v>0.74495515661281908</v>
          </cell>
        </row>
      </sheetData>
      <sheetData sheetId="23"/>
      <sheetData sheetId="24">
        <row r="251">
          <cell r="AG251" t="str">
            <v>DIS</v>
          </cell>
        </row>
        <row r="252">
          <cell r="AG252" t="str">
            <v>METER</v>
          </cell>
        </row>
        <row r="260">
          <cell r="AG260">
            <v>0</v>
          </cell>
        </row>
        <row r="261">
          <cell r="AG261">
            <v>0</v>
          </cell>
        </row>
        <row r="275">
          <cell r="H275">
            <v>0</v>
          </cell>
        </row>
        <row r="276">
          <cell r="H276">
            <v>0</v>
          </cell>
          <cell r="AG276">
            <v>0</v>
          </cell>
        </row>
        <row r="281">
          <cell r="AG281">
            <v>0</v>
          </cell>
        </row>
        <row r="287">
          <cell r="AG287">
            <v>0</v>
          </cell>
        </row>
        <row r="288">
          <cell r="H288">
            <v>115938437.37436633</v>
          </cell>
          <cell r="AG288">
            <v>0</v>
          </cell>
        </row>
        <row r="295">
          <cell r="AG295">
            <v>0</v>
          </cell>
        </row>
        <row r="296">
          <cell r="AG296">
            <v>172191.985458073</v>
          </cell>
        </row>
        <row r="297">
          <cell r="H297">
            <v>3501262.93</v>
          </cell>
          <cell r="AG297">
            <v>97420.722326010902</v>
          </cell>
        </row>
        <row r="303">
          <cell r="H303">
            <v>610870.80000000005</v>
          </cell>
          <cell r="AG303">
            <v>0</v>
          </cell>
        </row>
        <row r="304">
          <cell r="AG304">
            <v>0</v>
          </cell>
        </row>
        <row r="305">
          <cell r="AG305">
            <v>0</v>
          </cell>
        </row>
        <row r="308">
          <cell r="H308">
            <v>645493.84000000008</v>
          </cell>
          <cell r="AG308">
            <v>0</v>
          </cell>
        </row>
        <row r="309">
          <cell r="AG309">
            <v>0</v>
          </cell>
        </row>
        <row r="310">
          <cell r="AG310">
            <v>41.514652902145976</v>
          </cell>
        </row>
        <row r="315">
          <cell r="AG315">
            <v>0</v>
          </cell>
        </row>
        <row r="318">
          <cell r="H318">
            <v>422841.25</v>
          </cell>
          <cell r="AG318">
            <v>13721.725895298057</v>
          </cell>
        </row>
        <row r="319">
          <cell r="AG319">
            <v>0</v>
          </cell>
        </row>
        <row r="320">
          <cell r="AG320">
            <v>4810.0660627519674</v>
          </cell>
        </row>
        <row r="321">
          <cell r="AG321">
            <v>18531.791958050024</v>
          </cell>
        </row>
        <row r="324">
          <cell r="H324">
            <v>205820</v>
          </cell>
          <cell r="AG324">
            <v>0</v>
          </cell>
        </row>
        <row r="325">
          <cell r="AG325">
            <v>0</v>
          </cell>
        </row>
        <row r="326">
          <cell r="AG326">
            <v>0</v>
          </cell>
        </row>
        <row r="327">
          <cell r="AG327">
            <v>5.1178549502640197E-2</v>
          </cell>
        </row>
        <row r="329">
          <cell r="AG329">
            <v>5.1178549502640197E-2</v>
          </cell>
        </row>
        <row r="361">
          <cell r="AG361">
            <v>0</v>
          </cell>
        </row>
        <row r="366">
          <cell r="AG366">
            <v>0</v>
          </cell>
        </row>
        <row r="370">
          <cell r="AG370">
            <v>0</v>
          </cell>
        </row>
        <row r="373">
          <cell r="AG373">
            <v>0</v>
          </cell>
        </row>
        <row r="377">
          <cell r="AG377">
            <v>0</v>
          </cell>
        </row>
        <row r="386">
          <cell r="AG386">
            <v>247.1613289414606</v>
          </cell>
        </row>
        <row r="393">
          <cell r="AG393">
            <v>0</v>
          </cell>
        </row>
        <row r="398">
          <cell r="AG398">
            <v>0</v>
          </cell>
        </row>
        <row r="412">
          <cell r="AG412">
            <v>0</v>
          </cell>
        </row>
        <row r="426">
          <cell r="AG426">
            <v>0</v>
          </cell>
        </row>
        <row r="431">
          <cell r="AG431">
            <v>0</v>
          </cell>
        </row>
        <row r="438">
          <cell r="AG438">
            <v>0</v>
          </cell>
        </row>
        <row r="443">
          <cell r="AG443">
            <v>0</v>
          </cell>
        </row>
        <row r="449">
          <cell r="AG449">
            <v>0</v>
          </cell>
        </row>
        <row r="458">
          <cell r="AG458">
            <v>0</v>
          </cell>
        </row>
        <row r="463">
          <cell r="AG463">
            <v>0</v>
          </cell>
        </row>
        <row r="468">
          <cell r="AG468">
            <v>0</v>
          </cell>
        </row>
        <row r="473">
          <cell r="AG473">
            <v>0</v>
          </cell>
        </row>
        <row r="478">
          <cell r="AG478">
            <v>0</v>
          </cell>
        </row>
        <row r="483">
          <cell r="AG483">
            <v>0</v>
          </cell>
        </row>
        <row r="492">
          <cell r="AG492">
            <v>0</v>
          </cell>
        </row>
        <row r="496">
          <cell r="AG496">
            <v>0</v>
          </cell>
        </row>
        <row r="501">
          <cell r="AG501">
            <v>0</v>
          </cell>
        </row>
        <row r="505">
          <cell r="AG505">
            <v>0</v>
          </cell>
        </row>
        <row r="509">
          <cell r="AG509">
            <v>0</v>
          </cell>
        </row>
        <row r="513">
          <cell r="AG513">
            <v>0</v>
          </cell>
        </row>
        <row r="517">
          <cell r="AG517">
            <v>0</v>
          </cell>
        </row>
        <row r="521">
          <cell r="AG521">
            <v>0</v>
          </cell>
        </row>
        <row r="525">
          <cell r="AG525">
            <v>0</v>
          </cell>
        </row>
        <row r="529">
          <cell r="AG529">
            <v>0</v>
          </cell>
        </row>
        <row r="533">
          <cell r="AG533">
            <v>0</v>
          </cell>
        </row>
        <row r="545">
          <cell r="AG545">
            <v>0</v>
          </cell>
        </row>
        <row r="549">
          <cell r="AG549">
            <v>0</v>
          </cell>
        </row>
        <row r="553">
          <cell r="AG553">
            <v>0</v>
          </cell>
        </row>
        <row r="557">
          <cell r="AG557">
            <v>0</v>
          </cell>
        </row>
        <row r="561">
          <cell r="AG561">
            <v>0</v>
          </cell>
        </row>
        <row r="565">
          <cell r="AG565">
            <v>0</v>
          </cell>
        </row>
        <row r="569">
          <cell r="AG569">
            <v>0</v>
          </cell>
        </row>
        <row r="573">
          <cell r="AG573">
            <v>0</v>
          </cell>
        </row>
        <row r="577">
          <cell r="AG577">
            <v>0</v>
          </cell>
        </row>
        <row r="581">
          <cell r="AG581">
            <v>0</v>
          </cell>
        </row>
        <row r="585">
          <cell r="AG585">
            <v>0</v>
          </cell>
        </row>
        <row r="599">
          <cell r="AG599">
            <v>0</v>
          </cell>
        </row>
        <row r="608">
          <cell r="AG608">
            <v>0</v>
          </cell>
        </row>
        <row r="613">
          <cell r="AG613">
            <v>0</v>
          </cell>
        </row>
        <row r="618">
          <cell r="AG618">
            <v>0</v>
          </cell>
        </row>
        <row r="631">
          <cell r="AG631">
            <v>0</v>
          </cell>
        </row>
        <row r="673">
          <cell r="AG673">
            <v>0</v>
          </cell>
        </row>
        <row r="707">
          <cell r="AG707">
            <v>0</v>
          </cell>
        </row>
        <row r="711">
          <cell r="AG711">
            <v>0</v>
          </cell>
        </row>
        <row r="715">
          <cell r="AG715">
            <v>0</v>
          </cell>
        </row>
        <row r="719">
          <cell r="AG719">
            <v>0</v>
          </cell>
        </row>
        <row r="723">
          <cell r="AG723">
            <v>0</v>
          </cell>
        </row>
        <row r="732">
          <cell r="H732">
            <v>25091221.66910474</v>
          </cell>
          <cell r="AG732">
            <v>0</v>
          </cell>
        </row>
        <row r="738">
          <cell r="AG738">
            <v>0</v>
          </cell>
        </row>
        <row r="742">
          <cell r="AG742">
            <v>0</v>
          </cell>
        </row>
        <row r="746">
          <cell r="AG746">
            <v>0</v>
          </cell>
        </row>
        <row r="750">
          <cell r="AG750">
            <v>0</v>
          </cell>
        </row>
        <row r="754">
          <cell r="AG754">
            <v>0</v>
          </cell>
        </row>
        <row r="758">
          <cell r="AG758">
            <v>0</v>
          </cell>
        </row>
        <row r="762">
          <cell r="AG762">
            <v>0</v>
          </cell>
        </row>
        <row r="766">
          <cell r="AG766">
            <v>0</v>
          </cell>
        </row>
        <row r="779">
          <cell r="H779">
            <v>2238257.0882576611</v>
          </cell>
          <cell r="AG779">
            <v>72634.233883944806</v>
          </cell>
        </row>
        <row r="784">
          <cell r="H784">
            <v>1401469.4541549219</v>
          </cell>
          <cell r="AG784">
            <v>0</v>
          </cell>
        </row>
        <row r="789">
          <cell r="H789">
            <v>667271.64242570347</v>
          </cell>
          <cell r="AG789">
            <v>0</v>
          </cell>
        </row>
        <row r="794">
          <cell r="H794">
            <v>533842.45030057663</v>
          </cell>
          <cell r="AG794">
            <v>0</v>
          </cell>
        </row>
        <row r="799">
          <cell r="H799">
            <v>407.0789473684211</v>
          </cell>
          <cell r="AG799">
            <v>0</v>
          </cell>
        </row>
        <row r="804">
          <cell r="H804">
            <v>24835.991744445288</v>
          </cell>
          <cell r="AG804">
            <v>24835.991744445288</v>
          </cell>
        </row>
        <row r="809">
          <cell r="H809">
            <v>777485.90922456933</v>
          </cell>
          <cell r="AG809">
            <v>777485.90922456933</v>
          </cell>
        </row>
        <row r="814">
          <cell r="H814">
            <v>793343.77101197036</v>
          </cell>
          <cell r="AG814">
            <v>0</v>
          </cell>
        </row>
        <row r="819">
          <cell r="H819">
            <v>187434.05512716898</v>
          </cell>
          <cell r="AG819">
            <v>0</v>
          </cell>
        </row>
        <row r="824">
          <cell r="H824">
            <v>511741.60398796288</v>
          </cell>
          <cell r="AG824">
            <v>0</v>
          </cell>
        </row>
        <row r="827">
          <cell r="H827">
            <v>98238.50889699017</v>
          </cell>
        </row>
        <row r="828">
          <cell r="H828">
            <v>652910.76721132139</v>
          </cell>
        </row>
        <row r="829">
          <cell r="H829">
            <v>751149.27610831161</v>
          </cell>
          <cell r="AG829">
            <v>24375.730781256108</v>
          </cell>
        </row>
        <row r="834">
          <cell r="H834">
            <v>237928.37525667154</v>
          </cell>
          <cell r="AG834">
            <v>0</v>
          </cell>
        </row>
        <row r="839">
          <cell r="H839">
            <v>1323539.9690477981</v>
          </cell>
          <cell r="AG839">
            <v>0</v>
          </cell>
        </row>
        <row r="844">
          <cell r="H844">
            <v>6267616.1296323612</v>
          </cell>
          <cell r="AG844">
            <v>0</v>
          </cell>
        </row>
        <row r="849">
          <cell r="H849">
            <v>1969946.1092652881</v>
          </cell>
          <cell r="AG849">
            <v>0</v>
          </cell>
        </row>
        <row r="854">
          <cell r="H854">
            <v>118749.34516308023</v>
          </cell>
          <cell r="AG854">
            <v>0</v>
          </cell>
        </row>
        <row r="864">
          <cell r="H864">
            <v>327454.43363825686</v>
          </cell>
          <cell r="AG864">
            <v>0</v>
          </cell>
        </row>
        <row r="869">
          <cell r="H869">
            <v>872976.71076856949</v>
          </cell>
          <cell r="AG869">
            <v>872976.71076856949</v>
          </cell>
        </row>
        <row r="874">
          <cell r="H874">
            <v>315740.65929771168</v>
          </cell>
          <cell r="AG874">
            <v>0</v>
          </cell>
        </row>
        <row r="886">
          <cell r="AG886">
            <v>0</v>
          </cell>
        </row>
        <row r="891">
          <cell r="AG891">
            <v>0</v>
          </cell>
        </row>
        <row r="896">
          <cell r="AG896">
            <v>0</v>
          </cell>
        </row>
        <row r="901">
          <cell r="AG901">
            <v>0</v>
          </cell>
        </row>
        <row r="906">
          <cell r="AG906">
            <v>0</v>
          </cell>
        </row>
        <row r="920">
          <cell r="AG920">
            <v>0</v>
          </cell>
        </row>
        <row r="925">
          <cell r="AG925">
            <v>0</v>
          </cell>
        </row>
        <row r="930">
          <cell r="AG930">
            <v>0</v>
          </cell>
        </row>
        <row r="935">
          <cell r="AG935">
            <v>0</v>
          </cell>
        </row>
        <row r="946">
          <cell r="AG946">
            <v>0</v>
          </cell>
        </row>
        <row r="951">
          <cell r="AG951">
            <v>0</v>
          </cell>
        </row>
        <row r="956">
          <cell r="AG956">
            <v>0</v>
          </cell>
        </row>
        <row r="961">
          <cell r="AG961">
            <v>0</v>
          </cell>
        </row>
        <row r="970">
          <cell r="AG970">
            <v>0</v>
          </cell>
        </row>
        <row r="972">
          <cell r="AG972">
            <v>74347.386278588863</v>
          </cell>
        </row>
        <row r="976">
          <cell r="AG976">
            <v>0</v>
          </cell>
        </row>
        <row r="978">
          <cell r="AG978">
            <v>-10375.408574773594</v>
          </cell>
        </row>
        <row r="982">
          <cell r="AG982">
            <v>0</v>
          </cell>
        </row>
        <row r="984">
          <cell r="AG984">
            <v>11981.557627884238</v>
          </cell>
        </row>
        <row r="988">
          <cell r="AG988">
            <v>33755.147867115855</v>
          </cell>
        </row>
        <row r="992">
          <cell r="AG992">
            <v>9541.4102387306611</v>
          </cell>
        </row>
        <row r="998">
          <cell r="AG998">
            <v>0</v>
          </cell>
        </row>
        <row r="1003">
          <cell r="AG1003">
            <v>0</v>
          </cell>
        </row>
        <row r="1010">
          <cell r="AG1010">
            <v>0</v>
          </cell>
        </row>
        <row r="1015">
          <cell r="AG1015">
            <v>-26047.065579416467</v>
          </cell>
        </row>
        <row r="1021">
          <cell r="AG1021">
            <v>43810.742231877011</v>
          </cell>
        </row>
        <row r="1026">
          <cell r="AG1026">
            <v>5530.848353654982</v>
          </cell>
        </row>
        <row r="1032">
          <cell r="AG1032">
            <v>62304.726722075829</v>
          </cell>
        </row>
        <row r="1051">
          <cell r="AG1051">
            <v>0</v>
          </cell>
        </row>
        <row r="1057">
          <cell r="AG1057">
            <v>0</v>
          </cell>
        </row>
        <row r="1070">
          <cell r="AG1070">
            <v>0</v>
          </cell>
        </row>
        <row r="1073">
          <cell r="AG1073">
            <v>0</v>
          </cell>
        </row>
        <row r="1074">
          <cell r="AG1074">
            <v>0</v>
          </cell>
        </row>
        <row r="1075">
          <cell r="AG1075">
            <v>0</v>
          </cell>
        </row>
        <row r="1076">
          <cell r="AG1076">
            <v>0</v>
          </cell>
        </row>
        <row r="1077">
          <cell r="AG1077">
            <v>0</v>
          </cell>
        </row>
        <row r="1078">
          <cell r="AG1078">
            <v>0</v>
          </cell>
        </row>
        <row r="1079">
          <cell r="AG1079">
            <v>0</v>
          </cell>
        </row>
        <row r="1080">
          <cell r="AG1080">
            <v>0</v>
          </cell>
        </row>
        <row r="1081">
          <cell r="AG1081">
            <v>0</v>
          </cell>
        </row>
        <row r="1082">
          <cell r="AG1082">
            <v>0</v>
          </cell>
        </row>
        <row r="1083">
          <cell r="AG1083">
            <v>561450.94748813414</v>
          </cell>
        </row>
        <row r="1084">
          <cell r="AG1084">
            <v>0</v>
          </cell>
        </row>
        <row r="1085">
          <cell r="AG1085">
            <v>0</v>
          </cell>
        </row>
        <row r="1086">
          <cell r="AG1086">
            <v>0</v>
          </cell>
        </row>
        <row r="1090">
          <cell r="AG1090">
            <v>56810.292481002129</v>
          </cell>
        </row>
        <row r="1091">
          <cell r="AG1091">
            <v>0</v>
          </cell>
        </row>
        <row r="1092">
          <cell r="AG1092">
            <v>0</v>
          </cell>
        </row>
        <row r="1093">
          <cell r="AG1093">
            <v>0</v>
          </cell>
        </row>
        <row r="1094">
          <cell r="AG1094">
            <v>0</v>
          </cell>
        </row>
        <row r="1095">
          <cell r="AG1095">
            <v>0</v>
          </cell>
        </row>
        <row r="1096">
          <cell r="AG1096">
            <v>15206.505484580011</v>
          </cell>
        </row>
        <row r="1097">
          <cell r="AG1097">
            <v>0</v>
          </cell>
        </row>
        <row r="1098">
          <cell r="AG1098">
            <v>0</v>
          </cell>
        </row>
        <row r="1103">
          <cell r="AG1103">
            <v>0</v>
          </cell>
        </row>
        <row r="1107">
          <cell r="AG1107">
            <v>0</v>
          </cell>
        </row>
        <row r="1112">
          <cell r="AG1112">
            <v>0</v>
          </cell>
        </row>
        <row r="1123">
          <cell r="AG1123">
            <v>872.16970535431574</v>
          </cell>
        </row>
        <row r="1125">
          <cell r="AG1125">
            <v>0</v>
          </cell>
        </row>
        <row r="1127">
          <cell r="AG1127">
            <v>10294.054225680906</v>
          </cell>
        </row>
        <row r="1132">
          <cell r="AG1132">
            <v>0</v>
          </cell>
        </row>
        <row r="1135">
          <cell r="AG1135">
            <v>216.7592732809463</v>
          </cell>
        </row>
        <row r="1136">
          <cell r="AG1136">
            <v>0</v>
          </cell>
        </row>
        <row r="1137">
          <cell r="AG1137">
            <v>14.133093145343381</v>
          </cell>
        </row>
        <row r="1138">
          <cell r="AG1138">
            <v>25143.711613710278</v>
          </cell>
        </row>
        <row r="1139">
          <cell r="AG1139">
            <v>0</v>
          </cell>
        </row>
        <row r="1140">
          <cell r="AG1140">
            <v>0</v>
          </cell>
        </row>
        <row r="1141">
          <cell r="AG1141">
            <v>0</v>
          </cell>
        </row>
        <row r="1142">
          <cell r="AG1142">
            <v>0</v>
          </cell>
        </row>
        <row r="1143">
          <cell r="AG1143">
            <v>0</v>
          </cell>
        </row>
        <row r="1148">
          <cell r="AG1148">
            <v>0</v>
          </cell>
        </row>
        <row r="1158">
          <cell r="AG1158">
            <v>0</v>
          </cell>
        </row>
        <row r="1166">
          <cell r="AG1166">
            <v>0</v>
          </cell>
        </row>
        <row r="1174">
          <cell r="AG1174">
            <v>0</v>
          </cell>
        </row>
        <row r="1183">
          <cell r="AG1183">
            <v>0</v>
          </cell>
        </row>
        <row r="1194">
          <cell r="AG1194">
            <v>0</v>
          </cell>
        </row>
        <row r="1202">
          <cell r="AG1202">
            <v>154389.61535114929</v>
          </cell>
        </row>
        <row r="1213">
          <cell r="AG1213">
            <v>-835.98073697774475</v>
          </cell>
        </row>
        <row r="1218">
          <cell r="AG1218">
            <v>0</v>
          </cell>
        </row>
        <row r="1276">
          <cell r="AG1276">
            <v>682802.44100470957</v>
          </cell>
        </row>
        <row r="1294">
          <cell r="AG1294">
            <v>-433227.37494349119</v>
          </cell>
        </row>
        <row r="1332">
          <cell r="AG1332">
            <v>1220.1018575969101</v>
          </cell>
        </row>
        <row r="1349">
          <cell r="AG1349">
            <v>9002.8687430767259</v>
          </cell>
        </row>
        <row r="1368">
          <cell r="AG1368">
            <v>0</v>
          </cell>
        </row>
        <row r="1375">
          <cell r="AG1375">
            <v>0</v>
          </cell>
        </row>
        <row r="1382">
          <cell r="AG1382">
            <v>0</v>
          </cell>
        </row>
        <row r="1389">
          <cell r="AG1389">
            <v>0</v>
          </cell>
        </row>
        <row r="1396">
          <cell r="AG1396">
            <v>0</v>
          </cell>
        </row>
        <row r="1403">
          <cell r="AG1403">
            <v>0</v>
          </cell>
        </row>
        <row r="1408">
          <cell r="AG1408">
            <v>0</v>
          </cell>
        </row>
        <row r="1419">
          <cell r="AG1419">
            <v>0</v>
          </cell>
        </row>
        <row r="1424">
          <cell r="AG1424">
            <v>0</v>
          </cell>
        </row>
        <row r="1429">
          <cell r="AG1429">
            <v>0</v>
          </cell>
        </row>
        <row r="1434">
          <cell r="AG1434">
            <v>0</v>
          </cell>
        </row>
        <row r="1439">
          <cell r="AG1439">
            <v>0</v>
          </cell>
        </row>
        <row r="1444">
          <cell r="AG1444">
            <v>0</v>
          </cell>
        </row>
        <row r="1449">
          <cell r="AG1449">
            <v>0</v>
          </cell>
        </row>
        <row r="1461">
          <cell r="AG1461">
            <v>0</v>
          </cell>
        </row>
        <row r="1466">
          <cell r="AG1466">
            <v>0</v>
          </cell>
        </row>
        <row r="1471">
          <cell r="AG1471">
            <v>0</v>
          </cell>
        </row>
        <row r="1476">
          <cell r="AG1476">
            <v>0</v>
          </cell>
        </row>
        <row r="1481">
          <cell r="AG1481">
            <v>0</v>
          </cell>
        </row>
        <row r="1486">
          <cell r="AG1486">
            <v>0</v>
          </cell>
        </row>
        <row r="1491">
          <cell r="AG1491">
            <v>0</v>
          </cell>
        </row>
        <row r="1497">
          <cell r="AG1497">
            <v>0</v>
          </cell>
        </row>
        <row r="1538">
          <cell r="AG1538">
            <v>0</v>
          </cell>
        </row>
        <row r="1556">
          <cell r="AG1556">
            <v>0</v>
          </cell>
        </row>
        <row r="1561">
          <cell r="AG1561">
            <v>0</v>
          </cell>
        </row>
        <row r="1568">
          <cell r="AG1568">
            <v>0</v>
          </cell>
        </row>
        <row r="1583">
          <cell r="H1583">
            <v>15281456.530494425</v>
          </cell>
          <cell r="AG1583">
            <v>0</v>
          </cell>
        </row>
        <row r="1590">
          <cell r="H1590">
            <v>11374078.100113656</v>
          </cell>
          <cell r="AG1590">
            <v>0</v>
          </cell>
        </row>
        <row r="1596">
          <cell r="H1596">
            <v>184997296.41627666</v>
          </cell>
          <cell r="AG1596">
            <v>0</v>
          </cell>
        </row>
        <row r="1602">
          <cell r="H1602">
            <v>69279707.494527459</v>
          </cell>
          <cell r="AG1602">
            <v>0</v>
          </cell>
        </row>
        <row r="1608">
          <cell r="H1608">
            <v>194825659.94103575</v>
          </cell>
          <cell r="AG1608">
            <v>0</v>
          </cell>
        </row>
        <row r="1614">
          <cell r="H1614">
            <v>115253829.37929001</v>
          </cell>
          <cell r="AG1614">
            <v>0</v>
          </cell>
        </row>
        <row r="1620">
          <cell r="H1620">
            <v>516733.11491092551</v>
          </cell>
          <cell r="AG1620">
            <v>0</v>
          </cell>
        </row>
        <row r="1626">
          <cell r="H1626">
            <v>1205895.824762776</v>
          </cell>
          <cell r="AG1626">
            <v>0</v>
          </cell>
        </row>
        <row r="1632">
          <cell r="H1632">
            <v>1843970.6782873054</v>
          </cell>
          <cell r="AG1632">
            <v>0</v>
          </cell>
        </row>
        <row r="1636">
          <cell r="AG1636">
            <v>0</v>
          </cell>
        </row>
        <row r="1640">
          <cell r="H1640">
            <v>0</v>
          </cell>
        </row>
        <row r="1652">
          <cell r="H1652">
            <v>4566678.8961954499</v>
          </cell>
          <cell r="AG1652">
            <v>0</v>
          </cell>
        </row>
        <row r="1658">
          <cell r="H1658">
            <v>6200331.210666257</v>
          </cell>
          <cell r="AG1658">
            <v>0</v>
          </cell>
        </row>
        <row r="1664">
          <cell r="H1664">
            <v>117197700.28799777</v>
          </cell>
          <cell r="AG1664">
            <v>0</v>
          </cell>
        </row>
        <row r="1675">
          <cell r="H1675">
            <v>112481405.59180149</v>
          </cell>
        </row>
        <row r="1682">
          <cell r="H1682">
            <v>101166102.59175569</v>
          </cell>
        </row>
        <row r="1689">
          <cell r="H1689">
            <v>16150579.661044646</v>
          </cell>
        </row>
        <row r="1696">
          <cell r="H1696">
            <v>48087752.904791288</v>
          </cell>
        </row>
        <row r="1702">
          <cell r="H1702">
            <v>89815101.490831316</v>
          </cell>
          <cell r="AG1702">
            <v>0</v>
          </cell>
        </row>
        <row r="1709">
          <cell r="H1709">
            <v>44790634.261855371</v>
          </cell>
          <cell r="AG1709">
            <v>0</v>
          </cell>
        </row>
        <row r="1720">
          <cell r="H1720">
            <v>18140498.387760241</v>
          </cell>
          <cell r="AG1720">
            <v>18140498.387760241</v>
          </cell>
        </row>
        <row r="1727">
          <cell r="H1727">
            <v>1052032.2635645953</v>
          </cell>
        </row>
        <row r="1731">
          <cell r="H1731">
            <v>0</v>
          </cell>
          <cell r="AG1731">
            <v>0</v>
          </cell>
        </row>
        <row r="1732">
          <cell r="H1732">
            <v>0</v>
          </cell>
          <cell r="AG1732">
            <v>0</v>
          </cell>
        </row>
        <row r="1733">
          <cell r="H1733">
            <v>0</v>
          </cell>
          <cell r="AG1733">
            <v>0</v>
          </cell>
        </row>
        <row r="1734">
          <cell r="H1734">
            <v>0</v>
          </cell>
        </row>
        <row r="1740">
          <cell r="H1740">
            <v>10125934.910596197</v>
          </cell>
          <cell r="AG1740">
            <v>0</v>
          </cell>
        </row>
        <row r="1744">
          <cell r="AG1744">
            <v>0</v>
          </cell>
        </row>
        <row r="1748">
          <cell r="AG1748">
            <v>0</v>
          </cell>
        </row>
        <row r="1757">
          <cell r="AG1757">
            <v>22792.639799486373</v>
          </cell>
        </row>
        <row r="1758">
          <cell r="AG1758">
            <v>0</v>
          </cell>
        </row>
        <row r="1759">
          <cell r="AG1759">
            <v>0</v>
          </cell>
        </row>
        <row r="1760">
          <cell r="AG1760">
            <v>0</v>
          </cell>
        </row>
        <row r="1761">
          <cell r="AG1761">
            <v>5524.3557152940821</v>
          </cell>
        </row>
        <row r="1765">
          <cell r="AG1765">
            <v>356229.54920620186</v>
          </cell>
        </row>
        <row r="1766">
          <cell r="AG1766">
            <v>0</v>
          </cell>
        </row>
        <row r="1767">
          <cell r="AG1767">
            <v>0</v>
          </cell>
        </row>
        <row r="1768">
          <cell r="AG1768">
            <v>0</v>
          </cell>
        </row>
        <row r="1769">
          <cell r="AG1769">
            <v>0</v>
          </cell>
        </row>
        <row r="1770">
          <cell r="AG1770">
            <v>100057.21025003344</v>
          </cell>
        </row>
        <row r="1774">
          <cell r="AG1774">
            <v>83950.754356240126</v>
          </cell>
        </row>
        <row r="1775">
          <cell r="AG1775">
            <v>0</v>
          </cell>
        </row>
        <row r="1776">
          <cell r="AG1776">
            <v>0</v>
          </cell>
        </row>
        <row r="1777">
          <cell r="AG1777">
            <v>0</v>
          </cell>
        </row>
        <row r="1778">
          <cell r="AG1778">
            <v>0</v>
          </cell>
        </row>
        <row r="1779">
          <cell r="AG1779">
            <v>0</v>
          </cell>
        </row>
        <row r="1780">
          <cell r="AG1780">
            <v>60962.316553880417</v>
          </cell>
        </row>
        <row r="1781">
          <cell r="AG1781">
            <v>0</v>
          </cell>
        </row>
        <row r="1782">
          <cell r="AG1782">
            <v>0</v>
          </cell>
        </row>
        <row r="1786">
          <cell r="AG1786">
            <v>222510.70406331201</v>
          </cell>
        </row>
        <row r="1787">
          <cell r="AG1787">
            <v>8181.9201364654491</v>
          </cell>
        </row>
        <row r="1788">
          <cell r="AG1788">
            <v>0</v>
          </cell>
        </row>
        <row r="1789">
          <cell r="AG1789">
            <v>0</v>
          </cell>
        </row>
        <row r="1790">
          <cell r="AG1790">
            <v>0</v>
          </cell>
        </row>
        <row r="1791">
          <cell r="AG1791">
            <v>0</v>
          </cell>
        </row>
        <row r="1792">
          <cell r="AG1792">
            <v>0</v>
          </cell>
        </row>
        <row r="1793">
          <cell r="AG1793">
            <v>0</v>
          </cell>
        </row>
        <row r="1794">
          <cell r="AG1794">
            <v>0</v>
          </cell>
        </row>
        <row r="1798">
          <cell r="AG1798">
            <v>34248.618212491034</v>
          </cell>
        </row>
        <row r="1799">
          <cell r="AG1799">
            <v>0</v>
          </cell>
        </row>
        <row r="1800">
          <cell r="AG1800">
            <v>0</v>
          </cell>
        </row>
        <row r="1801">
          <cell r="AG1801">
            <v>383.6739056620213</v>
          </cell>
        </row>
        <row r="1802">
          <cell r="AG1802">
            <v>0</v>
          </cell>
        </row>
        <row r="1803">
          <cell r="AG1803">
            <v>0</v>
          </cell>
        </row>
        <row r="1807">
          <cell r="AG1807">
            <v>111416.59325612149</v>
          </cell>
        </row>
        <row r="1808">
          <cell r="AG1808">
            <v>0</v>
          </cell>
        </row>
        <row r="1809">
          <cell r="AG1809">
            <v>0</v>
          </cell>
        </row>
        <row r="1810">
          <cell r="AG1810">
            <v>4014.7642143966073</v>
          </cell>
        </row>
        <row r="1811">
          <cell r="AG1811">
            <v>0</v>
          </cell>
        </row>
        <row r="1812">
          <cell r="AG1812">
            <v>0</v>
          </cell>
        </row>
        <row r="1813">
          <cell r="AG1813">
            <v>0</v>
          </cell>
        </row>
        <row r="1814">
          <cell r="AG1814">
            <v>0</v>
          </cell>
        </row>
        <row r="1818">
          <cell r="AG1818">
            <v>112332.26290213803</v>
          </cell>
        </row>
        <row r="1819">
          <cell r="AG1819">
            <v>0</v>
          </cell>
        </row>
        <row r="1820">
          <cell r="AG1820">
            <v>0</v>
          </cell>
        </row>
        <row r="1821">
          <cell r="AG1821">
            <v>5371.4622514344428</v>
          </cell>
        </row>
        <row r="1822">
          <cell r="AG1822">
            <v>0</v>
          </cell>
        </row>
        <row r="1823">
          <cell r="AG1823">
            <v>0</v>
          </cell>
        </row>
        <row r="1824">
          <cell r="AG1824">
            <v>0</v>
          </cell>
        </row>
        <row r="1825">
          <cell r="AG1825">
            <v>0</v>
          </cell>
        </row>
        <row r="1829">
          <cell r="AG1829">
            <v>343644.49064303207</v>
          </cell>
        </row>
        <row r="1830">
          <cell r="AG1830">
            <v>0</v>
          </cell>
        </row>
        <row r="1831">
          <cell r="AG1831">
            <v>0</v>
          </cell>
        </row>
        <row r="1832">
          <cell r="AG1832">
            <v>1553.6643255939528</v>
          </cell>
        </row>
        <row r="1833">
          <cell r="AG1833">
            <v>0</v>
          </cell>
        </row>
        <row r="1834">
          <cell r="AG1834">
            <v>0</v>
          </cell>
        </row>
        <row r="1836">
          <cell r="AG1836">
            <v>0</v>
          </cell>
        </row>
        <row r="1843">
          <cell r="AG1843">
            <v>335843.18089089869</v>
          </cell>
        </row>
        <row r="1844">
          <cell r="AG1844">
            <v>9378.13928842313</v>
          </cell>
        </row>
        <row r="1845">
          <cell r="AG1845">
            <v>15699.478314587393</v>
          </cell>
        </row>
        <row r="1846">
          <cell r="AG1846">
            <v>110162.71151464102</v>
          </cell>
        </row>
        <row r="1847">
          <cell r="AG1847">
            <v>2195.0684462205809</v>
          </cell>
        </row>
        <row r="1848">
          <cell r="AG1848">
            <v>174304.76241200717</v>
          </cell>
        </row>
        <row r="1849">
          <cell r="AG1849">
            <v>299.73389603177679</v>
          </cell>
        </row>
        <row r="1850">
          <cell r="AG1850">
            <v>1676.148392889191</v>
          </cell>
        </row>
        <row r="1851">
          <cell r="AG1851">
            <v>-26.194269122424597</v>
          </cell>
        </row>
        <row r="1855">
          <cell r="AG1855">
            <v>4426.9811715724882</v>
          </cell>
        </row>
        <row r="1856">
          <cell r="AG1856">
            <v>0</v>
          </cell>
        </row>
        <row r="1857">
          <cell r="AG1857">
            <v>0</v>
          </cell>
        </row>
        <row r="1858">
          <cell r="AG1858">
            <v>0</v>
          </cell>
        </row>
        <row r="1859">
          <cell r="AG1859">
            <v>3361.5208422881674</v>
          </cell>
        </row>
        <row r="1860">
          <cell r="AG1860">
            <v>0</v>
          </cell>
        </row>
        <row r="1861">
          <cell r="AG1861">
            <v>0</v>
          </cell>
        </row>
        <row r="1862">
          <cell r="AG1862">
            <v>0</v>
          </cell>
        </row>
        <row r="1869">
          <cell r="AG1869">
            <v>0</v>
          </cell>
        </row>
        <row r="1873">
          <cell r="AG1873">
            <v>0</v>
          </cell>
        </row>
        <row r="1875">
          <cell r="AG1875">
            <v>0</v>
          </cell>
        </row>
        <row r="1883">
          <cell r="AG1883">
            <v>48134.263537467246</v>
          </cell>
        </row>
        <row r="1885">
          <cell r="AG1885">
            <v>-48134.263537467246</v>
          </cell>
        </row>
        <row r="1890">
          <cell r="AG1890">
            <v>0</v>
          </cell>
        </row>
        <row r="1892">
          <cell r="AG1892">
            <v>0</v>
          </cell>
        </row>
        <row r="1902">
          <cell r="AG1902">
            <v>204.26283700040253</v>
          </cell>
        </row>
        <row r="1910">
          <cell r="AG1910">
            <v>0</v>
          </cell>
        </row>
        <row r="1919">
          <cell r="AG1919">
            <v>0</v>
          </cell>
        </row>
        <row r="1920">
          <cell r="AG1920">
            <v>0</v>
          </cell>
        </row>
        <row r="1921">
          <cell r="AG1921">
            <v>0</v>
          </cell>
        </row>
        <row r="1924">
          <cell r="AG1924">
            <v>0</v>
          </cell>
        </row>
        <row r="1925">
          <cell r="AG1925">
            <v>180.3935430559485</v>
          </cell>
        </row>
        <row r="1926">
          <cell r="AG1926">
            <v>0</v>
          </cell>
        </row>
        <row r="1927">
          <cell r="AG1927">
            <v>0</v>
          </cell>
        </row>
        <row r="1931">
          <cell r="AG1931">
            <v>5002.7333050731759</v>
          </cell>
        </row>
        <row r="1932">
          <cell r="AG1932">
            <v>101.73401867180809</v>
          </cell>
        </row>
        <row r="1933">
          <cell r="AG1933">
            <v>396901.02818394318</v>
          </cell>
        </row>
        <row r="1934">
          <cell r="AG1934">
            <v>0</v>
          </cell>
        </row>
        <row r="1935">
          <cell r="AG1935">
            <v>0</v>
          </cell>
        </row>
        <row r="1936">
          <cell r="AG1936">
            <v>0</v>
          </cell>
        </row>
        <row r="1937">
          <cell r="AG1937">
            <v>0</v>
          </cell>
        </row>
        <row r="1947">
          <cell r="AG1947">
            <v>0</v>
          </cell>
        </row>
        <row r="1959">
          <cell r="AG1959">
            <v>0</v>
          </cell>
        </row>
        <row r="1960">
          <cell r="AG1960">
            <v>0</v>
          </cell>
        </row>
        <row r="1961">
          <cell r="AG1961">
            <v>0</v>
          </cell>
        </row>
        <row r="1962">
          <cell r="AG1962">
            <v>0</v>
          </cell>
        </row>
        <row r="1963">
          <cell r="AG1963">
            <v>0</v>
          </cell>
        </row>
        <row r="1964">
          <cell r="AG1964">
            <v>0</v>
          </cell>
        </row>
        <row r="1971">
          <cell r="AG1971">
            <v>0</v>
          </cell>
        </row>
        <row r="1975">
          <cell r="AG1975">
            <v>0</v>
          </cell>
        </row>
        <row r="1980">
          <cell r="AG1980">
            <v>0</v>
          </cell>
        </row>
        <row r="1987">
          <cell r="AG1987">
            <v>0</v>
          </cell>
        </row>
        <row r="1995">
          <cell r="AG1995">
            <v>0</v>
          </cell>
        </row>
        <row r="2000">
          <cell r="AG2000">
            <v>0</v>
          </cell>
        </row>
        <row r="2001">
          <cell r="AG2001">
            <v>0</v>
          </cell>
        </row>
        <row r="2002">
          <cell r="AG2002">
            <v>0</v>
          </cell>
        </row>
        <row r="2011">
          <cell r="AG2011">
            <v>0</v>
          </cell>
        </row>
        <row r="2015">
          <cell r="AG2015">
            <v>0</v>
          </cell>
        </row>
        <row r="2019">
          <cell r="AG2019">
            <v>0</v>
          </cell>
        </row>
        <row r="2034">
          <cell r="H2034">
            <v>128921.22893744383</v>
          </cell>
        </row>
        <row r="2035">
          <cell r="AG2035">
            <v>0</v>
          </cell>
        </row>
        <row r="2036">
          <cell r="AG2036">
            <v>0</v>
          </cell>
        </row>
        <row r="2037">
          <cell r="AG2037">
            <v>143033.0458033894</v>
          </cell>
        </row>
        <row r="2047">
          <cell r="AG2047">
            <v>0</v>
          </cell>
        </row>
        <row r="2052">
          <cell r="AG2052">
            <v>-270.73483302291777</v>
          </cell>
        </row>
        <row r="2058">
          <cell r="AG2058">
            <v>13140.555274701919</v>
          </cell>
        </row>
        <row r="2062">
          <cell r="AG2062">
            <v>32668.913618079881</v>
          </cell>
        </row>
        <row r="2067">
          <cell r="AG2067">
            <v>0</v>
          </cell>
        </row>
        <row r="2070">
          <cell r="AG2070">
            <v>6958.945902575887</v>
          </cell>
        </row>
        <row r="2081">
          <cell r="AG2081">
            <v>89.005769744383628</v>
          </cell>
        </row>
        <row r="2088">
          <cell r="AG2088">
            <v>8079.0817983031639</v>
          </cell>
        </row>
        <row r="2098">
          <cell r="AG2098">
            <v>0</v>
          </cell>
        </row>
        <row r="2099">
          <cell r="AG2099">
            <v>34021.493052327591</v>
          </cell>
        </row>
        <row r="2113">
          <cell r="AG2113">
            <v>0</v>
          </cell>
        </row>
        <row r="2118">
          <cell r="AG2118">
            <v>0</v>
          </cell>
        </row>
        <row r="2123">
          <cell r="AG2123">
            <v>0</v>
          </cell>
        </row>
        <row r="2136">
          <cell r="AG2136">
            <v>0</v>
          </cell>
        </row>
        <row r="2139">
          <cell r="H2139">
            <v>0</v>
          </cell>
        </row>
        <row r="2140">
          <cell r="AG2140">
            <v>0</v>
          </cell>
        </row>
        <row r="2143">
          <cell r="H2143">
            <v>-1235405.4542094748</v>
          </cell>
        </row>
        <row r="2144">
          <cell r="AG2144">
            <v>-8389.6405566527428</v>
          </cell>
        </row>
        <row r="2147">
          <cell r="H2147">
            <v>-3029085.4566001594</v>
          </cell>
        </row>
        <row r="2148">
          <cell r="AG2148">
            <v>-20570.524526720019</v>
          </cell>
        </row>
        <row r="2151">
          <cell r="H2151">
            <v>-3.4157553211878022E-2</v>
          </cell>
        </row>
        <row r="2152">
          <cell r="AG2152">
            <v>-2.3196400239771436E-4</v>
          </cell>
        </row>
        <row r="2155">
          <cell r="H2155">
            <v>0</v>
          </cell>
        </row>
        <row r="2156">
          <cell r="AG2156">
            <v>0</v>
          </cell>
        </row>
        <row r="2160">
          <cell r="AG2160">
            <v>0</v>
          </cell>
        </row>
        <row r="2168">
          <cell r="AG2168">
            <v>-92194.989314611012</v>
          </cell>
        </row>
        <row r="2171">
          <cell r="AG2171">
            <v>0</v>
          </cell>
        </row>
        <row r="2179">
          <cell r="AG2179">
            <v>-773.77773536357881</v>
          </cell>
        </row>
        <row r="2183">
          <cell r="AG2183">
            <v>0</v>
          </cell>
        </row>
        <row r="2184">
          <cell r="AG2184">
            <v>176949.25094638686</v>
          </cell>
        </row>
        <row r="2187">
          <cell r="AG2187">
            <v>0</v>
          </cell>
        </row>
        <row r="2194">
          <cell r="AG2194">
            <v>179296.05522516451</v>
          </cell>
        </row>
        <row r="2200">
          <cell r="AG2200">
            <v>0</v>
          </cell>
        </row>
        <row r="2206">
          <cell r="AG2206">
            <v>-42975.085173876068</v>
          </cell>
        </row>
        <row r="2207">
          <cell r="AG2207">
            <v>-26922.482423796235</v>
          </cell>
        </row>
        <row r="2216">
          <cell r="AG2216">
            <v>-3066488.6608194499</v>
          </cell>
        </row>
        <row r="2219">
          <cell r="AG2219">
            <v>864.02560103648705</v>
          </cell>
        </row>
        <row r="2222">
          <cell r="AG2222">
            <v>-64485.023674055643</v>
          </cell>
        </row>
        <row r="2228">
          <cell r="AG2228">
            <v>-93314.79160264344</v>
          </cell>
        </row>
        <row r="2241">
          <cell r="AG2241">
            <v>-5185.5181454456269</v>
          </cell>
        </row>
        <row r="2256">
          <cell r="AG2256">
            <v>0</v>
          </cell>
        </row>
        <row r="2262">
          <cell r="AG2262">
            <v>0</v>
          </cell>
        </row>
        <row r="2269">
          <cell r="AG2269">
            <v>0</v>
          </cell>
        </row>
        <row r="2282">
          <cell r="AG2282">
            <v>0</v>
          </cell>
        </row>
        <row r="2300">
          <cell r="AG2300">
            <v>0</v>
          </cell>
        </row>
        <row r="2309">
          <cell r="AG2309">
            <v>0</v>
          </cell>
        </row>
        <row r="2313">
          <cell r="AG2313">
            <v>0</v>
          </cell>
        </row>
        <row r="2317">
          <cell r="AG2317">
            <v>0</v>
          </cell>
        </row>
        <row r="2324">
          <cell r="AG2324">
            <v>0</v>
          </cell>
        </row>
        <row r="2328">
          <cell r="AG2328">
            <v>0</v>
          </cell>
        </row>
        <row r="2332">
          <cell r="AG2332">
            <v>0</v>
          </cell>
        </row>
        <row r="2336">
          <cell r="AG2336">
            <v>0</v>
          </cell>
        </row>
        <row r="2340">
          <cell r="AG2340">
            <v>0</v>
          </cell>
        </row>
        <row r="2344">
          <cell r="AG2344">
            <v>0</v>
          </cell>
        </row>
        <row r="2348">
          <cell r="AG2348">
            <v>-8280836.1699999999</v>
          </cell>
        </row>
        <row r="2352">
          <cell r="AG2352">
            <v>0</v>
          </cell>
        </row>
        <row r="2356">
          <cell r="AG2356">
            <v>0</v>
          </cell>
        </row>
        <row r="2360">
          <cell r="AG2360">
            <v>0</v>
          </cell>
        </row>
        <row r="2364">
          <cell r="AG2364">
            <v>0</v>
          </cell>
        </row>
        <row r="2368">
          <cell r="AG2368">
            <v>0</v>
          </cell>
        </row>
        <row r="2372">
          <cell r="AG2372">
            <v>162.25623558839229</v>
          </cell>
        </row>
        <row r="2382">
          <cell r="AG2382">
            <v>-552606.28300322534</v>
          </cell>
        </row>
        <row r="2383">
          <cell r="AG2383">
            <v>0</v>
          </cell>
        </row>
        <row r="2384">
          <cell r="AG2384">
            <v>0</v>
          </cell>
        </row>
        <row r="2385">
          <cell r="AG2385">
            <v>0</v>
          </cell>
        </row>
        <row r="2386">
          <cell r="AG2386">
            <v>0</v>
          </cell>
        </row>
        <row r="2387">
          <cell r="AG2387">
            <v>-80878.217305024489</v>
          </cell>
        </row>
        <row r="2388">
          <cell r="AG2388">
            <v>0</v>
          </cell>
        </row>
        <row r="2389">
          <cell r="AG2389">
            <v>0</v>
          </cell>
        </row>
        <row r="2390">
          <cell r="AG2390">
            <v>0</v>
          </cell>
        </row>
        <row r="2400">
          <cell r="AG2400">
            <v>0</v>
          </cell>
        </row>
        <row r="2403">
          <cell r="AG2403">
            <v>0</v>
          </cell>
        </row>
        <row r="2410">
          <cell r="AG2410">
            <v>0</v>
          </cell>
        </row>
        <row r="2411">
          <cell r="AG2411">
            <v>0</v>
          </cell>
        </row>
        <row r="2434">
          <cell r="AG2434">
            <v>0</v>
          </cell>
        </row>
        <row r="2441">
          <cell r="AG2441">
            <v>-10796.439863960213</v>
          </cell>
        </row>
        <row r="2443">
          <cell r="AG2443">
            <v>-191451.33410487621</v>
          </cell>
        </row>
        <row r="2449">
          <cell r="AG2449">
            <v>0</v>
          </cell>
        </row>
        <row r="2453">
          <cell r="AG2453">
            <v>-966.80456175128677</v>
          </cell>
        </row>
        <row r="2454">
          <cell r="AG2454">
            <v>0</v>
          </cell>
        </row>
        <row r="2455">
          <cell r="AG2455">
            <v>0</v>
          </cell>
        </row>
        <row r="2456">
          <cell r="AG2456">
            <v>0</v>
          </cell>
        </row>
        <row r="2457">
          <cell r="AG2457">
            <v>-75.304290127976827</v>
          </cell>
        </row>
        <row r="2458">
          <cell r="AG2458">
            <v>0</v>
          </cell>
        </row>
        <row r="2459">
          <cell r="AG2459">
            <v>-280651.93776917399</v>
          </cell>
        </row>
        <row r="2471">
          <cell r="AG2471">
            <v>-8728.8933272206759</v>
          </cell>
        </row>
      </sheetData>
      <sheetData sheetId="25"/>
      <sheetData sheetId="26">
        <row r="14">
          <cell r="A14" t="str">
            <v>A</v>
          </cell>
          <cell r="B14" t="str">
            <v>Direct Assignment</v>
          </cell>
        </row>
        <row r="15">
          <cell r="A15" t="str">
            <v>F10</v>
          </cell>
          <cell r="B15" t="str">
            <v xml:space="preserve">Coincident Peak, System </v>
          </cell>
          <cell r="C15">
            <v>0.75</v>
          </cell>
          <cell r="D15" t="str">
            <v>/</v>
          </cell>
          <cell r="E15">
            <v>0.25</v>
          </cell>
          <cell r="F15">
            <v>0.13711846467969196</v>
          </cell>
          <cell r="G15">
            <v>2.528882867586716E-2</v>
          </cell>
          <cell r="H15">
            <v>0.19005609905954446</v>
          </cell>
          <cell r="I15">
            <v>0.23859192838822588</v>
          </cell>
          <cell r="J15">
            <v>0.40508345399268908</v>
          </cell>
          <cell r="K15">
            <v>2.2596637159267847E-3</v>
          </cell>
          <cell r="L15">
            <v>1.0051989654422636E-3</v>
          </cell>
          <cell r="M15">
            <v>4.8577124182435337E-4</v>
          </cell>
          <cell r="N15">
            <v>1.0254271785880927E-4</v>
          </cell>
          <cell r="O15">
            <v>8.0485629293052817E-6</v>
          </cell>
          <cell r="P15">
            <v>1</v>
          </cell>
          <cell r="R15">
            <v>1.0254271785880927E-4</v>
          </cell>
          <cell r="S15">
            <v>0</v>
          </cell>
          <cell r="T15">
            <v>0</v>
          </cell>
          <cell r="U15">
            <v>1.0051989654422636E-3</v>
          </cell>
          <cell r="V15">
            <v>0</v>
          </cell>
          <cell r="W15">
            <v>0</v>
          </cell>
          <cell r="X15">
            <v>0</v>
          </cell>
          <cell r="Y15">
            <v>0</v>
          </cell>
        </row>
        <row r="16">
          <cell r="A16" t="str">
            <v>F11</v>
          </cell>
          <cell r="B16" t="str">
            <v xml:space="preserve">Coincident Peak, System </v>
          </cell>
          <cell r="C16">
            <v>0.5</v>
          </cell>
          <cell r="D16" t="str">
            <v>/</v>
          </cell>
          <cell r="E16">
            <v>0.5</v>
          </cell>
          <cell r="F16">
            <v>0.13453492890768334</v>
          </cell>
          <cell r="G16">
            <v>2.4355402123577501E-2</v>
          </cell>
          <cell r="H16">
            <v>0.1836405268477041</v>
          </cell>
          <cell r="I16">
            <v>0.24047392614192747</v>
          </cell>
          <cell r="J16">
            <v>0.41287882419901856</v>
          </cell>
          <cell r="K16">
            <v>2.1781018534132056E-3</v>
          </cell>
          <cell r="L16">
            <v>1.3212015843208978E-3</v>
          </cell>
          <cell r="M16">
            <v>4.6440879086187342E-4</v>
          </cell>
          <cell r="N16">
            <v>1.4266136809322369E-4</v>
          </cell>
          <cell r="O16">
            <v>1.0018183399917816E-5</v>
          </cell>
          <cell r="P16">
            <v>1</v>
          </cell>
          <cell r="R16">
            <v>1.4266136809322369E-4</v>
          </cell>
          <cell r="S16">
            <v>0</v>
          </cell>
          <cell r="T16">
            <v>0</v>
          </cell>
          <cell r="U16">
            <v>1.3212015843208978E-3</v>
          </cell>
          <cell r="V16">
            <v>0</v>
          </cell>
          <cell r="W16">
            <v>0</v>
          </cell>
          <cell r="X16">
            <v>0</v>
          </cell>
          <cell r="Y16">
            <v>0</v>
          </cell>
        </row>
        <row r="17">
          <cell r="A17" t="str">
            <v>F12</v>
          </cell>
          <cell r="B17" t="str">
            <v xml:space="preserve">Coincident Peak, System </v>
          </cell>
          <cell r="C17">
            <v>1</v>
          </cell>
          <cell r="D17" t="str">
            <v>/</v>
          </cell>
          <cell r="E17">
            <v>0</v>
          </cell>
          <cell r="F17">
            <v>0.13970200045170059</v>
          </cell>
          <cell r="G17">
            <v>2.6222255228156823E-2</v>
          </cell>
          <cell r="H17">
            <v>0.19647167127138485</v>
          </cell>
          <cell r="I17">
            <v>0.23670993063452428</v>
          </cell>
          <cell r="J17">
            <v>0.39728808378635955</v>
          </cell>
          <cell r="K17">
            <v>2.3412255784403639E-3</v>
          </cell>
          <cell r="L17">
            <v>6.8919634656362967E-4</v>
          </cell>
          <cell r="M17">
            <v>5.0713369278683332E-4</v>
          </cell>
          <cell r="N17">
            <v>6.2424067624394864E-5</v>
          </cell>
          <cell r="O17">
            <v>6.0789424586927476E-6</v>
          </cell>
          <cell r="P17">
            <v>1</v>
          </cell>
          <cell r="R17">
            <v>6.2424067624394864E-5</v>
          </cell>
          <cell r="S17">
            <v>0</v>
          </cell>
          <cell r="T17">
            <v>0</v>
          </cell>
          <cell r="U17">
            <v>6.8919634656362967E-4</v>
          </cell>
          <cell r="V17">
            <v>0</v>
          </cell>
          <cell r="W17">
            <v>0</v>
          </cell>
          <cell r="X17">
            <v>0</v>
          </cell>
          <cell r="Y17">
            <v>0</v>
          </cell>
        </row>
        <row r="18">
          <cell r="A18" t="str">
            <v>F13</v>
          </cell>
          <cell r="B18" t="str">
            <v>SS Generation Combustion Turbine</v>
          </cell>
          <cell r="C18" t="str">
            <v>SSCCT</v>
          </cell>
          <cell r="F18">
            <v>0.14134765049065057</v>
          </cell>
          <cell r="G18">
            <v>2.8614581992512007E-2</v>
          </cell>
          <cell r="H18">
            <v>0.21050162062900327</v>
          </cell>
          <cell r="I18">
            <v>0.23123565126568923</v>
          </cell>
          <cell r="J18">
            <v>0.38103722452357586</v>
          </cell>
          <cell r="K18">
            <v>6.2443095249706806E-3</v>
          </cell>
          <cell r="L18">
            <v>4.9851346097439185E-10</v>
          </cell>
          <cell r="M18">
            <v>1.0125066607558652E-3</v>
          </cell>
          <cell r="N18">
            <v>0</v>
          </cell>
          <cell r="O18">
            <v>6.4544143291060335E-6</v>
          </cell>
          <cell r="P18">
            <v>1</v>
          </cell>
          <cell r="R18">
            <v>0</v>
          </cell>
          <cell r="S18">
            <v>0</v>
          </cell>
          <cell r="T18">
            <v>0</v>
          </cell>
          <cell r="U18">
            <v>4.9851346097439185E-10</v>
          </cell>
          <cell r="V18">
            <v>0</v>
          </cell>
          <cell r="W18">
            <v>0</v>
          </cell>
          <cell r="X18">
            <v>0</v>
          </cell>
          <cell r="Y18">
            <v>0</v>
          </cell>
        </row>
        <row r="19">
          <cell r="A19" t="str">
            <v>F14</v>
          </cell>
          <cell r="B19" t="str">
            <v>SS Gen Combustion Turbine</v>
          </cell>
          <cell r="C19" t="str">
            <v>SSGCT</v>
          </cell>
          <cell r="F19">
            <v>0.13637881378376485</v>
          </cell>
          <cell r="G19">
            <v>2.7195019572458904E-2</v>
          </cell>
          <cell r="H19">
            <v>0.20142883367342462</v>
          </cell>
          <cell r="I19">
            <v>0.23533739612801613</v>
          </cell>
          <cell r="J19">
            <v>0.39181069486748688</v>
          </cell>
          <cell r="K19">
            <v>6.2728773330731121E-3</v>
          </cell>
          <cell r="L19">
            <v>4.9367875355993277E-4</v>
          </cell>
          <cell r="M19">
            <v>1.0187298804298416E-3</v>
          </cell>
          <cell r="N19">
            <v>5.4212988636592055E-5</v>
          </cell>
          <cell r="O19">
            <v>9.7430191492351267E-6</v>
          </cell>
          <cell r="P19">
            <v>1</v>
          </cell>
          <cell r="R19">
            <v>5.4212988636592055E-5</v>
          </cell>
          <cell r="S19">
            <v>0</v>
          </cell>
          <cell r="T19">
            <v>0</v>
          </cell>
          <cell r="U19">
            <v>4.9367875355993277E-4</v>
          </cell>
          <cell r="V19">
            <v>0</v>
          </cell>
          <cell r="W19">
            <v>0</v>
          </cell>
          <cell r="X19">
            <v>0</v>
          </cell>
          <cell r="Y19">
            <v>0</v>
          </cell>
        </row>
        <row r="20">
          <cell r="A20" t="str">
            <v>F15</v>
          </cell>
          <cell r="B20" t="str">
            <v>SS Capacity Cholla</v>
          </cell>
          <cell r="C20" t="str">
            <v>SSCCH</v>
          </cell>
          <cell r="F20">
            <v>0.15035938900263582</v>
          </cell>
          <cell r="G20">
            <v>2.5408334643241784E-2</v>
          </cell>
          <cell r="H20">
            <v>0.19099122218695563</v>
          </cell>
          <cell r="I20">
            <v>0.2363449522260806</v>
          </cell>
          <cell r="J20">
            <v>0.39403294424575885</v>
          </cell>
          <cell r="K20">
            <v>1.3205810847786792E-3</v>
          </cell>
          <cell r="L20">
            <v>1.1056185936935087E-3</v>
          </cell>
          <cell r="M20">
            <v>3.3096985806141583E-4</v>
          </cell>
          <cell r="N20">
            <v>1.0007690910006752E-4</v>
          </cell>
          <cell r="O20">
            <v>5.911249693778098E-6</v>
          </cell>
          <cell r="P20">
            <v>1</v>
          </cell>
          <cell r="R20">
            <v>1.0007690910006752E-4</v>
          </cell>
          <cell r="S20">
            <v>0</v>
          </cell>
          <cell r="T20">
            <v>0</v>
          </cell>
          <cell r="U20">
            <v>1.1056185936935087E-3</v>
          </cell>
          <cell r="V20">
            <v>0</v>
          </cell>
          <cell r="W20">
            <v>0</v>
          </cell>
          <cell r="X20">
            <v>0</v>
          </cell>
          <cell r="Y20">
            <v>0</v>
          </cell>
        </row>
        <row r="21">
          <cell r="A21" t="str">
            <v>F16</v>
          </cell>
          <cell r="B21" t="str">
            <v>SS Generation Cholla</v>
          </cell>
          <cell r="C21" t="str">
            <v>SSGCH</v>
          </cell>
          <cell r="F21">
            <v>0.14646007155767291</v>
          </cell>
          <cell r="G21">
            <v>2.4664316400072599E-2</v>
          </cell>
          <cell r="H21">
            <v>0.18583888110400187</v>
          </cell>
          <cell r="I21">
            <v>0.23829436458139336</v>
          </cell>
          <cell r="J21">
            <v>0.40170053505966652</v>
          </cell>
          <cell r="K21">
            <v>1.2751910688107741E-3</v>
          </cell>
          <cell r="L21">
            <v>1.3098888642634776E-3</v>
          </cell>
          <cell r="M21">
            <v>3.1871113584628968E-4</v>
          </cell>
          <cell r="N21">
            <v>1.3037038047514519E-4</v>
          </cell>
          <cell r="O21">
            <v>7.6698477972538247E-6</v>
          </cell>
          <cell r="P21">
            <v>1</v>
          </cell>
          <cell r="R21">
            <v>1.3037038047514519E-4</v>
          </cell>
          <cell r="S21">
            <v>0</v>
          </cell>
          <cell r="T21">
            <v>0</v>
          </cell>
          <cell r="U21">
            <v>1.3098888642634776E-3</v>
          </cell>
          <cell r="V21">
            <v>0</v>
          </cell>
          <cell r="W21">
            <v>0</v>
          </cell>
          <cell r="X21">
            <v>0</v>
          </cell>
          <cell r="Y21">
            <v>0</v>
          </cell>
        </row>
        <row r="22">
          <cell r="A22" t="str">
            <v>F17</v>
          </cell>
          <cell r="B22" t="str">
            <v>SS Capacity Contract</v>
          </cell>
          <cell r="C22" t="str">
            <v>SSCC</v>
          </cell>
          <cell r="F22">
            <v>0</v>
          </cell>
          <cell r="G22">
            <v>0</v>
          </cell>
          <cell r="H22">
            <v>0</v>
          </cell>
          <cell r="I22">
            <v>0</v>
          </cell>
          <cell r="J22">
            <v>0</v>
          </cell>
          <cell r="K22">
            <v>0</v>
          </cell>
          <cell r="L22">
            <v>0</v>
          </cell>
          <cell r="M22">
            <v>0</v>
          </cell>
          <cell r="N22">
            <v>0</v>
          </cell>
          <cell r="O22">
            <v>0</v>
          </cell>
          <cell r="P22">
            <v>1</v>
          </cell>
          <cell r="R22">
            <v>0</v>
          </cell>
          <cell r="S22">
            <v>0</v>
          </cell>
          <cell r="T22">
            <v>0</v>
          </cell>
          <cell r="U22">
            <v>0</v>
          </cell>
          <cell r="V22">
            <v>0</v>
          </cell>
          <cell r="W22">
            <v>0</v>
          </cell>
          <cell r="X22">
            <v>0</v>
          </cell>
          <cell r="Y22">
            <v>0</v>
          </cell>
        </row>
        <row r="23">
          <cell r="A23" t="str">
            <v>F18</v>
          </cell>
          <cell r="B23" t="str">
            <v>SS Generation Contract</v>
          </cell>
          <cell r="C23" t="str">
            <v>SSGC</v>
          </cell>
          <cell r="F23">
            <v>0</v>
          </cell>
          <cell r="G23">
            <v>0</v>
          </cell>
          <cell r="H23">
            <v>0</v>
          </cell>
          <cell r="I23">
            <v>0</v>
          </cell>
          <cell r="J23">
            <v>0</v>
          </cell>
          <cell r="K23">
            <v>0</v>
          </cell>
          <cell r="L23">
            <v>0</v>
          </cell>
          <cell r="M23">
            <v>0</v>
          </cell>
          <cell r="N23">
            <v>0</v>
          </cell>
          <cell r="O23">
            <v>0</v>
          </cell>
          <cell r="P23">
            <v>1</v>
          </cell>
          <cell r="R23">
            <v>0</v>
          </cell>
          <cell r="S23">
            <v>0</v>
          </cell>
          <cell r="T23">
            <v>0</v>
          </cell>
          <cell r="U23">
            <v>0</v>
          </cell>
          <cell r="V23">
            <v>0</v>
          </cell>
          <cell r="W23">
            <v>0</v>
          </cell>
          <cell r="X23">
            <v>0</v>
          </cell>
          <cell r="Y23">
            <v>0</v>
          </cell>
        </row>
        <row r="24">
          <cell r="A24" t="str">
            <v>F20</v>
          </cell>
          <cell r="B24" t="str">
            <v>12 Weighted Distribution Peaks</v>
          </cell>
          <cell r="F24">
            <v>0.2991499143326416</v>
          </cell>
          <cell r="G24">
            <v>3.8889685435023157E-2</v>
          </cell>
          <cell r="H24">
            <v>0.29060924993164622</v>
          </cell>
          <cell r="I24">
            <v>0.36455182094817801</v>
          </cell>
          <cell r="J24">
            <v>0</v>
          </cell>
          <cell r="K24">
            <v>2.7648252822818705E-3</v>
          </cell>
          <cell r="L24">
            <v>3.1650974140124116E-3</v>
          </cell>
          <cell r="M24">
            <v>5.7912311574561011E-4</v>
          </cell>
          <cell r="N24">
            <v>2.8097779813115911E-4</v>
          </cell>
          <cell r="O24">
            <v>9.3057423397379572E-6</v>
          </cell>
          <cell r="P24">
            <v>1</v>
          </cell>
          <cell r="R24">
            <v>2.8097779813115911E-4</v>
          </cell>
          <cell r="S24">
            <v>0</v>
          </cell>
          <cell r="T24">
            <v>0</v>
          </cell>
          <cell r="U24">
            <v>3.1650974140124116E-3</v>
          </cell>
          <cell r="V24">
            <v>0</v>
          </cell>
          <cell r="W24">
            <v>0</v>
          </cell>
          <cell r="X24">
            <v>0</v>
          </cell>
          <cell r="Y24">
            <v>0</v>
          </cell>
        </row>
        <row r="25">
          <cell r="A25" t="str">
            <v>F21</v>
          </cell>
          <cell r="B25" t="str">
            <v>Transformers      - NCP</v>
          </cell>
          <cell r="F25">
            <v>0.47696705914900295</v>
          </cell>
          <cell r="G25">
            <v>5.4110053815390829E-2</v>
          </cell>
          <cell r="H25">
            <v>0.40268935089199642</v>
          </cell>
          <cell r="I25">
            <v>4.538114518194173E-2</v>
          </cell>
          <cell r="J25">
            <v>0</v>
          </cell>
          <cell r="K25">
            <v>1.4211109841076595E-2</v>
          </cell>
          <cell r="L25">
            <v>4.2712844787559231E-3</v>
          </cell>
          <cell r="M25">
            <v>1.8083601662937925E-3</v>
          </cell>
          <cell r="N25">
            <v>5.5441129222908803E-4</v>
          </cell>
          <cell r="O25">
            <v>7.2251833128176633E-6</v>
          </cell>
          <cell r="P25">
            <v>1</v>
          </cell>
          <cell r="R25">
            <v>5.5441129222908803E-4</v>
          </cell>
          <cell r="S25">
            <v>0</v>
          </cell>
          <cell r="T25">
            <v>0</v>
          </cell>
          <cell r="U25">
            <v>4.2712844787559231E-3</v>
          </cell>
          <cell r="V25">
            <v>0</v>
          </cell>
          <cell r="W25">
            <v>0</v>
          </cell>
          <cell r="X25">
            <v>0</v>
          </cell>
          <cell r="Y25">
            <v>0</v>
          </cell>
        </row>
        <row r="26">
          <cell r="A26" t="str">
            <v>F22</v>
          </cell>
          <cell r="B26" t="str">
            <v>Secondary Lines - NCP</v>
          </cell>
          <cell r="F26">
            <v>0.89811262339407449</v>
          </cell>
          <cell r="G26">
            <v>0.10188737660592551</v>
          </cell>
          <cell r="H26">
            <v>0</v>
          </cell>
          <cell r="I26">
            <v>0</v>
          </cell>
          <cell r="J26">
            <v>0</v>
          </cell>
          <cell r="K26">
            <v>0</v>
          </cell>
          <cell r="L26">
            <v>0</v>
          </cell>
          <cell r="M26">
            <v>0</v>
          </cell>
          <cell r="N26">
            <v>0</v>
          </cell>
          <cell r="O26">
            <v>0</v>
          </cell>
          <cell r="P26">
            <v>1</v>
          </cell>
          <cell r="R26">
            <v>0</v>
          </cell>
          <cell r="S26">
            <v>0</v>
          </cell>
          <cell r="T26">
            <v>0</v>
          </cell>
          <cell r="U26">
            <v>0</v>
          </cell>
          <cell r="V26">
            <v>0</v>
          </cell>
          <cell r="W26">
            <v>0</v>
          </cell>
          <cell r="X26">
            <v>0</v>
          </cell>
          <cell r="Y26">
            <v>0</v>
          </cell>
        </row>
        <row r="27">
          <cell r="A27" t="str">
            <v>F23</v>
          </cell>
          <cell r="B27" t="str">
            <v>Max NCP (sec &amp; pri) - Facilities</v>
          </cell>
          <cell r="F27">
            <v>0.35952359301940018</v>
          </cell>
          <cell r="G27">
            <v>4.115906892493227E-2</v>
          </cell>
          <cell r="H27">
            <v>0.34628181082531684</v>
          </cell>
          <cell r="I27">
            <v>0.23731761468737528</v>
          </cell>
          <cell r="J27">
            <v>0</v>
          </cell>
          <cell r="K27">
            <v>1.0711912222980388E-2</v>
          </cell>
          <cell r="L27">
            <v>3.2195672911881326E-3</v>
          </cell>
          <cell r="M27">
            <v>1.3630881462109528E-3</v>
          </cell>
          <cell r="N27">
            <v>4.1789875415790978E-4</v>
          </cell>
          <cell r="O27">
            <v>5.4461284380574596E-6</v>
          </cell>
          <cell r="P27">
            <v>1</v>
          </cell>
          <cell r="R27">
            <v>4.1789875415790978E-4</v>
          </cell>
          <cell r="S27">
            <v>0</v>
          </cell>
          <cell r="T27">
            <v>0</v>
          </cell>
          <cell r="U27">
            <v>3.2195672911881326E-3</v>
          </cell>
          <cell r="V27">
            <v>0</v>
          </cell>
          <cell r="W27">
            <v>0</v>
          </cell>
          <cell r="X27">
            <v>0</v>
          </cell>
          <cell r="Y27">
            <v>0</v>
          </cell>
        </row>
        <row r="28">
          <cell r="A28" t="str">
            <v>F24</v>
          </cell>
          <cell r="B28" t="str">
            <v>12 Dist Peaks - Distance</v>
          </cell>
          <cell r="F28">
            <v>0.27168396442251785</v>
          </cell>
          <cell r="G28">
            <v>4.190629857711349E-2</v>
          </cell>
          <cell r="H28">
            <v>0.30446015363309753</v>
          </cell>
          <cell r="I28">
            <v>0.37207396348272109</v>
          </cell>
          <cell r="J28">
            <v>0</v>
          </cell>
          <cell r="K28">
            <v>5.0807544812223595E-3</v>
          </cell>
          <cell r="L28">
            <v>2.9136112272467895E-3</v>
          </cell>
          <cell r="M28">
            <v>1.7188909289998823E-3</v>
          </cell>
          <cell r="N28">
            <v>1.5715829973774549E-4</v>
          </cell>
          <cell r="O28">
            <v>5.2049473433060739E-6</v>
          </cell>
          <cell r="P28">
            <v>1</v>
          </cell>
          <cell r="R28">
            <v>1.5715829973774549E-4</v>
          </cell>
          <cell r="S28">
            <v>0</v>
          </cell>
          <cell r="T28">
            <v>0</v>
          </cell>
          <cell r="U28">
            <v>2.9136112272467895E-3</v>
          </cell>
          <cell r="V28">
            <v>0</v>
          </cell>
          <cell r="W28">
            <v>0</v>
          </cell>
          <cell r="X28">
            <v>0</v>
          </cell>
          <cell r="Y28">
            <v>0</v>
          </cell>
        </row>
        <row r="29">
          <cell r="A29" t="str">
            <v>F25</v>
          </cell>
          <cell r="B29" t="str">
            <v>Max NCP (sec &amp; pri) x Feeder Dist Wgt. - Fac &amp; Dist.</v>
          </cell>
          <cell r="F29">
            <v>0.32560356883995795</v>
          </cell>
          <cell r="G29">
            <v>4.4227974702921509E-2</v>
          </cell>
          <cell r="H29">
            <v>0.3617739957083701</v>
          </cell>
          <cell r="I29">
            <v>0.24153864254651941</v>
          </cell>
          <cell r="J29">
            <v>0</v>
          </cell>
          <cell r="K29">
            <v>1.9629722494864582E-2</v>
          </cell>
          <cell r="L29">
            <v>2.9554843598854166E-3</v>
          </cell>
          <cell r="M29">
            <v>4.0344840105335207E-3</v>
          </cell>
          <cell r="N29">
            <v>2.3308967225002048E-4</v>
          </cell>
          <cell r="O29">
            <v>3.0376646975565094E-6</v>
          </cell>
          <cell r="P29">
            <v>1</v>
          </cell>
          <cell r="R29">
            <v>2.3308967225002048E-4</v>
          </cell>
          <cell r="S29">
            <v>0</v>
          </cell>
          <cell r="T29">
            <v>0</v>
          </cell>
          <cell r="U29">
            <v>2.9554843598854166E-3</v>
          </cell>
          <cell r="V29">
            <v>0</v>
          </cell>
          <cell r="W29">
            <v>0</v>
          </cell>
          <cell r="X29">
            <v>0</v>
          </cell>
          <cell r="Y29">
            <v>0</v>
          </cell>
        </row>
        <row r="30">
          <cell r="A30" t="str">
            <v>F26</v>
          </cell>
          <cell r="B30" t="str">
            <v xml:space="preserve">12 WDP &amp; Facilities  </v>
          </cell>
          <cell r="F30">
            <v>0.35904795662445349</v>
          </cell>
          <cell r="G30">
            <v>4.667647029203658E-2</v>
          </cell>
          <cell r="H30">
            <v>0.34879721626160393</v>
          </cell>
          <cell r="I30">
            <v>0.23731761468737528</v>
          </cell>
          <cell r="J30">
            <v>0</v>
          </cell>
          <cell r="K30">
            <v>3.3184193625510759E-3</v>
          </cell>
          <cell r="L30">
            <v>3.7988369863106398E-3</v>
          </cell>
          <cell r="M30">
            <v>6.9507949486235143E-4</v>
          </cell>
          <cell r="N30">
            <v>3.372372828549492E-4</v>
          </cell>
          <cell r="O30">
            <v>1.1169007951783325E-5</v>
          </cell>
          <cell r="P30">
            <v>1</v>
          </cell>
          <cell r="R30">
            <v>3.372372828549492E-4</v>
          </cell>
          <cell r="S30">
            <v>0</v>
          </cell>
          <cell r="T30">
            <v>0</v>
          </cell>
          <cell r="U30">
            <v>3.7988369863106398E-3</v>
          </cell>
          <cell r="V30">
            <v>0</v>
          </cell>
          <cell r="W30">
            <v>0</v>
          </cell>
          <cell r="X30">
            <v>0</v>
          </cell>
          <cell r="Y30">
            <v>0</v>
          </cell>
        </row>
        <row r="31">
          <cell r="A31" t="str">
            <v>F27</v>
          </cell>
          <cell r="B31" t="str">
            <v>12 WDP &amp; Facilities  - Composite 2</v>
          </cell>
          <cell r="F31">
            <v>0.35928577482192686</v>
          </cell>
          <cell r="G31">
            <v>4.3917769608484425E-2</v>
          </cell>
          <cell r="H31">
            <v>0.34753951354346041</v>
          </cell>
          <cell r="I31">
            <v>0.23731761468737528</v>
          </cell>
          <cell r="J31">
            <v>0</v>
          </cell>
          <cell r="K31">
            <v>7.0151657927657327E-3</v>
          </cell>
          <cell r="L31">
            <v>3.5092021387493864E-3</v>
          </cell>
          <cell r="M31">
            <v>1.0290838205366522E-3</v>
          </cell>
          <cell r="N31">
            <v>3.7756801850642952E-4</v>
          </cell>
          <cell r="O31">
            <v>8.3075681949203931E-6</v>
          </cell>
          <cell r="P31">
            <v>1</v>
          </cell>
          <cell r="R31">
            <v>3.7756801850642952E-4</v>
          </cell>
          <cell r="S31">
            <v>0</v>
          </cell>
          <cell r="T31">
            <v>0</v>
          </cell>
          <cell r="U31">
            <v>3.5092021387493864E-3</v>
          </cell>
          <cell r="V31">
            <v>0</v>
          </cell>
          <cell r="W31">
            <v>0</v>
          </cell>
          <cell r="X31">
            <v>0</v>
          </cell>
          <cell r="Y31">
            <v>0</v>
          </cell>
        </row>
        <row r="32">
          <cell r="A32" t="str">
            <v>F30</v>
          </cell>
          <cell r="B32" t="str">
            <v>MWH @ Input</v>
          </cell>
          <cell r="F32">
            <v>0.1293678573636661</v>
          </cell>
          <cell r="G32">
            <v>2.2488549018998178E-2</v>
          </cell>
          <cell r="H32">
            <v>0.17080938242402338</v>
          </cell>
          <cell r="I32">
            <v>0.24423792164933064</v>
          </cell>
          <cell r="J32">
            <v>0.42846956461167757</v>
          </cell>
          <cell r="K32">
            <v>2.0149781283860472E-3</v>
          </cell>
          <cell r="L32">
            <v>1.9532068220781658E-3</v>
          </cell>
          <cell r="M32">
            <v>4.2168388893691356E-4</v>
          </cell>
          <cell r="N32">
            <v>2.228986685620525E-4</v>
          </cell>
          <cell r="O32">
            <v>1.3957424341142882E-5</v>
          </cell>
          <cell r="P32">
            <v>1</v>
          </cell>
          <cell r="R32">
            <v>2.228986685620525E-4</v>
          </cell>
          <cell r="S32">
            <v>0</v>
          </cell>
          <cell r="T32">
            <v>0</v>
          </cell>
          <cell r="U32">
            <v>1.9532068220781658E-3</v>
          </cell>
          <cell r="V32">
            <v>0</v>
          </cell>
          <cell r="W32">
            <v>0</v>
          </cell>
          <cell r="X32">
            <v>0</v>
          </cell>
          <cell r="Y32">
            <v>0</v>
          </cell>
        </row>
        <row r="33">
          <cell r="A33" t="str">
            <v>F33</v>
          </cell>
          <cell r="B33" t="str">
            <v>SS Energy Combustion Turbine</v>
          </cell>
          <cell r="C33" t="str">
            <v>SSECT</v>
          </cell>
          <cell r="F33">
            <v>0.12147230366310764</v>
          </cell>
          <cell r="G33">
            <v>2.2936332312299593E-2</v>
          </cell>
          <cell r="H33">
            <v>0.17421047280668861</v>
          </cell>
          <cell r="I33">
            <v>0.24764263071499681</v>
          </cell>
          <cell r="J33">
            <v>0.42413110589921987</v>
          </cell>
          <cell r="K33">
            <v>6.3585807573804075E-3</v>
          </cell>
          <cell r="L33">
            <v>1.9747135186993481E-3</v>
          </cell>
          <cell r="M33">
            <v>1.0373995394517704E-3</v>
          </cell>
          <cell r="N33">
            <v>2.1685195454636822E-4</v>
          </cell>
          <cell r="O33">
            <v>1.9608833609622407E-5</v>
          </cell>
          <cell r="P33">
            <v>1</v>
          </cell>
          <cell r="R33">
            <v>2.1685195454636822E-4</v>
          </cell>
          <cell r="S33">
            <v>0</v>
          </cell>
          <cell r="T33">
            <v>0</v>
          </cell>
          <cell r="U33">
            <v>1.9747135186993481E-3</v>
          </cell>
          <cell r="V33">
            <v>0</v>
          </cell>
          <cell r="W33">
            <v>0</v>
          </cell>
          <cell r="X33">
            <v>0</v>
          </cell>
          <cell r="Y33">
            <v>0</v>
          </cell>
        </row>
        <row r="34">
          <cell r="A34" t="str">
            <v>F35</v>
          </cell>
          <cell r="B34" t="str">
            <v>SS Energy Cholla</v>
          </cell>
          <cell r="C34" t="str">
            <v>SSECH</v>
          </cell>
          <cell r="F34">
            <v>0.13476211922278417</v>
          </cell>
          <cell r="G34">
            <v>2.243226167056505E-2</v>
          </cell>
          <cell r="H34">
            <v>0.17038185785514054</v>
          </cell>
          <cell r="I34">
            <v>0.24414260164733165</v>
          </cell>
          <cell r="J34">
            <v>0.4247033075013894</v>
          </cell>
          <cell r="K34">
            <v>1.1390210209070591E-3</v>
          </cell>
          <cell r="L34">
            <v>1.922699675973384E-3</v>
          </cell>
          <cell r="M34">
            <v>2.81934969200911E-4</v>
          </cell>
          <cell r="N34">
            <v>2.2125079460037824E-4</v>
          </cell>
          <cell r="O34">
            <v>1.2945642107681007E-5</v>
          </cell>
          <cell r="P34">
            <v>1</v>
          </cell>
          <cell r="R34">
            <v>2.2125079460037824E-4</v>
          </cell>
          <cell r="S34">
            <v>0</v>
          </cell>
          <cell r="T34">
            <v>0</v>
          </cell>
          <cell r="U34">
            <v>1.922699675973384E-3</v>
          </cell>
          <cell r="V34">
            <v>0</v>
          </cell>
          <cell r="W34">
            <v>0</v>
          </cell>
          <cell r="X34">
            <v>0</v>
          </cell>
          <cell r="Y34">
            <v>0</v>
          </cell>
        </row>
        <row r="35">
          <cell r="A35" t="str">
            <v>F37</v>
          </cell>
          <cell r="B35" t="str">
            <v>SSystem Energy Purchase</v>
          </cell>
          <cell r="C35" t="str">
            <v>SSEC</v>
          </cell>
          <cell r="F35">
            <v>0</v>
          </cell>
          <cell r="G35">
            <v>0</v>
          </cell>
          <cell r="H35">
            <v>0</v>
          </cell>
          <cell r="I35">
            <v>0</v>
          </cell>
          <cell r="J35">
            <v>0</v>
          </cell>
          <cell r="K35">
            <v>0</v>
          </cell>
          <cell r="L35">
            <v>0</v>
          </cell>
          <cell r="M35">
            <v>0</v>
          </cell>
          <cell r="N35">
            <v>0</v>
          </cell>
          <cell r="O35">
            <v>0</v>
          </cell>
          <cell r="P35">
            <v>1</v>
          </cell>
          <cell r="R35">
            <v>0</v>
          </cell>
          <cell r="S35">
            <v>0</v>
          </cell>
          <cell r="T35">
            <v>0</v>
          </cell>
          <cell r="U35">
            <v>0</v>
          </cell>
          <cell r="V35">
            <v>0</v>
          </cell>
          <cell r="W35">
            <v>0</v>
          </cell>
          <cell r="X35">
            <v>0</v>
          </cell>
          <cell r="Y35">
            <v>0</v>
          </cell>
        </row>
        <row r="36">
          <cell r="A36" t="str">
            <v>F40</v>
          </cell>
          <cell r="B36" t="str">
            <v>Average Customers</v>
          </cell>
          <cell r="F36">
            <v>0.78294857882466329</v>
          </cell>
          <cell r="G36">
            <v>0.14197346798440139</v>
          </cell>
          <cell r="H36">
            <v>4.3433610798457999E-2</v>
          </cell>
          <cell r="I36">
            <v>5.660824082312655E-4</v>
          </cell>
          <cell r="J36">
            <v>1.910528127780521E-4</v>
          </cell>
          <cell r="K36">
            <v>4.1819337908084739E-3</v>
          </cell>
          <cell r="L36">
            <v>2.4327391493738634E-2</v>
          </cell>
          <cell r="M36">
            <v>2.2087204388953295E-4</v>
          </cell>
          <cell r="N36">
            <v>2.0579454215907465E-3</v>
          </cell>
          <cell r="O36">
            <v>9.9064421440471455E-5</v>
          </cell>
          <cell r="P36">
            <v>1</v>
          </cell>
          <cell r="R36">
            <v>2.0579454215907465E-3</v>
          </cell>
          <cell r="S36">
            <v>0</v>
          </cell>
          <cell r="T36">
            <v>0</v>
          </cell>
          <cell r="U36">
            <v>2.4327391493738634E-2</v>
          </cell>
          <cell r="V36">
            <v>0</v>
          </cell>
          <cell r="W36">
            <v>0</v>
          </cell>
          <cell r="X36">
            <v>0</v>
          </cell>
          <cell r="Y36">
            <v>0</v>
          </cell>
        </row>
        <row r="37">
          <cell r="A37" t="str">
            <v>F41</v>
          </cell>
          <cell r="B37" t="str">
            <v>Weighted Customers Acct 902</v>
          </cell>
          <cell r="F37">
            <v>0.71838003661607253</v>
          </cell>
          <cell r="G37">
            <v>0.20544752962174839</v>
          </cell>
          <cell r="H37">
            <v>6.2852081926153228E-2</v>
          </cell>
          <cell r="I37">
            <v>3.5148312502757718E-3</v>
          </cell>
          <cell r="J37">
            <v>1.8242508122425368E-3</v>
          </cell>
          <cell r="K37">
            <v>6.9962659943951181E-3</v>
          </cell>
          <cell r="L37">
            <v>5.2233741399101063E-4</v>
          </cell>
          <cell r="M37">
            <v>4.1635285289583093E-4</v>
          </cell>
          <cell r="N37">
            <v>4.4186483780022959E-5</v>
          </cell>
          <cell r="O37">
            <v>2.1270284455713062E-6</v>
          </cell>
          <cell r="P37">
            <v>1</v>
          </cell>
          <cell r="R37">
            <v>4.4186483780022959E-5</v>
          </cell>
          <cell r="S37">
            <v>0</v>
          </cell>
          <cell r="T37">
            <v>0</v>
          </cell>
          <cell r="U37">
            <v>5.2233741399101063E-4</v>
          </cell>
          <cell r="V37">
            <v>0</v>
          </cell>
          <cell r="W37">
            <v>0</v>
          </cell>
          <cell r="X37">
            <v>0</v>
          </cell>
          <cell r="Y37">
            <v>0</v>
          </cell>
        </row>
        <row r="38">
          <cell r="A38" t="str">
            <v>F42</v>
          </cell>
          <cell r="B38" t="str">
            <v>Weighted Customers Acct 903</v>
          </cell>
          <cell r="F38">
            <v>0.78654218542922494</v>
          </cell>
          <cell r="G38">
            <v>0.13475933422546368</v>
          </cell>
          <cell r="H38">
            <v>4.4072082656981169E-2</v>
          </cell>
          <cell r="I38">
            <v>4.1977033713737726E-3</v>
          </cell>
          <cell r="J38">
            <v>1.4167248878386484E-3</v>
          </cell>
          <cell r="K38">
            <v>4.3048051324217334E-3</v>
          </cell>
          <cell r="L38">
            <v>2.2486056475586529E-2</v>
          </cell>
          <cell r="M38">
            <v>2.2736158813272935E-4</v>
          </cell>
          <cell r="N38">
            <v>1.9021799762409582E-3</v>
          </cell>
          <cell r="O38">
            <v>9.1566256735954447E-5</v>
          </cell>
          <cell r="P38">
            <v>1</v>
          </cell>
          <cell r="R38">
            <v>1.9021799762409582E-3</v>
          </cell>
          <cell r="S38">
            <v>0</v>
          </cell>
          <cell r="T38">
            <v>0</v>
          </cell>
          <cell r="U38">
            <v>2.2486056475586529E-2</v>
          </cell>
          <cell r="V38">
            <v>0</v>
          </cell>
          <cell r="W38">
            <v>0</v>
          </cell>
          <cell r="X38">
            <v>0</v>
          </cell>
          <cell r="Y38">
            <v>0</v>
          </cell>
        </row>
        <row r="39">
          <cell r="A39" t="str">
            <v>F43</v>
          </cell>
          <cell r="B39" t="str">
            <v>Residential Split</v>
          </cell>
          <cell r="F39">
            <v>1</v>
          </cell>
          <cell r="G39">
            <v>0</v>
          </cell>
          <cell r="H39">
            <v>0</v>
          </cell>
          <cell r="I39">
            <v>0</v>
          </cell>
          <cell r="J39">
            <v>0</v>
          </cell>
          <cell r="K39">
            <v>0</v>
          </cell>
          <cell r="L39">
            <v>0</v>
          </cell>
          <cell r="M39">
            <v>0</v>
          </cell>
          <cell r="N39">
            <v>0</v>
          </cell>
          <cell r="O39">
            <v>0</v>
          </cell>
          <cell r="P39">
            <v>1</v>
          </cell>
          <cell r="R39">
            <v>0</v>
          </cell>
          <cell r="S39">
            <v>0</v>
          </cell>
          <cell r="T39">
            <v>0</v>
          </cell>
          <cell r="U39">
            <v>0</v>
          </cell>
          <cell r="V39">
            <v>0</v>
          </cell>
          <cell r="W39">
            <v>0</v>
          </cell>
          <cell r="X39">
            <v>0</v>
          </cell>
          <cell r="Y39">
            <v>0</v>
          </cell>
        </row>
        <row r="40">
          <cell r="A40" t="str">
            <v>F44</v>
          </cell>
          <cell r="B40" t="str">
            <v>Commercial Split</v>
          </cell>
          <cell r="F40">
            <v>0</v>
          </cell>
          <cell r="G40">
            <v>0.77453592895344492</v>
          </cell>
          <cell r="H40">
            <v>0.22546407104655503</v>
          </cell>
          <cell r="I40">
            <v>0</v>
          </cell>
          <cell r="J40">
            <v>0</v>
          </cell>
          <cell r="K40">
            <v>0</v>
          </cell>
          <cell r="L40">
            <v>0</v>
          </cell>
          <cell r="M40">
            <v>0</v>
          </cell>
          <cell r="N40">
            <v>0</v>
          </cell>
          <cell r="O40">
            <v>0</v>
          </cell>
          <cell r="P40">
            <v>1</v>
          </cell>
          <cell r="R40">
            <v>0</v>
          </cell>
          <cell r="S40">
            <v>0</v>
          </cell>
          <cell r="T40">
            <v>0</v>
          </cell>
          <cell r="U40">
            <v>0</v>
          </cell>
          <cell r="V40">
            <v>0</v>
          </cell>
          <cell r="W40">
            <v>0</v>
          </cell>
          <cell r="X40">
            <v>0</v>
          </cell>
          <cell r="Y40">
            <v>0</v>
          </cell>
        </row>
        <row r="41">
          <cell r="A41" t="str">
            <v>F45</v>
          </cell>
          <cell r="B41" t="str">
            <v>Industrial / Irrigation Split</v>
          </cell>
          <cell r="F41">
            <v>0</v>
          </cell>
          <cell r="G41">
            <v>0.48111130290670967</v>
          </cell>
          <cell r="H41">
            <v>0.24984486674944467</v>
          </cell>
          <cell r="I41">
            <v>2.9516030853172372E-2</v>
          </cell>
          <cell r="J41">
            <v>9.9616604129456766E-3</v>
          </cell>
          <cell r="K41">
            <v>0.21804967792781091</v>
          </cell>
          <cell r="L41">
            <v>0</v>
          </cell>
          <cell r="M41">
            <v>1.1516461149916776E-2</v>
          </cell>
          <cell r="N41">
            <v>0</v>
          </cell>
          <cell r="O41">
            <v>0</v>
          </cell>
          <cell r="P41">
            <v>1</v>
          </cell>
          <cell r="R41">
            <v>0</v>
          </cell>
          <cell r="S41">
            <v>0</v>
          </cell>
          <cell r="T41">
            <v>0</v>
          </cell>
          <cell r="U41">
            <v>0</v>
          </cell>
          <cell r="V41">
            <v>0</v>
          </cell>
          <cell r="W41">
            <v>0</v>
          </cell>
          <cell r="X41">
            <v>0</v>
          </cell>
          <cell r="Y41">
            <v>0</v>
          </cell>
        </row>
        <row r="42">
          <cell r="A42" t="str">
            <v>F46</v>
          </cell>
          <cell r="B42" t="str">
            <v>Lighting / OSPA  Split</v>
          </cell>
          <cell r="F42">
            <v>0</v>
          </cell>
          <cell r="G42">
            <v>0</v>
          </cell>
          <cell r="H42">
            <v>0</v>
          </cell>
          <cell r="I42">
            <v>0</v>
          </cell>
          <cell r="J42">
            <v>0</v>
          </cell>
          <cell r="K42">
            <v>0</v>
          </cell>
          <cell r="L42">
            <v>0.91855546154873757</v>
          </cell>
          <cell r="M42">
            <v>0</v>
          </cell>
          <cell r="N42">
            <v>7.7704056641581698E-2</v>
          </cell>
          <cell r="O42">
            <v>3.740481809680723E-3</v>
          </cell>
          <cell r="P42">
            <v>1</v>
          </cell>
          <cell r="R42">
            <v>7.7704056641581698E-2</v>
          </cell>
          <cell r="S42">
            <v>0</v>
          </cell>
          <cell r="T42">
            <v>0</v>
          </cell>
          <cell r="U42">
            <v>0.91855546154873757</v>
          </cell>
          <cell r="V42">
            <v>0</v>
          </cell>
          <cell r="W42">
            <v>0</v>
          </cell>
          <cell r="X42">
            <v>0</v>
          </cell>
          <cell r="Y42">
            <v>0</v>
          </cell>
        </row>
        <row r="43">
          <cell r="A43" t="str">
            <v>F47</v>
          </cell>
          <cell r="B43" t="str">
            <v>Wtd Customers Acct 902 - irrigation</v>
          </cell>
          <cell r="F43">
            <v>0.72016361234431292</v>
          </cell>
          <cell r="G43">
            <v>0.20595760953569811</v>
          </cell>
          <cell r="H43">
            <v>6.3008129480482442E-2</v>
          </cell>
          <cell r="I43">
            <v>3.5235577841259925E-3</v>
          </cell>
          <cell r="J43">
            <v>1.8287800158744546E-3</v>
          </cell>
          <cell r="K43">
            <v>4.5303817238116495E-3</v>
          </cell>
          <cell r="L43">
            <v>5.2363426006977239E-4</v>
          </cell>
          <cell r="M43">
            <v>4.1786635738595777E-4</v>
          </cell>
          <cell r="N43">
            <v>4.4296188860856733E-5</v>
          </cell>
          <cell r="O43">
            <v>2.1323093778292071E-6</v>
          </cell>
          <cell r="P43">
            <v>1</v>
          </cell>
          <cell r="R43">
            <v>4.4296188860856733E-5</v>
          </cell>
          <cell r="S43">
            <v>0</v>
          </cell>
          <cell r="T43">
            <v>0</v>
          </cell>
          <cell r="U43">
            <v>5.2363426006977239E-4</v>
          </cell>
          <cell r="V43">
            <v>0</v>
          </cell>
          <cell r="W43">
            <v>0</v>
          </cell>
          <cell r="X43">
            <v>0</v>
          </cell>
          <cell r="Y43">
            <v>0</v>
          </cell>
        </row>
        <row r="44">
          <cell r="A44" t="str">
            <v>F48</v>
          </cell>
          <cell r="B44" t="str">
            <v>Wtd Customers Acct 903 - irrigation</v>
          </cell>
          <cell r="F44">
            <v>0.78774262790227745</v>
          </cell>
          <cell r="G44">
            <v>0.13496500765460881</v>
          </cell>
          <cell r="H44">
            <v>4.4139346690465209E-2</v>
          </cell>
          <cell r="I44">
            <v>4.2041100225485252E-3</v>
          </cell>
          <cell r="J44">
            <v>1.4188871326101275E-3</v>
          </cell>
          <cell r="K44">
            <v>2.7848857866028744E-3</v>
          </cell>
          <cell r="L44">
            <v>2.2520375317912858E-2</v>
          </cell>
          <cell r="M44">
            <v>2.2797034926349662E-4</v>
          </cell>
          <cell r="N44">
            <v>1.9050831360169639E-3</v>
          </cell>
          <cell r="O44">
            <v>9.1706007693653283E-5</v>
          </cell>
          <cell r="P44">
            <v>1</v>
          </cell>
          <cell r="R44">
            <v>1.9050831360169639E-3</v>
          </cell>
          <cell r="S44">
            <v>0</v>
          </cell>
          <cell r="T44">
            <v>0</v>
          </cell>
          <cell r="U44">
            <v>2.2520375317912858E-2</v>
          </cell>
          <cell r="V44">
            <v>0</v>
          </cell>
          <cell r="W44">
            <v>0</v>
          </cell>
          <cell r="X44">
            <v>0</v>
          </cell>
          <cell r="Y44">
            <v>0</v>
          </cell>
        </row>
        <row r="45">
          <cell r="A45" t="str">
            <v>F50</v>
          </cell>
          <cell r="B45" t="str">
            <v>Customer Advances</v>
          </cell>
          <cell r="F45">
            <v>2.9925853026538076E-2</v>
          </cell>
          <cell r="G45">
            <v>1.7151697302240951E-2</v>
          </cell>
          <cell r="H45">
            <v>0.18960833374802827</v>
          </cell>
          <cell r="I45">
            <v>0.72774563115564639</v>
          </cell>
          <cell r="J45">
            <v>1.6773771746032194E-2</v>
          </cell>
          <cell r="K45">
            <v>8.5718330017953894E-3</v>
          </cell>
          <cell r="L45">
            <v>6.9885317205666082E-3</v>
          </cell>
          <cell r="M45">
            <v>1.6340591561510075E-3</v>
          </cell>
          <cell r="N45">
            <v>1.5807955408015119E-3</v>
          </cell>
          <cell r="O45">
            <v>1.9493602199644007E-5</v>
          </cell>
          <cell r="P45">
            <v>1</v>
          </cell>
          <cell r="R45">
            <v>1.5807955408015119E-3</v>
          </cell>
          <cell r="S45">
            <v>0</v>
          </cell>
          <cell r="T45">
            <v>0</v>
          </cell>
          <cell r="U45">
            <v>6.9885317205666082E-3</v>
          </cell>
          <cell r="V45">
            <v>0</v>
          </cell>
          <cell r="W45">
            <v>0</v>
          </cell>
          <cell r="X45">
            <v>0</v>
          </cell>
          <cell r="Y45">
            <v>0</v>
          </cell>
        </row>
        <row r="46">
          <cell r="A46" t="str">
            <v>F51</v>
          </cell>
          <cell r="B46" t="str">
            <v>Security Deposits</v>
          </cell>
          <cell r="F46">
            <v>0.60546867333539756</v>
          </cell>
          <cell r="G46">
            <v>4.8736394935561117E-2</v>
          </cell>
          <cell r="H46">
            <v>0.30671659673056489</v>
          </cell>
          <cell r="I46">
            <v>3.3864709101763993E-2</v>
          </cell>
          <cell r="J46">
            <v>0</v>
          </cell>
          <cell r="K46">
            <v>2.4274839206128098E-3</v>
          </cell>
          <cell r="L46">
            <v>2.3012609139607802E-3</v>
          </cell>
          <cell r="M46">
            <v>0</v>
          </cell>
          <cell r="N46">
            <v>4.8488106213889353E-4</v>
          </cell>
          <cell r="O46">
            <v>0</v>
          </cell>
          <cell r="P46">
            <v>1</v>
          </cell>
          <cell r="R46">
            <v>4.8488106213889353E-4</v>
          </cell>
          <cell r="S46">
            <v>0</v>
          </cell>
          <cell r="T46">
            <v>0</v>
          </cell>
          <cell r="U46">
            <v>2.3012609139607802E-3</v>
          </cell>
          <cell r="V46">
            <v>0</v>
          </cell>
          <cell r="W46">
            <v>0</v>
          </cell>
          <cell r="X46">
            <v>0</v>
          </cell>
          <cell r="Y46">
            <v>0</v>
          </cell>
        </row>
        <row r="47">
          <cell r="A47" t="str">
            <v>F60</v>
          </cell>
          <cell r="B47" t="str">
            <v>Meters</v>
          </cell>
          <cell r="F47">
            <v>0.43882459760597325</v>
          </cell>
          <cell r="G47">
            <v>0.10611722466064373</v>
          </cell>
          <cell r="H47">
            <v>0.13711762692082805</v>
          </cell>
          <cell r="I47">
            <v>1.9201870945668477E-2</v>
          </cell>
          <cell r="J47">
            <v>0.2921707064255511</v>
          </cell>
          <cell r="K47">
            <v>6.1261202743662594E-3</v>
          </cell>
          <cell r="L47">
            <v>0</v>
          </cell>
          <cell r="M47">
            <v>4.4185316696925041E-4</v>
          </cell>
          <cell r="N47">
            <v>0</v>
          </cell>
          <cell r="O47">
            <v>0</v>
          </cell>
          <cell r="P47">
            <v>1</v>
          </cell>
          <cell r="R47">
            <v>0</v>
          </cell>
          <cell r="S47">
            <v>0</v>
          </cell>
          <cell r="T47">
            <v>0</v>
          </cell>
          <cell r="U47">
            <v>0</v>
          </cell>
          <cell r="V47">
            <v>0</v>
          </cell>
          <cell r="W47">
            <v>0</v>
          </cell>
          <cell r="X47">
            <v>0</v>
          </cell>
          <cell r="Y47">
            <v>0</v>
          </cell>
        </row>
        <row r="48">
          <cell r="A48" t="str">
            <v>F70</v>
          </cell>
          <cell r="B48" t="str">
            <v>Services</v>
          </cell>
          <cell r="F48">
            <v>0.69438815520581876</v>
          </cell>
          <cell r="G48">
            <v>0.17349906313648156</v>
          </cell>
          <cell r="H48">
            <v>0.10561627595941649</v>
          </cell>
          <cell r="I48">
            <v>2.504423838883349E-3</v>
          </cell>
          <cell r="J48">
            <v>0</v>
          </cell>
          <cell r="K48">
            <v>0</v>
          </cell>
          <cell r="L48">
            <v>2.2083292338391694E-2</v>
          </cell>
          <cell r="M48">
            <v>0</v>
          </cell>
          <cell r="N48">
            <v>1.8188633741966012E-3</v>
          </cell>
          <cell r="O48">
            <v>8.9926146811368163E-5</v>
          </cell>
          <cell r="P48">
            <v>1</v>
          </cell>
          <cell r="R48">
            <v>1.8188633741966012E-3</v>
          </cell>
          <cell r="U48">
            <v>2.2083292338391694E-2</v>
          </cell>
          <cell r="V48">
            <v>0</v>
          </cell>
          <cell r="W48">
            <v>0</v>
          </cell>
          <cell r="X48">
            <v>0</v>
          </cell>
          <cell r="Y48">
            <v>0</v>
          </cell>
        </row>
        <row r="49">
          <cell r="A49" t="str">
            <v>F80</v>
          </cell>
          <cell r="B49" t="str">
            <v>Uncollectables</v>
          </cell>
          <cell r="F49">
            <v>0.87700847975718921</v>
          </cell>
          <cell r="G49">
            <v>1.7765624487311039E-2</v>
          </cell>
          <cell r="H49">
            <v>9.6806624131417551E-2</v>
          </cell>
          <cell r="I49">
            <v>1.2961847152623213E-2</v>
          </cell>
          <cell r="J49">
            <v>-3.2419917118296213E-3</v>
          </cell>
          <cell r="K49">
            <v>-1.0923481366602993E-3</v>
          </cell>
          <cell r="L49">
            <v>0</v>
          </cell>
          <cell r="M49">
            <v>-2.0823568005120838E-4</v>
          </cell>
          <cell r="N49">
            <v>0</v>
          </cell>
          <cell r="O49">
            <v>0</v>
          </cell>
          <cell r="P49">
            <v>1</v>
          </cell>
          <cell r="R49">
            <v>0</v>
          </cell>
          <cell r="U49">
            <v>0</v>
          </cell>
          <cell r="V49">
            <v>0</v>
          </cell>
          <cell r="W49">
            <v>0</v>
          </cell>
          <cell r="X49">
            <v>0</v>
          </cell>
          <cell r="Y49">
            <v>0</v>
          </cell>
        </row>
        <row r="50">
          <cell r="A50" t="str">
            <v>F90</v>
          </cell>
          <cell r="B50" t="str">
            <v>Account 908</v>
          </cell>
          <cell r="F50">
            <v>0.74512828359081196</v>
          </cell>
          <cell r="G50">
            <v>0.13511310966797718</v>
          </cell>
          <cell r="H50">
            <v>5.1611518465098288E-2</v>
          </cell>
          <cell r="I50">
            <v>1.4559287949303326E-2</v>
          </cell>
          <cell r="J50">
            <v>2.4262065745997617E-2</v>
          </cell>
          <cell r="K50">
            <v>4.0650554439676688E-3</v>
          </cell>
          <cell r="L50">
            <v>2.2985499794371058E-2</v>
          </cell>
          <cell r="M50">
            <v>2.3507691399361687E-4</v>
          </cell>
          <cell r="N50">
            <v>1.9462318443561554E-3</v>
          </cell>
          <cell r="O50">
            <v>9.3870584122906153E-5</v>
          </cell>
          <cell r="P50">
            <v>1</v>
          </cell>
          <cell r="R50">
            <v>1.9462318443561554E-3</v>
          </cell>
          <cell r="U50">
            <v>2.2985499794371058E-2</v>
          </cell>
          <cell r="V50">
            <v>0</v>
          </cell>
          <cell r="W50">
            <v>0</v>
          </cell>
          <cell r="X50">
            <v>0</v>
          </cell>
          <cell r="Y50">
            <v>0</v>
          </cell>
        </row>
        <row r="51">
          <cell r="A51" t="str">
            <v>F101</v>
          </cell>
          <cell r="B51" t="str">
            <v>Rate Base</v>
          </cell>
          <cell r="F51">
            <v>0.19102144183955383</v>
          </cell>
          <cell r="G51">
            <v>3.1952704538869919E-2</v>
          </cell>
          <cell r="H51">
            <v>0.20885622491225805</v>
          </cell>
          <cell r="I51">
            <v>0.22320971805802489</v>
          </cell>
          <cell r="J51">
            <v>0.33634563524055083</v>
          </cell>
          <cell r="K51">
            <v>2.6487386255184108E-3</v>
          </cell>
          <cell r="L51">
            <v>4.4167300870392966E-3</v>
          </cell>
          <cell r="M51">
            <v>5.2541140661152769E-4</v>
          </cell>
          <cell r="N51">
            <v>1.0137347848826646E-3</v>
          </cell>
          <cell r="O51">
            <v>9.6605066907189713E-6</v>
          </cell>
          <cell r="P51">
            <v>1</v>
          </cell>
          <cell r="R51">
            <v>8.3333333333333329E-2</v>
          </cell>
          <cell r="S51">
            <v>8.3333333333333329E-2</v>
          </cell>
          <cell r="T51">
            <v>8.3333333333333329E-2</v>
          </cell>
          <cell r="U51">
            <v>8.3333333333333329E-2</v>
          </cell>
          <cell r="V51">
            <v>8.3333333333333329E-2</v>
          </cell>
          <cell r="W51">
            <v>8.3333333333333329E-2</v>
          </cell>
          <cell r="X51">
            <v>0.2455832699129607</v>
          </cell>
          <cell r="Y51">
            <v>0.24898626521511733</v>
          </cell>
        </row>
        <row r="52">
          <cell r="A52" t="str">
            <v>F101G</v>
          </cell>
          <cell r="B52" t="str">
            <v>Generation Rate Base</v>
          </cell>
          <cell r="F52">
            <v>0.13597578088240175</v>
          </cell>
          <cell r="G52">
            <v>2.488331223769482E-2</v>
          </cell>
          <cell r="H52">
            <v>0.18865597477429902</v>
          </cell>
          <cell r="I52">
            <v>0.23935304135812385</v>
          </cell>
          <cell r="J52">
            <v>0.40727179858443513</v>
          </cell>
          <cell r="K52">
            <v>2.2136476663586241E-3</v>
          </cell>
          <cell r="L52">
            <v>1.0528988311933397E-3</v>
          </cell>
          <cell r="M52">
            <v>4.7613533715025935E-4</v>
          </cell>
          <cell r="N52">
            <v>1.0905105873622344E-4</v>
          </cell>
          <cell r="O52">
            <v>8.3592696074004485E-6</v>
          </cell>
          <cell r="P52">
            <v>1</v>
          </cell>
          <cell r="R52">
            <v>7.1428571428571425E-2</v>
          </cell>
          <cell r="S52">
            <v>7.1428571428571425E-2</v>
          </cell>
          <cell r="T52">
            <v>7.1428571428571425E-2</v>
          </cell>
          <cell r="U52">
            <v>7.1428571428571425E-2</v>
          </cell>
          <cell r="V52">
            <v>7.1428571428571425E-2</v>
          </cell>
          <cell r="W52">
            <v>7.1428571428571425E-2</v>
          </cell>
          <cell r="X52">
            <v>0.21323281545452094</v>
          </cell>
          <cell r="Y52">
            <v>0.21417666322697804</v>
          </cell>
        </row>
        <row r="53">
          <cell r="A53" t="str">
            <v>F101T</v>
          </cell>
          <cell r="B53" t="str">
            <v>Transmission Rate Base</v>
          </cell>
          <cell r="F53">
            <v>0.13621129656431721</v>
          </cell>
          <cell r="G53">
            <v>2.5117802610724552E-2</v>
          </cell>
          <cell r="H53">
            <v>0.19017487262301586</v>
          </cell>
          <cell r="I53">
            <v>0.23727512217127686</v>
          </cell>
          <cell r="J53">
            <v>0.4074816142030494</v>
          </cell>
          <cell r="K53">
            <v>2.2316977350348363E-3</v>
          </cell>
          <cell r="L53">
            <v>9.2911713559814949E-4</v>
          </cell>
          <cell r="M53">
            <v>4.818261728439698E-4</v>
          </cell>
          <cell r="N53">
            <v>8.8783646565061833E-5</v>
          </cell>
          <cell r="O53">
            <v>7.8671375740338091E-6</v>
          </cell>
          <cell r="P53">
            <v>1</v>
          </cell>
          <cell r="R53">
            <v>0.14285714285714285</v>
          </cell>
          <cell r="S53">
            <v>0.14285714285714285</v>
          </cell>
          <cell r="T53">
            <v>0.14285714285714285</v>
          </cell>
          <cell r="U53">
            <v>0.14285714285714285</v>
          </cell>
          <cell r="V53">
            <v>0.14285714285714285</v>
          </cell>
          <cell r="W53">
            <v>0.14285714285714285</v>
          </cell>
          <cell r="X53">
            <v>0.42764231143583042</v>
          </cell>
          <cell r="Y53">
            <v>0.42848264492486349</v>
          </cell>
        </row>
        <row r="54">
          <cell r="A54" t="str">
            <v>F101D</v>
          </cell>
          <cell r="B54" t="str">
            <v>Distribution Rate Base</v>
          </cell>
          <cell r="F54">
            <v>0.44670328436569895</v>
          </cell>
          <cell r="G54">
            <v>6.4391262514519668E-2</v>
          </cell>
          <cell r="H54">
            <v>0.30263023740109929</v>
          </cell>
          <cell r="I54">
            <v>0.15100183921238267</v>
          </cell>
          <cell r="J54">
            <v>4.2399848954134765E-3</v>
          </cell>
          <cell r="K54">
            <v>4.6645244225237657E-3</v>
          </cell>
          <cell r="L54">
            <v>2.0312485200507543E-2</v>
          </cell>
          <cell r="M54">
            <v>7.5114505002238624E-4</v>
          </cell>
          <cell r="N54">
            <v>5.2891756900357578E-3</v>
          </cell>
          <cell r="O54">
            <v>1.6061247797069218E-5</v>
          </cell>
          <cell r="P54">
            <v>1</v>
          </cell>
          <cell r="R54">
            <v>0.14285714285714285</v>
          </cell>
          <cell r="S54">
            <v>0.14285714285714285</v>
          </cell>
          <cell r="T54">
            <v>0.14285714285714285</v>
          </cell>
          <cell r="U54">
            <v>0.14285714285714285</v>
          </cell>
          <cell r="V54">
            <v>0.14285714285714285</v>
          </cell>
          <cell r="W54">
            <v>0.14285714285714285</v>
          </cell>
          <cell r="X54">
            <v>0.408258943370921</v>
          </cell>
          <cell r="Y54">
            <v>0.42328225288139276</v>
          </cell>
        </row>
        <row r="55">
          <cell r="A55" t="str">
            <v>F101R</v>
          </cell>
          <cell r="B55" t="str">
            <v>Retail Rate Base</v>
          </cell>
          <cell r="F55">
            <v>0.71997126830425762</v>
          </cell>
          <cell r="G55">
            <v>0.12471088301704786</v>
          </cell>
          <cell r="H55">
            <v>7.9887491912985178E-2</v>
          </cell>
          <cell r="I55">
            <v>3.0670179374956634E-2</v>
          </cell>
          <cell r="J55">
            <v>1.877795600526401E-2</v>
          </cell>
          <cell r="K55">
            <v>4.0045599366036111E-3</v>
          </cell>
          <cell r="L55">
            <v>1.9595829127931529E-2</v>
          </cell>
          <cell r="M55">
            <v>2.9674442431757027E-4</v>
          </cell>
          <cell r="N55">
            <v>2.0121171860751465E-3</v>
          </cell>
          <cell r="O55">
            <v>7.2970710558938133E-5</v>
          </cell>
          <cell r="P55">
            <v>1</v>
          </cell>
          <cell r="R55">
            <v>0.14285714285714285</v>
          </cell>
          <cell r="S55">
            <v>0.14285714285714285</v>
          </cell>
          <cell r="T55">
            <v>0.14285714285714285</v>
          </cell>
          <cell r="U55">
            <v>0.14285714285714285</v>
          </cell>
          <cell r="V55">
            <v>0.14285714285714285</v>
          </cell>
          <cell r="W55">
            <v>0.14285714285714285</v>
          </cell>
          <cell r="X55">
            <v>0.40897559944349704</v>
          </cell>
          <cell r="Y55">
            <v>0.42655931138535341</v>
          </cell>
        </row>
        <row r="56">
          <cell r="A56" t="str">
            <v>F101M</v>
          </cell>
          <cell r="B56" t="str">
            <v>Misc Rate Base</v>
          </cell>
          <cell r="F56">
            <v>0.1747591231098263</v>
          </cell>
          <cell r="G56">
            <v>2.9758952134617822E-2</v>
          </cell>
          <cell r="H56">
            <v>0.20160232475306025</v>
          </cell>
          <cell r="I56">
            <v>0.22949177570829762</v>
          </cell>
          <cell r="J56">
            <v>0.35704836740023843</v>
          </cell>
          <cell r="K56">
            <v>2.5102111192472683E-3</v>
          </cell>
          <cell r="L56">
            <v>3.5612047689141963E-3</v>
          </cell>
          <cell r="M56">
            <v>5.0747338973818968E-4</v>
          </cell>
          <cell r="N56">
            <v>7.506770746746541E-4</v>
          </cell>
          <cell r="O56">
            <v>9.8905413852467611E-6</v>
          </cell>
          <cell r="P56">
            <v>1</v>
          </cell>
          <cell r="R56">
            <v>0.14285714285714285</v>
          </cell>
          <cell r="S56">
            <v>0.14285714285714285</v>
          </cell>
          <cell r="T56">
            <v>0.14285714285714285</v>
          </cell>
          <cell r="U56">
            <v>0.14285714285714285</v>
          </cell>
          <cell r="V56">
            <v>0.14285714285714285</v>
          </cell>
          <cell r="W56">
            <v>0.14285714285714285</v>
          </cell>
          <cell r="X56">
            <v>0.42501022380251435</v>
          </cell>
          <cell r="Y56">
            <v>0.42782075149675391</v>
          </cell>
        </row>
        <row r="57">
          <cell r="A57" t="str">
            <v>F102</v>
          </cell>
          <cell r="B57" t="str">
            <v>SGP - System Gross Plant</v>
          </cell>
          <cell r="F57">
            <v>0.20035682611125133</v>
          </cell>
          <cell r="G57">
            <v>3.3101816681216346E-2</v>
          </cell>
          <cell r="H57">
            <v>0.21291966162741818</v>
          </cell>
          <cell r="I57">
            <v>0.22220037409972354</v>
          </cell>
          <cell r="J57">
            <v>0.32208414757509352</v>
          </cell>
          <cell r="K57">
            <v>2.7257892339797251E-3</v>
          </cell>
          <cell r="L57">
            <v>4.9392431992498912E-3</v>
          </cell>
          <cell r="M57">
            <v>5.3685319677269081E-4</v>
          </cell>
          <cell r="N57">
            <v>1.1257211814460735E-3</v>
          </cell>
          <cell r="O57">
            <v>9.5670938487392404E-6</v>
          </cell>
          <cell r="P57">
            <v>1</v>
          </cell>
          <cell r="R57">
            <v>0.14285714285714285</v>
          </cell>
          <cell r="S57">
            <v>0.14285714285714285</v>
          </cell>
          <cell r="T57">
            <v>0.14285714285714285</v>
          </cell>
          <cell r="U57">
            <v>0.14285714285714285</v>
          </cell>
          <cell r="V57">
            <v>0.14285714285714285</v>
          </cell>
          <cell r="W57">
            <v>0.14285714285714285</v>
          </cell>
          <cell r="X57">
            <v>0.42363218537217867</v>
          </cell>
          <cell r="Y57">
            <v>0.4274457073899825</v>
          </cell>
        </row>
        <row r="58">
          <cell r="A58" t="str">
            <v>F102G</v>
          </cell>
          <cell r="B58" t="str">
            <v>SGGP - System Gross Generation Plant</v>
          </cell>
          <cell r="F58">
            <v>0.13761698360089908</v>
          </cell>
          <cell r="G58">
            <v>2.5269422725487833E-2</v>
          </cell>
          <cell r="H58">
            <v>0.18991381185991518</v>
          </cell>
          <cell r="I58">
            <v>0.23855147040493935</v>
          </cell>
          <cell r="J58">
            <v>0.4048013987556533</v>
          </cell>
          <cell r="K58">
            <v>2.2366325856760187E-3</v>
          </cell>
          <cell r="L58">
            <v>1.0178044994430904E-3</v>
          </cell>
          <cell r="M58">
            <v>4.8075282704622988E-4</v>
          </cell>
          <cell r="N58">
            <v>1.0368190850615091E-4</v>
          </cell>
          <cell r="O58">
            <v>8.0408324339174489E-6</v>
          </cell>
          <cell r="P58">
            <v>1</v>
          </cell>
          <cell r="R58">
            <v>6.25E-2</v>
          </cell>
          <cell r="S58">
            <v>6.25E-2</v>
          </cell>
          <cell r="T58">
            <v>6.25E-2</v>
          </cell>
          <cell r="U58">
            <v>6.25E-2</v>
          </cell>
          <cell r="V58">
            <v>6.25E-2</v>
          </cell>
          <cell r="W58">
            <v>6.25E-2</v>
          </cell>
          <cell r="X58">
            <v>0.18648219550055692</v>
          </cell>
          <cell r="Y58">
            <v>0.18739631809149385</v>
          </cell>
        </row>
        <row r="59">
          <cell r="A59" t="str">
            <v>F102T</v>
          </cell>
          <cell r="B59" t="str">
            <v>SGTP - System Gross Transmission Plant</v>
          </cell>
          <cell r="F59">
            <v>0.13711846467969196</v>
          </cell>
          <cell r="G59">
            <v>2.5288828675867157E-2</v>
          </cell>
          <cell r="H59">
            <v>0.19005609905954446</v>
          </cell>
          <cell r="I59">
            <v>0.23859192838822585</v>
          </cell>
          <cell r="J59">
            <v>0.40508345399268902</v>
          </cell>
          <cell r="K59">
            <v>2.2596637159267843E-3</v>
          </cell>
          <cell r="L59">
            <v>1.0051989654422636E-3</v>
          </cell>
          <cell r="M59">
            <v>4.8577124182435342E-4</v>
          </cell>
          <cell r="N59">
            <v>1.0254271785880926E-4</v>
          </cell>
          <cell r="O59">
            <v>8.04856292930528E-6</v>
          </cell>
          <cell r="P59">
            <v>1</v>
          </cell>
          <cell r="R59">
            <v>0.14285714285714285</v>
          </cell>
          <cell r="S59">
            <v>0.14285714285714285</v>
          </cell>
          <cell r="T59">
            <v>0.14285714285714285</v>
          </cell>
          <cell r="U59">
            <v>0.14285714285714285</v>
          </cell>
          <cell r="V59">
            <v>0.14285714285714285</v>
          </cell>
          <cell r="W59">
            <v>0.14285714285714285</v>
          </cell>
          <cell r="X59">
            <v>0.42756622960598628</v>
          </cell>
          <cell r="Y59">
            <v>0.42846888585356974</v>
          </cell>
        </row>
        <row r="60">
          <cell r="A60" t="str">
            <v>F102D</v>
          </cell>
          <cell r="B60" t="str">
            <v>SGDP - System Gross Distribution Plant</v>
          </cell>
          <cell r="F60">
            <v>0.43794464409570999</v>
          </cell>
          <cell r="G60">
            <v>6.2676741809114894E-2</v>
          </cell>
          <cell r="H60">
            <v>0.29970001086969789</v>
          </cell>
          <cell r="I60">
            <v>0.16037438488792369</v>
          </cell>
          <cell r="J60">
            <v>9.2366961334288105E-3</v>
          </cell>
          <cell r="K60">
            <v>4.5500203735406993E-3</v>
          </cell>
          <cell r="L60">
            <v>1.9769835784176525E-2</v>
          </cell>
          <cell r="M60">
            <v>7.4358530682603306E-4</v>
          </cell>
          <cell r="N60">
            <v>4.988754649199221E-3</v>
          </cell>
          <cell r="O60">
            <v>1.5326090382195199E-5</v>
          </cell>
          <cell r="P60">
            <v>1</v>
          </cell>
          <cell r="R60">
            <v>0.14285714285714285</v>
          </cell>
          <cell r="S60">
            <v>0.14285714285714285</v>
          </cell>
          <cell r="T60">
            <v>0.14285714285714285</v>
          </cell>
          <cell r="U60">
            <v>0.14285714285714285</v>
          </cell>
          <cell r="V60">
            <v>0.14285714285714285</v>
          </cell>
          <cell r="W60">
            <v>0.14285714285714285</v>
          </cell>
          <cell r="X60">
            <v>0.40880159278725203</v>
          </cell>
          <cell r="Y60">
            <v>0.42358267392222931</v>
          </cell>
        </row>
        <row r="61">
          <cell r="A61" t="str">
            <v>F102R</v>
          </cell>
          <cell r="B61" t="str">
            <v>SGTP - System Gross Retail Plant</v>
          </cell>
          <cell r="F61">
            <v>0.20035682611125133</v>
          </cell>
          <cell r="G61">
            <v>3.3101816681216346E-2</v>
          </cell>
          <cell r="H61">
            <v>0.21291966162741818</v>
          </cell>
          <cell r="I61">
            <v>0.22220037409972354</v>
          </cell>
          <cell r="J61">
            <v>0.32208414757509352</v>
          </cell>
          <cell r="K61">
            <v>2.7257892339797251E-3</v>
          </cell>
          <cell r="L61">
            <v>4.9392431992498912E-3</v>
          </cell>
          <cell r="M61">
            <v>5.3685319677269081E-4</v>
          </cell>
          <cell r="N61">
            <v>1.1257211814460735E-3</v>
          </cell>
          <cell r="O61">
            <v>9.5670938487392404E-6</v>
          </cell>
          <cell r="P61">
            <v>1</v>
          </cell>
          <cell r="R61">
            <v>0.14285714285714285</v>
          </cell>
          <cell r="S61">
            <v>0.14285714285714285</v>
          </cell>
          <cell r="T61">
            <v>0.14285714285714285</v>
          </cell>
          <cell r="U61">
            <v>0.14285714285714285</v>
          </cell>
          <cell r="V61">
            <v>0.14285714285714285</v>
          </cell>
          <cell r="W61">
            <v>0.14285714285714285</v>
          </cell>
          <cell r="X61">
            <v>0.42363218537217867</v>
          </cell>
          <cell r="Y61">
            <v>0.4274457073899825</v>
          </cell>
        </row>
        <row r="62">
          <cell r="A62" t="str">
            <v>F102M</v>
          </cell>
          <cell r="B62" t="str">
            <v>SGDP - System Gross Misc Plant</v>
          </cell>
          <cell r="F62">
            <v>0.20035682611125133</v>
          </cell>
          <cell r="G62">
            <v>3.3101816681216346E-2</v>
          </cell>
          <cell r="H62">
            <v>0.21291966162741818</v>
          </cell>
          <cell r="I62">
            <v>0.22220037409972354</v>
          </cell>
          <cell r="J62">
            <v>0.32208414757509352</v>
          </cell>
          <cell r="K62">
            <v>2.7257892339797251E-3</v>
          </cell>
          <cell r="L62">
            <v>4.9392431992498912E-3</v>
          </cell>
          <cell r="M62">
            <v>5.3685319677269081E-4</v>
          </cell>
          <cell r="N62">
            <v>1.1257211814460735E-3</v>
          </cell>
          <cell r="O62">
            <v>9.5670938487392404E-6</v>
          </cell>
          <cell r="P62">
            <v>1</v>
          </cell>
          <cell r="R62">
            <v>0.14285714285714285</v>
          </cell>
          <cell r="S62">
            <v>0.14285714285714285</v>
          </cell>
          <cell r="T62">
            <v>0.14285714285714285</v>
          </cell>
          <cell r="U62">
            <v>0.14285714285714285</v>
          </cell>
          <cell r="V62">
            <v>0.14285714285714285</v>
          </cell>
          <cell r="W62">
            <v>0.14285714285714285</v>
          </cell>
          <cell r="X62">
            <v>0.42363218537217867</v>
          </cell>
          <cell r="Y62">
            <v>0.4274457073899825</v>
          </cell>
        </row>
        <row r="63">
          <cell r="A63" t="str">
            <v>F104</v>
          </cell>
          <cell r="B63" t="str">
            <v>SNP - System Net Plant</v>
          </cell>
          <cell r="F63">
            <v>0.19796850788178733</v>
          </cell>
          <cell r="G63">
            <v>3.293058023434519E-2</v>
          </cell>
          <cell r="H63">
            <v>0.21093851302831806</v>
          </cell>
          <cell r="I63">
            <v>0.22224250882380595</v>
          </cell>
          <cell r="J63">
            <v>0.32672281973253481</v>
          </cell>
          <cell r="K63">
            <v>2.7211011824505916E-3</v>
          </cell>
          <cell r="L63">
            <v>4.8173781623083636E-3</v>
          </cell>
          <cell r="M63">
            <v>5.3418980999203288E-4</v>
          </cell>
          <cell r="N63">
            <v>1.1144663798984867E-3</v>
          </cell>
          <cell r="O63">
            <v>9.9347645592681537E-6</v>
          </cell>
          <cell r="P63">
            <v>1</v>
          </cell>
          <cell r="R63">
            <v>6.25E-2</v>
          </cell>
          <cell r="S63">
            <v>6.25E-2</v>
          </cell>
          <cell r="T63">
            <v>6.25E-2</v>
          </cell>
          <cell r="U63">
            <v>6.25E-2</v>
          </cell>
          <cell r="V63">
            <v>6.25E-2</v>
          </cell>
          <cell r="W63">
            <v>6.25E-2</v>
          </cell>
          <cell r="X63">
            <v>0.18268262183769163</v>
          </cell>
          <cell r="Y63">
            <v>0.18638553362010152</v>
          </cell>
        </row>
        <row r="64">
          <cell r="A64" t="str">
            <v>F104G</v>
          </cell>
          <cell r="B64" t="str">
            <v>SNP - System Net Generation Plant</v>
          </cell>
          <cell r="F64">
            <v>0.13716451141828825</v>
          </cell>
          <cell r="G64">
            <v>2.5122045277937415E-2</v>
          </cell>
          <cell r="H64">
            <v>0.18891877984606309</v>
          </cell>
          <cell r="I64">
            <v>0.2388499745527243</v>
          </cell>
          <cell r="J64">
            <v>0.40606384155453484</v>
          </cell>
          <cell r="K64">
            <v>2.2245393797933645E-3</v>
          </cell>
          <cell r="L64">
            <v>1.0616950247903287E-3</v>
          </cell>
          <cell r="M64">
            <v>4.7757546734037695E-4</v>
          </cell>
          <cell r="N64">
            <v>1.0869833239167154E-4</v>
          </cell>
          <cell r="O64">
            <v>8.3391461364425239E-6</v>
          </cell>
          <cell r="P64">
            <v>1</v>
          </cell>
          <cell r="R64">
            <v>6.25E-2</v>
          </cell>
          <cell r="S64">
            <v>6.25E-2</v>
          </cell>
          <cell r="T64">
            <v>6.25E-2</v>
          </cell>
          <cell r="U64">
            <v>6.25E-2</v>
          </cell>
          <cell r="V64">
            <v>6.25E-2</v>
          </cell>
          <cell r="W64">
            <v>6.25E-2</v>
          </cell>
          <cell r="X64">
            <v>0.18643830497520966</v>
          </cell>
          <cell r="Y64">
            <v>0.18739130166760834</v>
          </cell>
        </row>
        <row r="65">
          <cell r="A65" t="str">
            <v>F104T</v>
          </cell>
          <cell r="B65" t="str">
            <v>SNP - System Net Transmission Plant</v>
          </cell>
          <cell r="F65">
            <v>0.13684485477809277</v>
          </cell>
          <cell r="G65">
            <v>2.5260489266445831E-2</v>
          </cell>
          <cell r="H65">
            <v>0.18993993215631841</v>
          </cell>
          <cell r="I65">
            <v>0.23865057890146543</v>
          </cell>
          <cell r="J65">
            <v>0.40547285796498422</v>
          </cell>
          <cell r="K65">
            <v>2.2573539931389905E-3</v>
          </cell>
          <cell r="L65">
            <v>9.8366902128589314E-4</v>
          </cell>
          <cell r="M65">
            <v>4.8550457546673524E-4</v>
          </cell>
          <cell r="N65">
            <v>9.672011868952908E-5</v>
          </cell>
          <cell r="O65">
            <v>8.0392241121772419E-6</v>
          </cell>
          <cell r="P65">
            <v>1</v>
          </cell>
          <cell r="R65">
            <v>6.25E-2</v>
          </cell>
          <cell r="S65">
            <v>6.25E-2</v>
          </cell>
          <cell r="T65">
            <v>6.25E-2</v>
          </cell>
          <cell r="U65">
            <v>6.25E-2</v>
          </cell>
          <cell r="V65">
            <v>6.25E-2</v>
          </cell>
          <cell r="W65">
            <v>6.25E-2</v>
          </cell>
          <cell r="X65">
            <v>0.18651633097871412</v>
          </cell>
          <cell r="Y65">
            <v>0.18740327988131047</v>
          </cell>
        </row>
        <row r="66">
          <cell r="A66" t="str">
            <v>F104D</v>
          </cell>
          <cell r="B66" t="str">
            <v>SNP - System Net Distribution Plant</v>
          </cell>
          <cell r="F66">
            <v>0.44357755948632227</v>
          </cell>
          <cell r="G66">
            <v>6.4075695244164163E-2</v>
          </cell>
          <cell r="H66">
            <v>0.30143663088741385</v>
          </cell>
          <cell r="I66">
            <v>0.15590432013414565</v>
          </cell>
          <cell r="J66">
            <v>4.0737796526411274E-3</v>
          </cell>
          <cell r="K66">
            <v>4.7112895822073184E-3</v>
          </cell>
          <cell r="L66">
            <v>2.0192914903958966E-2</v>
          </cell>
          <cell r="M66">
            <v>7.6002106996943849E-4</v>
          </cell>
          <cell r="N66">
            <v>5.251572933399392E-3</v>
          </cell>
          <cell r="O66">
            <v>1.6216105777866648E-5</v>
          </cell>
          <cell r="P66">
            <v>1</v>
          </cell>
          <cell r="R66">
            <v>0.14285714285714285</v>
          </cell>
          <cell r="S66">
            <v>0.14285714285714285</v>
          </cell>
          <cell r="T66">
            <v>0.14285714285714285</v>
          </cell>
          <cell r="U66">
            <v>0.14285714285714285</v>
          </cell>
          <cell r="V66">
            <v>0.14285714285714285</v>
          </cell>
          <cell r="W66">
            <v>0.14285714285714285</v>
          </cell>
          <cell r="X66">
            <v>0.40837851366746958</v>
          </cell>
          <cell r="Y66">
            <v>0.42331985563802915</v>
          </cell>
        </row>
        <row r="67">
          <cell r="A67" t="str">
            <v>F104R</v>
          </cell>
          <cell r="B67" t="str">
            <v>SNP - System Net Retail Plant</v>
          </cell>
          <cell r="F67">
            <v>0.74375298577872784</v>
          </cell>
          <cell r="G67">
            <v>0.12555327936352037</v>
          </cell>
          <cell r="H67">
            <v>8.1136335883004521E-2</v>
          </cell>
          <cell r="I67">
            <v>2.4195268188031971E-2</v>
          </cell>
          <cell r="J67">
            <v>-4.1809884057184832E-3</v>
          </cell>
          <cell r="K67">
            <v>4.3787455877530761E-3</v>
          </cell>
          <cell r="L67">
            <v>2.2383331989515167E-2</v>
          </cell>
          <cell r="M67">
            <v>3.0324471000819968E-4</v>
          </cell>
          <cell r="N67">
            <v>2.396671927151814E-3</v>
          </cell>
          <cell r="O67">
            <v>8.1124978005591108E-5</v>
          </cell>
          <cell r="P67">
            <v>1</v>
          </cell>
          <cell r="R67">
            <v>0.14285714285714285</v>
          </cell>
          <cell r="S67">
            <v>0.14285714285714285</v>
          </cell>
          <cell r="T67">
            <v>0.14285714285714285</v>
          </cell>
          <cell r="U67">
            <v>0.14285714285714285</v>
          </cell>
          <cell r="V67">
            <v>0.14285714285714285</v>
          </cell>
          <cell r="W67">
            <v>0.14285714285714285</v>
          </cell>
          <cell r="X67">
            <v>0.4061880965819134</v>
          </cell>
          <cell r="Y67">
            <v>0.42617475664427673</v>
          </cell>
        </row>
        <row r="68">
          <cell r="A68" t="str">
            <v>F104M</v>
          </cell>
          <cell r="B68" t="str">
            <v>SNP - System Net Misc Plant</v>
          </cell>
          <cell r="F68">
            <v>0.19796850788178733</v>
          </cell>
          <cell r="G68">
            <v>3.293058023434519E-2</v>
          </cell>
          <cell r="H68">
            <v>0.21093851302831806</v>
          </cell>
          <cell r="I68">
            <v>0.22224250882380595</v>
          </cell>
          <cell r="J68">
            <v>0.32672281973253481</v>
          </cell>
          <cell r="K68">
            <v>2.7211011824505916E-3</v>
          </cell>
          <cell r="L68">
            <v>4.8173781623083636E-3</v>
          </cell>
          <cell r="M68">
            <v>5.3418980999203288E-4</v>
          </cell>
          <cell r="N68">
            <v>1.1144663798984867E-3</v>
          </cell>
          <cell r="O68">
            <v>9.9347645592681537E-6</v>
          </cell>
          <cell r="P68">
            <v>1</v>
          </cell>
          <cell r="R68">
            <v>6.25E-2</v>
          </cell>
          <cell r="S68">
            <v>6.25E-2</v>
          </cell>
          <cell r="T68">
            <v>6.25E-2</v>
          </cell>
          <cell r="U68">
            <v>6.25E-2</v>
          </cell>
          <cell r="V68">
            <v>6.25E-2</v>
          </cell>
          <cell r="W68">
            <v>6.25E-2</v>
          </cell>
          <cell r="X68">
            <v>0.18268262183769163</v>
          </cell>
          <cell r="Y68">
            <v>0.18638553362010152</v>
          </cell>
        </row>
        <row r="69">
          <cell r="A69" t="str">
            <v>F105</v>
          </cell>
          <cell r="B69" t="str">
            <v>STP - System Prod &amp; Trans Plant</v>
          </cell>
          <cell r="F69">
            <v>0.13747904557229351</v>
          </cell>
          <cell r="G69">
            <v>2.5274792267995991E-2</v>
          </cell>
          <cell r="H69">
            <v>0.18995318211243267</v>
          </cell>
          <cell r="I69">
            <v>0.23856266495386916</v>
          </cell>
          <cell r="J69">
            <v>0.40487944221940059</v>
          </cell>
          <cell r="K69">
            <v>2.2430051997698948E-3</v>
          </cell>
          <cell r="L69">
            <v>1.0143166027241776E-3</v>
          </cell>
          <cell r="M69">
            <v>4.8214140070265829E-4</v>
          </cell>
          <cell r="N69">
            <v>1.0336669938285485E-4</v>
          </cell>
          <cell r="O69">
            <v>8.0429714285444931E-6</v>
          </cell>
          <cell r="P69">
            <v>1</v>
          </cell>
          <cell r="R69">
            <v>0.14285714285714285</v>
          </cell>
          <cell r="S69">
            <v>0.14285714285714285</v>
          </cell>
          <cell r="T69">
            <v>0.14285714285714285</v>
          </cell>
          <cell r="U69">
            <v>0.14285714285714285</v>
          </cell>
          <cell r="V69">
            <v>0.14285714285714285</v>
          </cell>
          <cell r="W69">
            <v>0.14285714285714285</v>
          </cell>
          <cell r="X69">
            <v>0.42755711196870438</v>
          </cell>
          <cell r="Y69">
            <v>0.42846806187204567</v>
          </cell>
        </row>
        <row r="70">
          <cell r="A70" t="str">
            <v>F105G</v>
          </cell>
          <cell r="B70" t="str">
            <v>SGGP - System Gross Generation Plant</v>
          </cell>
          <cell r="F70">
            <v>0.13761698360089908</v>
          </cell>
          <cell r="G70">
            <v>2.5269422725487833E-2</v>
          </cell>
          <cell r="H70">
            <v>0.18991381185991518</v>
          </cell>
          <cell r="I70">
            <v>0.23855147040493935</v>
          </cell>
          <cell r="J70">
            <v>0.4048013987556533</v>
          </cell>
          <cell r="K70">
            <v>2.2366325856760187E-3</v>
          </cell>
          <cell r="L70">
            <v>1.0178044994430904E-3</v>
          </cell>
          <cell r="M70">
            <v>4.8075282704622988E-4</v>
          </cell>
          <cell r="N70">
            <v>1.0368190850615091E-4</v>
          </cell>
          <cell r="O70">
            <v>8.0408324339174489E-6</v>
          </cell>
          <cell r="P70">
            <v>1</v>
          </cell>
          <cell r="R70">
            <v>6.25E-2</v>
          </cell>
          <cell r="S70">
            <v>6.25E-2</v>
          </cell>
          <cell r="T70">
            <v>6.25E-2</v>
          </cell>
          <cell r="U70">
            <v>6.25E-2</v>
          </cell>
          <cell r="V70">
            <v>6.25E-2</v>
          </cell>
          <cell r="W70">
            <v>6.25E-2</v>
          </cell>
          <cell r="X70">
            <v>0.18648219550055692</v>
          </cell>
          <cell r="Y70">
            <v>0.18739631809149385</v>
          </cell>
        </row>
        <row r="71">
          <cell r="A71" t="str">
            <v>F105T</v>
          </cell>
          <cell r="B71" t="str">
            <v>SGTP - System Gross Transmission Plant</v>
          </cell>
          <cell r="F71">
            <v>0.13711846467969196</v>
          </cell>
          <cell r="G71">
            <v>2.5288828675867157E-2</v>
          </cell>
          <cell r="H71">
            <v>0.19005609905954446</v>
          </cell>
          <cell r="I71">
            <v>0.23859192838822585</v>
          </cell>
          <cell r="J71">
            <v>0.40508345399268902</v>
          </cell>
          <cell r="K71">
            <v>2.2596637159267843E-3</v>
          </cell>
          <cell r="L71">
            <v>1.0051989654422636E-3</v>
          </cell>
          <cell r="M71">
            <v>4.8577124182435342E-4</v>
          </cell>
          <cell r="N71">
            <v>1.0254271785880926E-4</v>
          </cell>
          <cell r="O71">
            <v>8.04856292930528E-6</v>
          </cell>
          <cell r="P71">
            <v>1</v>
          </cell>
          <cell r="R71">
            <v>0.14285714285714285</v>
          </cell>
          <cell r="S71">
            <v>0.14285714285714285</v>
          </cell>
          <cell r="T71">
            <v>0.14285714285714285</v>
          </cell>
          <cell r="U71">
            <v>0.14285714285714285</v>
          </cell>
          <cell r="V71">
            <v>0.14285714285714285</v>
          </cell>
          <cell r="W71">
            <v>0.14285714285714285</v>
          </cell>
          <cell r="X71">
            <v>0.42756622960598628</v>
          </cell>
          <cell r="Y71">
            <v>0.42846888585356974</v>
          </cell>
        </row>
        <row r="72">
          <cell r="A72" t="str">
            <v>F105D</v>
          </cell>
          <cell r="B72" t="str">
            <v>SGDP - System Gross Distribution Plant</v>
          </cell>
          <cell r="F72">
            <v>0.43794464409570999</v>
          </cell>
          <cell r="G72">
            <v>6.2676741809114894E-2</v>
          </cell>
          <cell r="H72">
            <v>0.29970001086969789</v>
          </cell>
          <cell r="I72">
            <v>0.16037438488792369</v>
          </cell>
          <cell r="J72">
            <v>9.2366961334288105E-3</v>
          </cell>
          <cell r="K72">
            <v>4.5500203735406993E-3</v>
          </cell>
          <cell r="L72">
            <v>1.9769835784176525E-2</v>
          </cell>
          <cell r="M72">
            <v>7.4358530682603306E-4</v>
          </cell>
          <cell r="N72">
            <v>4.988754649199221E-3</v>
          </cell>
          <cell r="O72">
            <v>1.5326090382195199E-5</v>
          </cell>
          <cell r="P72">
            <v>1</v>
          </cell>
          <cell r="R72">
            <v>8.3333333333333329E-2</v>
          </cell>
          <cell r="S72">
            <v>8.3333333333333329E-2</v>
          </cell>
          <cell r="T72">
            <v>8.3333333333333329E-2</v>
          </cell>
          <cell r="U72">
            <v>8.3333333333333329E-2</v>
          </cell>
          <cell r="V72">
            <v>8.3333333333333329E-2</v>
          </cell>
          <cell r="W72">
            <v>8.3333333333333329E-2</v>
          </cell>
          <cell r="X72">
            <v>0.23023016421582349</v>
          </cell>
          <cell r="Y72">
            <v>0.24501124535080077</v>
          </cell>
        </row>
        <row r="73">
          <cell r="A73" t="str">
            <v>F105R</v>
          </cell>
          <cell r="B73" t="str">
            <v>SGTP - System Gross Retail Plant</v>
          </cell>
          <cell r="F73">
            <v>0.43794464409570999</v>
          </cell>
          <cell r="G73">
            <v>6.2676741809114894E-2</v>
          </cell>
          <cell r="H73">
            <v>0.29970001086969789</v>
          </cell>
          <cell r="I73">
            <v>0.16037438488792369</v>
          </cell>
          <cell r="J73">
            <v>9.2366961334288105E-3</v>
          </cell>
          <cell r="K73">
            <v>4.5500203735406993E-3</v>
          </cell>
          <cell r="L73">
            <v>1.9769835784176525E-2</v>
          </cell>
          <cell r="M73">
            <v>7.4358530682603306E-4</v>
          </cell>
          <cell r="N73">
            <v>4.988754649199221E-3</v>
          </cell>
          <cell r="O73">
            <v>1.5326090382195199E-5</v>
          </cell>
          <cell r="P73">
            <v>1</v>
          </cell>
          <cell r="R73">
            <v>8.3333333333333329E-2</v>
          </cell>
          <cell r="S73">
            <v>8.3333333333333329E-2</v>
          </cell>
          <cell r="T73">
            <v>8.3333333333333329E-2</v>
          </cell>
          <cell r="U73">
            <v>8.3333333333333329E-2</v>
          </cell>
          <cell r="V73">
            <v>8.3333333333333329E-2</v>
          </cell>
          <cell r="W73">
            <v>8.3333333333333329E-2</v>
          </cell>
          <cell r="X73">
            <v>0.23023016421582349</v>
          </cell>
          <cell r="Y73">
            <v>0.24501124535080077</v>
          </cell>
        </row>
        <row r="74">
          <cell r="A74" t="str">
            <v>F105M</v>
          </cell>
          <cell r="B74" t="str">
            <v>SGDP - System Gross Misc Plant</v>
          </cell>
          <cell r="F74">
            <v>0.43794464409570999</v>
          </cell>
          <cell r="G74">
            <v>6.2676741809114894E-2</v>
          </cell>
          <cell r="H74">
            <v>0.29970001086969789</v>
          </cell>
          <cell r="I74">
            <v>0.16037438488792369</v>
          </cell>
          <cell r="J74">
            <v>9.2366961334288105E-3</v>
          </cell>
          <cell r="K74">
            <v>4.5500203735406993E-3</v>
          </cell>
          <cell r="L74">
            <v>1.9769835784176525E-2</v>
          </cell>
          <cell r="M74">
            <v>7.4358530682603306E-4</v>
          </cell>
          <cell r="N74">
            <v>4.988754649199221E-3</v>
          </cell>
          <cell r="O74">
            <v>1.5326090382195199E-5</v>
          </cell>
          <cell r="P74">
            <v>1</v>
          </cell>
          <cell r="R74">
            <v>8.3333333333333329E-2</v>
          </cell>
          <cell r="S74">
            <v>8.3333333333333329E-2</v>
          </cell>
          <cell r="T74">
            <v>8.3333333333333329E-2</v>
          </cell>
          <cell r="U74">
            <v>8.3333333333333329E-2</v>
          </cell>
          <cell r="V74">
            <v>8.3333333333333329E-2</v>
          </cell>
          <cell r="W74">
            <v>8.3333333333333329E-2</v>
          </cell>
          <cell r="X74">
            <v>0.23023016421582349</v>
          </cell>
          <cell r="Y74">
            <v>0.24501124535080077</v>
          </cell>
        </row>
        <row r="75">
          <cell r="A75" t="str">
            <v>F106</v>
          </cell>
          <cell r="B75" t="str">
            <v>STP - System Transmission Plant</v>
          </cell>
          <cell r="F75">
            <v>0.13711846467969196</v>
          </cell>
          <cell r="G75">
            <v>2.5288828675867157E-2</v>
          </cell>
          <cell r="H75">
            <v>0.19005609905954446</v>
          </cell>
          <cell r="I75">
            <v>0.23859192838822585</v>
          </cell>
          <cell r="J75">
            <v>0.40508345399268902</v>
          </cell>
          <cell r="K75">
            <v>2.2596637159267843E-3</v>
          </cell>
          <cell r="L75">
            <v>1.0051989654422636E-3</v>
          </cell>
          <cell r="M75">
            <v>4.8577124182435342E-4</v>
          </cell>
          <cell r="N75">
            <v>1.0254271785880926E-4</v>
          </cell>
          <cell r="O75">
            <v>8.04856292930528E-6</v>
          </cell>
          <cell r="P75">
            <v>1</v>
          </cell>
          <cell r="R75">
            <v>0.14285714285714285</v>
          </cell>
          <cell r="S75">
            <v>0.14285714285714285</v>
          </cell>
          <cell r="T75">
            <v>0.14285714285714285</v>
          </cell>
          <cell r="U75">
            <v>0.14285714285714285</v>
          </cell>
          <cell r="V75">
            <v>0.14285714285714285</v>
          </cell>
          <cell r="W75">
            <v>0.14285714285714285</v>
          </cell>
          <cell r="X75">
            <v>0.42756622960598628</v>
          </cell>
          <cell r="Y75">
            <v>0.42846888585356974</v>
          </cell>
        </row>
        <row r="76">
          <cell r="A76" t="str">
            <v>F107</v>
          </cell>
          <cell r="B76" t="str">
            <v>STP - System Trans &amp; Dist Plant</v>
          </cell>
          <cell r="F76">
            <v>0.2841848563775401</v>
          </cell>
          <cell r="G76">
            <v>4.3566843868206348E-2</v>
          </cell>
          <cell r="H76">
            <v>0.24365826398036033</v>
          </cell>
          <cell r="I76">
            <v>0.20035332856825813</v>
          </cell>
          <cell r="J76">
            <v>0.21156387914496408</v>
          </cell>
          <cell r="K76">
            <v>3.3793617754185011E-3</v>
          </cell>
          <cell r="L76">
            <v>1.0178760368273067E-2</v>
          </cell>
          <cell r="M76">
            <v>6.1181008705503089E-4</v>
          </cell>
          <cell r="N76">
            <v>2.4912894659250618E-3</v>
          </cell>
          <cell r="O76">
            <v>1.1606363999199675E-5</v>
          </cell>
          <cell r="P76">
            <v>1</v>
          </cell>
          <cell r="R76">
            <v>0.14285714285714285</v>
          </cell>
          <cell r="S76">
            <v>0.14285714285714285</v>
          </cell>
          <cell r="T76">
            <v>0.14285714285714285</v>
          </cell>
          <cell r="U76">
            <v>0.14285714285714285</v>
          </cell>
          <cell r="V76">
            <v>0.14285714285714285</v>
          </cell>
          <cell r="W76">
            <v>0.14285714285714285</v>
          </cell>
          <cell r="X76">
            <v>0.41839266820315546</v>
          </cell>
          <cell r="Y76">
            <v>0.42608013910550346</v>
          </cell>
        </row>
        <row r="77">
          <cell r="A77" t="str">
            <v>F107G</v>
          </cell>
          <cell r="B77" t="str">
            <v>SGGP - System Gross Generation Plant</v>
          </cell>
          <cell r="F77">
            <v>0.13761698360089908</v>
          </cell>
          <cell r="G77">
            <v>2.5269422725487833E-2</v>
          </cell>
          <cell r="H77">
            <v>0.18991381185991518</v>
          </cell>
          <cell r="I77">
            <v>0.23855147040493935</v>
          </cell>
          <cell r="J77">
            <v>0.4048013987556533</v>
          </cell>
          <cell r="K77">
            <v>2.2366325856760187E-3</v>
          </cell>
          <cell r="L77">
            <v>1.0178044994430904E-3</v>
          </cell>
          <cell r="M77">
            <v>4.8075282704622988E-4</v>
          </cell>
          <cell r="N77">
            <v>1.0368190850615091E-4</v>
          </cell>
          <cell r="O77">
            <v>8.0408324339174489E-6</v>
          </cell>
          <cell r="P77">
            <v>1</v>
          </cell>
          <cell r="R77">
            <v>6.25E-2</v>
          </cell>
          <cell r="S77">
            <v>6.25E-2</v>
          </cell>
          <cell r="T77">
            <v>6.25E-2</v>
          </cell>
          <cell r="U77">
            <v>6.25E-2</v>
          </cell>
          <cell r="V77">
            <v>6.25E-2</v>
          </cell>
          <cell r="W77">
            <v>6.25E-2</v>
          </cell>
          <cell r="X77">
            <v>0.18648219550055692</v>
          </cell>
          <cell r="Y77">
            <v>0.18739631809149385</v>
          </cell>
        </row>
        <row r="78">
          <cell r="A78" t="str">
            <v>F107T</v>
          </cell>
          <cell r="B78" t="str">
            <v>SGTP - System Gross Transmission Plant</v>
          </cell>
          <cell r="F78">
            <v>0.13711846467969196</v>
          </cell>
          <cell r="G78">
            <v>2.5288828675867157E-2</v>
          </cell>
          <cell r="H78">
            <v>0.19005609905954446</v>
          </cell>
          <cell r="I78">
            <v>0.23859192838822585</v>
          </cell>
          <cell r="J78">
            <v>0.40508345399268902</v>
          </cell>
          <cell r="K78">
            <v>2.2596637159267843E-3</v>
          </cell>
          <cell r="L78">
            <v>1.0051989654422636E-3</v>
          </cell>
          <cell r="M78">
            <v>4.8577124182435342E-4</v>
          </cell>
          <cell r="N78">
            <v>1.0254271785880926E-4</v>
          </cell>
          <cell r="O78">
            <v>8.04856292930528E-6</v>
          </cell>
          <cell r="P78">
            <v>1</v>
          </cell>
          <cell r="R78">
            <v>0.14285714285714285</v>
          </cell>
          <cell r="S78">
            <v>0.14285714285714285</v>
          </cell>
          <cell r="T78">
            <v>0.14285714285714285</v>
          </cell>
          <cell r="U78">
            <v>0.14285714285714285</v>
          </cell>
          <cell r="V78">
            <v>0.14285714285714285</v>
          </cell>
          <cell r="W78">
            <v>0.14285714285714285</v>
          </cell>
          <cell r="X78">
            <v>0.42756622960598628</v>
          </cell>
          <cell r="Y78">
            <v>0.42846888585356974</v>
          </cell>
        </row>
        <row r="79">
          <cell r="A79" t="str">
            <v>F107D</v>
          </cell>
          <cell r="B79" t="str">
            <v>SGDP - System Gross Distribution Plant</v>
          </cell>
          <cell r="F79">
            <v>0.43794464409570999</v>
          </cell>
          <cell r="G79">
            <v>6.2676741809114894E-2</v>
          </cell>
          <cell r="H79">
            <v>0.29970001086969789</v>
          </cell>
          <cell r="I79">
            <v>0.16037438488792369</v>
          </cell>
          <cell r="J79">
            <v>9.2366961334288105E-3</v>
          </cell>
          <cell r="K79">
            <v>4.5500203735406993E-3</v>
          </cell>
          <cell r="L79">
            <v>1.9769835784176525E-2</v>
          </cell>
          <cell r="M79">
            <v>7.4358530682603306E-4</v>
          </cell>
          <cell r="N79">
            <v>4.988754649199221E-3</v>
          </cell>
          <cell r="O79">
            <v>1.5326090382195199E-5</v>
          </cell>
          <cell r="P79">
            <v>1</v>
          </cell>
          <cell r="R79">
            <v>0.14285714285714285</v>
          </cell>
          <cell r="S79">
            <v>0.14285714285714285</v>
          </cell>
          <cell r="T79">
            <v>0.14285714285714285</v>
          </cell>
          <cell r="U79">
            <v>0.14285714285714285</v>
          </cell>
          <cell r="V79">
            <v>0.14285714285714285</v>
          </cell>
          <cell r="W79">
            <v>0.14285714285714285</v>
          </cell>
          <cell r="X79">
            <v>0.40880159278725203</v>
          </cell>
          <cell r="Y79">
            <v>0.42358267392222931</v>
          </cell>
        </row>
        <row r="80">
          <cell r="A80" t="str">
            <v>F107R</v>
          </cell>
          <cell r="B80" t="str">
            <v>SGTP - System Gross Retail Plant</v>
          </cell>
          <cell r="F80">
            <v>0.43794464409570999</v>
          </cell>
          <cell r="G80">
            <v>6.2676741809114894E-2</v>
          </cell>
          <cell r="H80">
            <v>0.29970001086969789</v>
          </cell>
          <cell r="I80">
            <v>0.16037438488792369</v>
          </cell>
          <cell r="J80">
            <v>9.2366961334288105E-3</v>
          </cell>
          <cell r="K80">
            <v>4.5500203735406993E-3</v>
          </cell>
          <cell r="L80">
            <v>1.9769835784176525E-2</v>
          </cell>
          <cell r="M80">
            <v>7.4358530682603306E-4</v>
          </cell>
          <cell r="N80">
            <v>4.988754649199221E-3</v>
          </cell>
          <cell r="O80">
            <v>1.5326090382195199E-5</v>
          </cell>
          <cell r="P80">
            <v>1</v>
          </cell>
          <cell r="R80">
            <v>8.3333333333333329E-2</v>
          </cell>
          <cell r="S80">
            <v>8.3333333333333329E-2</v>
          </cell>
          <cell r="T80">
            <v>8.3333333333333329E-2</v>
          </cell>
          <cell r="U80">
            <v>8.3333333333333329E-2</v>
          </cell>
          <cell r="V80">
            <v>8.3333333333333329E-2</v>
          </cell>
          <cell r="W80">
            <v>8.3333333333333329E-2</v>
          </cell>
          <cell r="X80">
            <v>0.23023016421582349</v>
          </cell>
          <cell r="Y80">
            <v>0.24501124535080077</v>
          </cell>
        </row>
        <row r="81">
          <cell r="A81" t="str">
            <v>F107M</v>
          </cell>
          <cell r="B81" t="str">
            <v>SGDP - System Gross Misc Plant</v>
          </cell>
          <cell r="F81">
            <v>0.43794464409570999</v>
          </cell>
          <cell r="G81">
            <v>6.2676741809114894E-2</v>
          </cell>
          <cell r="H81">
            <v>0.29970001086969789</v>
          </cell>
          <cell r="I81">
            <v>0.16037438488792369</v>
          </cell>
          <cell r="J81">
            <v>9.2366961334288105E-3</v>
          </cell>
          <cell r="K81">
            <v>4.5500203735406993E-3</v>
          </cell>
          <cell r="L81">
            <v>1.9769835784176525E-2</v>
          </cell>
          <cell r="M81">
            <v>7.4358530682603306E-4</v>
          </cell>
          <cell r="N81">
            <v>4.988754649199221E-3</v>
          </cell>
          <cell r="O81">
            <v>1.5326090382195199E-5</v>
          </cell>
          <cell r="P81">
            <v>1</v>
          </cell>
          <cell r="R81">
            <v>8.3333333333333329E-2</v>
          </cell>
          <cell r="S81">
            <v>8.3333333333333329E-2</v>
          </cell>
          <cell r="T81">
            <v>8.3333333333333329E-2</v>
          </cell>
          <cell r="U81">
            <v>8.3333333333333329E-2</v>
          </cell>
          <cell r="V81">
            <v>8.3333333333333329E-2</v>
          </cell>
          <cell r="W81">
            <v>8.3333333333333329E-2</v>
          </cell>
          <cell r="X81">
            <v>0.23023016421582349</v>
          </cell>
          <cell r="Y81">
            <v>0.24501124535080077</v>
          </cell>
        </row>
        <row r="82">
          <cell r="A82" t="str">
            <v>F108</v>
          </cell>
          <cell r="B82" t="str">
            <v>SGP - System General Plant</v>
          </cell>
          <cell r="F82">
            <v>0.22409677390862176</v>
          </cell>
          <cell r="G82">
            <v>3.5587917868175327E-2</v>
          </cell>
          <cell r="H82">
            <v>0.21236023935387274</v>
          </cell>
          <cell r="I82">
            <v>0.21690618696635366</v>
          </cell>
          <cell r="J82">
            <v>0.29930244701786451</v>
          </cell>
          <cell r="K82">
            <v>2.8211392328010509E-3</v>
          </cell>
          <cell r="L82">
            <v>6.8389378132108379E-3</v>
          </cell>
          <cell r="M82">
            <v>5.3050847726725779E-4</v>
          </cell>
          <cell r="N82">
            <v>1.5428057973780034E-3</v>
          </cell>
          <cell r="O82">
            <v>1.3043564454852124E-5</v>
          </cell>
          <cell r="P82">
            <v>1</v>
          </cell>
          <cell r="R82">
            <v>0.14285714285714285</v>
          </cell>
          <cell r="S82">
            <v>0.14285714285714285</v>
          </cell>
          <cell r="T82">
            <v>0.14285714285714285</v>
          </cell>
          <cell r="U82">
            <v>0.14285714285714285</v>
          </cell>
          <cell r="V82">
            <v>0.14285714285714285</v>
          </cell>
          <cell r="W82">
            <v>0.14285714285714285</v>
          </cell>
          <cell r="X82">
            <v>0.42173249075821773</v>
          </cell>
          <cell r="Y82">
            <v>0.42702862277405057</v>
          </cell>
        </row>
        <row r="83">
          <cell r="A83" t="str">
            <v>F110</v>
          </cell>
          <cell r="B83" t="str">
            <v>SIP - System Intangible Plant</v>
          </cell>
          <cell r="F83">
            <v>0.23084669801302293</v>
          </cell>
          <cell r="G83">
            <v>3.9394366137737648E-2</v>
          </cell>
          <cell r="H83">
            <v>0.19039341661740627</v>
          </cell>
          <cell r="I83">
            <v>0.20855965463969225</v>
          </cell>
          <cell r="J83">
            <v>0.32155626794214992</v>
          </cell>
          <cell r="K83">
            <v>2.7034537142725944E-3</v>
          </cell>
          <cell r="L83">
            <v>5.1827336156516487E-3</v>
          </cell>
          <cell r="M83">
            <v>4.9120880622445084E-4</v>
          </cell>
          <cell r="N83">
            <v>8.5591636781932683E-4</v>
          </cell>
          <cell r="O83">
            <v>1.6284146023082439E-5</v>
          </cell>
          <cell r="P83">
            <v>1</v>
          </cell>
          <cell r="R83">
            <v>0.14285714285714285</v>
          </cell>
          <cell r="S83">
            <v>0.14285714285714285</v>
          </cell>
          <cell r="T83">
            <v>0.14285714285714285</v>
          </cell>
          <cell r="U83">
            <v>0.14285714285714285</v>
          </cell>
          <cell r="V83">
            <v>0.14285714285714285</v>
          </cell>
          <cell r="W83">
            <v>0.14285714285714285</v>
          </cell>
          <cell r="X83">
            <v>0.42338869495577691</v>
          </cell>
          <cell r="Y83">
            <v>0.4277155122036092</v>
          </cell>
        </row>
        <row r="84">
          <cell r="A84" t="str">
            <v>F118</v>
          </cell>
          <cell r="B84" t="str">
            <v>Account 360</v>
          </cell>
          <cell r="F84">
            <v>0.35904795662445349</v>
          </cell>
          <cell r="G84">
            <v>4.667647029203658E-2</v>
          </cell>
          <cell r="H84">
            <v>0.34879721626160393</v>
          </cell>
          <cell r="I84">
            <v>0.23731761468737525</v>
          </cell>
          <cell r="J84">
            <v>0</v>
          </cell>
          <cell r="K84">
            <v>3.3184193625510759E-3</v>
          </cell>
          <cell r="L84">
            <v>3.7988369863106394E-3</v>
          </cell>
          <cell r="M84">
            <v>6.9507949486235143E-4</v>
          </cell>
          <cell r="N84">
            <v>3.372372828549492E-4</v>
          </cell>
          <cell r="O84">
            <v>1.1169007951783325E-5</v>
          </cell>
          <cell r="P84">
            <v>1</v>
          </cell>
          <cell r="R84">
            <v>0.14285714285714285</v>
          </cell>
          <cell r="S84">
            <v>0.14285714285714285</v>
          </cell>
          <cell r="T84">
            <v>0.14285714285714285</v>
          </cell>
          <cell r="U84">
            <v>0.14285714285714285</v>
          </cell>
          <cell r="V84">
            <v>0.14285714285714285</v>
          </cell>
          <cell r="W84">
            <v>0.14285714285714285</v>
          </cell>
          <cell r="X84">
            <v>0.42477259158511793</v>
          </cell>
          <cell r="Y84">
            <v>0.4282341912885736</v>
          </cell>
        </row>
        <row r="85">
          <cell r="A85" t="str">
            <v>F119</v>
          </cell>
          <cell r="B85" t="str">
            <v>Account 361</v>
          </cell>
          <cell r="F85">
            <v>0.35904795662445349</v>
          </cell>
          <cell r="G85">
            <v>4.667647029203658E-2</v>
          </cell>
          <cell r="H85">
            <v>0.34879721626160393</v>
          </cell>
          <cell r="I85">
            <v>0.23731761468737525</v>
          </cell>
          <cell r="J85">
            <v>0</v>
          </cell>
          <cell r="K85">
            <v>3.3184193625510759E-3</v>
          </cell>
          <cell r="L85">
            <v>3.7988369863106398E-3</v>
          </cell>
          <cell r="M85">
            <v>6.9507949486235143E-4</v>
          </cell>
          <cell r="N85">
            <v>3.3723728285494926E-4</v>
          </cell>
          <cell r="O85">
            <v>1.1169007951783325E-5</v>
          </cell>
          <cell r="P85">
            <v>1</v>
          </cell>
          <cell r="R85">
            <v>0.14285714285714285</v>
          </cell>
          <cell r="S85">
            <v>0.14285714285714285</v>
          </cell>
          <cell r="T85">
            <v>0.14285714285714285</v>
          </cell>
          <cell r="U85">
            <v>0.14285714285714285</v>
          </cell>
          <cell r="V85">
            <v>0.14285714285714285</v>
          </cell>
          <cell r="W85">
            <v>0.14285714285714285</v>
          </cell>
          <cell r="X85">
            <v>0.42477259158511793</v>
          </cell>
          <cell r="Y85">
            <v>0.4282341912885736</v>
          </cell>
        </row>
        <row r="86">
          <cell r="A86" t="str">
            <v>F120</v>
          </cell>
          <cell r="B86" t="str">
            <v>Account 362</v>
          </cell>
          <cell r="F86">
            <v>0.35904795662445349</v>
          </cell>
          <cell r="G86">
            <v>4.667647029203658E-2</v>
          </cell>
          <cell r="H86">
            <v>0.34879721626160393</v>
          </cell>
          <cell r="I86">
            <v>0.23731761468737528</v>
          </cell>
          <cell r="J86">
            <v>0</v>
          </cell>
          <cell r="K86">
            <v>3.3184193625510759E-3</v>
          </cell>
          <cell r="L86">
            <v>3.7988369863106398E-3</v>
          </cell>
          <cell r="M86">
            <v>6.9507949486235143E-4</v>
          </cell>
          <cell r="N86">
            <v>3.372372828549492E-4</v>
          </cell>
          <cell r="O86">
            <v>1.1169007951783325E-5</v>
          </cell>
          <cell r="P86">
            <v>1</v>
          </cell>
          <cell r="R86">
            <v>0.14285714285714285</v>
          </cell>
          <cell r="S86">
            <v>0.14285714285714285</v>
          </cell>
          <cell r="T86">
            <v>0.14285714285714285</v>
          </cell>
          <cell r="U86">
            <v>0.14285714285714285</v>
          </cell>
          <cell r="V86">
            <v>0.14285714285714285</v>
          </cell>
          <cell r="W86">
            <v>0.14285714285714285</v>
          </cell>
          <cell r="X86">
            <v>0.42477259158511793</v>
          </cell>
          <cell r="Y86">
            <v>0.4282341912885736</v>
          </cell>
        </row>
        <row r="87">
          <cell r="A87" t="str">
            <v>F121</v>
          </cell>
          <cell r="B87" t="str">
            <v>Account 364</v>
          </cell>
          <cell r="F87">
            <v>0.40567705030002571</v>
          </cell>
          <cell r="G87">
            <v>5.1452213688187969E-2</v>
          </cell>
          <cell r="H87">
            <v>0.31862625705497516</v>
          </cell>
          <cell r="I87">
            <v>0.21678964101691731</v>
          </cell>
          <cell r="J87">
            <v>0</v>
          </cell>
          <cell r="K87">
            <v>3.0313760876904076E-3</v>
          </cell>
          <cell r="L87">
            <v>3.4702375869947689E-3</v>
          </cell>
          <cell r="M87">
            <v>6.3495511855675803E-4</v>
          </cell>
          <cell r="N87">
            <v>3.0806625788799607E-4</v>
          </cell>
          <cell r="O87">
            <v>1.0202888763954066E-5</v>
          </cell>
          <cell r="P87">
            <v>1</v>
          </cell>
          <cell r="R87">
            <v>0.14285714285714285</v>
          </cell>
          <cell r="S87">
            <v>0.14285714285714285</v>
          </cell>
          <cell r="T87">
            <v>0.14285714285714285</v>
          </cell>
          <cell r="U87">
            <v>0.14285714285714285</v>
          </cell>
          <cell r="V87">
            <v>0.14285714285714285</v>
          </cell>
          <cell r="W87">
            <v>0.14285714285714285</v>
          </cell>
          <cell r="X87">
            <v>0.42510119098443377</v>
          </cell>
          <cell r="Y87">
            <v>0.42826336231354056</v>
          </cell>
        </row>
        <row r="88">
          <cell r="A88" t="str">
            <v>F122</v>
          </cell>
          <cell r="B88" t="str">
            <v>Account 365</v>
          </cell>
          <cell r="F88">
            <v>0.40972003530079781</v>
          </cell>
          <cell r="G88">
            <v>5.1866295485542141E-2</v>
          </cell>
          <cell r="H88">
            <v>0.31601027793301317</v>
          </cell>
          <cell r="I88">
            <v>0.21500975890676199</v>
          </cell>
          <cell r="J88">
            <v>0</v>
          </cell>
          <cell r="K88">
            <v>3.006487942471275E-3</v>
          </cell>
          <cell r="L88">
            <v>3.44174630959744E-3</v>
          </cell>
          <cell r="M88">
            <v>6.2974202234529042E-4</v>
          </cell>
          <cell r="N88">
            <v>3.0553697826658397E-4</v>
          </cell>
          <cell r="O88">
            <v>1.0119121204315692E-5</v>
          </cell>
          <cell r="P88">
            <v>1</v>
          </cell>
          <cell r="R88">
            <v>0.14285714285714285</v>
          </cell>
          <cell r="S88">
            <v>0.14285714285714285</v>
          </cell>
          <cell r="T88">
            <v>0.14285714285714285</v>
          </cell>
          <cell r="U88">
            <v>0.14285714285714285</v>
          </cell>
          <cell r="V88">
            <v>0.14285714285714285</v>
          </cell>
          <cell r="W88">
            <v>0.14285714285714285</v>
          </cell>
          <cell r="X88">
            <v>0.42512968226183112</v>
          </cell>
          <cell r="Y88">
            <v>0.42826589159316197</v>
          </cell>
        </row>
        <row r="89">
          <cell r="A89" t="str">
            <v>F123</v>
          </cell>
          <cell r="B89" t="str">
            <v>Account 366</v>
          </cell>
          <cell r="F89">
            <v>0.52583456452297428</v>
          </cell>
          <cell r="G89">
            <v>6.3758724705553813E-2</v>
          </cell>
          <cell r="H89">
            <v>0.24087935755026366</v>
          </cell>
          <cell r="I89">
            <v>0.16389154470310138</v>
          </cell>
          <cell r="J89">
            <v>0</v>
          </cell>
          <cell r="K89">
            <v>2.2917004117777732E-3</v>
          </cell>
          <cell r="L89">
            <v>2.6234768227461278E-3</v>
          </cell>
          <cell r="M89">
            <v>4.8002189915193982E-4</v>
          </cell>
          <cell r="N89">
            <v>2.328960675396279E-4</v>
          </cell>
          <cell r="O89">
            <v>7.7133168915015637E-6</v>
          </cell>
          <cell r="P89">
            <v>1</v>
          </cell>
          <cell r="R89">
            <v>0.14285714285714285</v>
          </cell>
          <cell r="S89">
            <v>0.14285714285714285</v>
          </cell>
          <cell r="T89">
            <v>0.14285714285714285</v>
          </cell>
          <cell r="U89">
            <v>0.14285714285714285</v>
          </cell>
          <cell r="V89">
            <v>0.14285714285714285</v>
          </cell>
          <cell r="W89">
            <v>0.14285714285714285</v>
          </cell>
          <cell r="X89">
            <v>0.42594795174868244</v>
          </cell>
          <cell r="Y89">
            <v>0.42833853250388892</v>
          </cell>
        </row>
        <row r="90">
          <cell r="A90" t="str">
            <v>F124</v>
          </cell>
          <cell r="B90" t="str">
            <v>Account 367</v>
          </cell>
          <cell r="F90">
            <v>0.50432588431886638</v>
          </cell>
          <cell r="G90">
            <v>6.1555809543629637E-2</v>
          </cell>
          <cell r="H90">
            <v>0.2547963664791017</v>
          </cell>
          <cell r="I90">
            <v>0.17336051752912765</v>
          </cell>
          <cell r="J90">
            <v>0</v>
          </cell>
          <cell r="K90">
            <v>2.4241053443435612E-3</v>
          </cell>
          <cell r="L90">
            <v>2.7750504184999229E-3</v>
          </cell>
          <cell r="M90">
            <v>5.0775557099694767E-4</v>
          </cell>
          <cell r="N90">
            <v>2.463518351255404E-4</v>
          </cell>
          <cell r="O90">
            <v>8.1589603087777191E-6</v>
          </cell>
          <cell r="P90">
            <v>1</v>
          </cell>
          <cell r="R90">
            <v>0.14285714285714285</v>
          </cell>
          <cell r="S90">
            <v>0.14285714285714285</v>
          </cell>
          <cell r="T90">
            <v>0.14285714285714285</v>
          </cell>
          <cell r="U90">
            <v>0.14285714285714285</v>
          </cell>
          <cell r="V90">
            <v>0.14285714285714285</v>
          </cell>
          <cell r="W90">
            <v>0.14285714285714285</v>
          </cell>
          <cell r="X90">
            <v>0.42579637815292865</v>
          </cell>
          <cell r="Y90">
            <v>0.42832507673630299</v>
          </cell>
        </row>
        <row r="91">
          <cell r="A91" t="str">
            <v>F125</v>
          </cell>
          <cell r="B91" t="str">
            <v>Account 368</v>
          </cell>
          <cell r="F91">
            <v>0.47696705914900295</v>
          </cell>
          <cell r="G91">
            <v>5.4110053815390829E-2</v>
          </cell>
          <cell r="H91">
            <v>0.40268935089199642</v>
          </cell>
          <cell r="I91">
            <v>4.538114518194173E-2</v>
          </cell>
          <cell r="J91">
            <v>0</v>
          </cell>
          <cell r="K91">
            <v>1.4211109841076593E-2</v>
          </cell>
          <cell r="L91">
            <v>4.2712844787559231E-3</v>
          </cell>
          <cell r="M91">
            <v>1.8083601662937923E-3</v>
          </cell>
          <cell r="N91">
            <v>5.5441129222908803E-4</v>
          </cell>
          <cell r="O91">
            <v>7.2251833128176641E-6</v>
          </cell>
          <cell r="P91">
            <v>1</v>
          </cell>
          <cell r="R91">
            <v>0.14285714285714285</v>
          </cell>
          <cell r="S91">
            <v>0.14285714285714285</v>
          </cell>
          <cell r="T91">
            <v>0.14285714285714285</v>
          </cell>
          <cell r="U91">
            <v>0.14285714285714285</v>
          </cell>
          <cell r="V91">
            <v>0.14285714285714285</v>
          </cell>
          <cell r="W91">
            <v>0.14285714285714285</v>
          </cell>
          <cell r="X91">
            <v>0.42430014409267264</v>
          </cell>
          <cell r="Y91">
            <v>0.42801701727919944</v>
          </cell>
        </row>
        <row r="92">
          <cell r="A92" t="str">
            <v>F126</v>
          </cell>
          <cell r="B92" t="str">
            <v>Account 369</v>
          </cell>
          <cell r="F92">
            <v>0.69438815520581876</v>
          </cell>
          <cell r="G92">
            <v>0.17349906313648156</v>
          </cell>
          <cell r="H92">
            <v>0.10561627595941649</v>
          </cell>
          <cell r="I92">
            <v>2.504423838883349E-3</v>
          </cell>
          <cell r="J92">
            <v>0</v>
          </cell>
          <cell r="K92">
            <v>0</v>
          </cell>
          <cell r="L92">
            <v>2.2083292338391694E-2</v>
          </cell>
          <cell r="M92">
            <v>0</v>
          </cell>
          <cell r="N92">
            <v>1.818863374196601E-3</v>
          </cell>
          <cell r="O92">
            <v>8.9926146811368163E-5</v>
          </cell>
          <cell r="P92">
            <v>1</v>
          </cell>
          <cell r="R92">
            <v>0.14285714285714285</v>
          </cell>
          <cell r="S92">
            <v>0.14285714285714285</v>
          </cell>
          <cell r="T92">
            <v>0.14285714285714285</v>
          </cell>
          <cell r="U92">
            <v>0.14285714285714285</v>
          </cell>
          <cell r="V92">
            <v>0.14285714285714285</v>
          </cell>
          <cell r="W92">
            <v>0.14285714285714285</v>
          </cell>
          <cell r="X92">
            <v>0.40648813623303687</v>
          </cell>
          <cell r="Y92">
            <v>0.42675256519723193</v>
          </cell>
        </row>
        <row r="93">
          <cell r="A93" t="str">
            <v>F127</v>
          </cell>
          <cell r="B93" t="str">
            <v>Account 370</v>
          </cell>
          <cell r="F93">
            <v>0.43882459760597325</v>
          </cell>
          <cell r="G93">
            <v>0.10611722466064373</v>
          </cell>
          <cell r="H93">
            <v>0.13711762692082805</v>
          </cell>
          <cell r="I93">
            <v>1.9201870945668477E-2</v>
          </cell>
          <cell r="J93">
            <v>0.2921707064255511</v>
          </cell>
          <cell r="K93">
            <v>6.1261202743662594E-3</v>
          </cell>
          <cell r="L93">
            <v>0</v>
          </cell>
          <cell r="M93">
            <v>4.4185316696925041E-4</v>
          </cell>
          <cell r="N93">
            <v>0</v>
          </cell>
          <cell r="O93">
            <v>0</v>
          </cell>
          <cell r="P93">
            <v>1</v>
          </cell>
          <cell r="R93">
            <v>6.25E-2</v>
          </cell>
          <cell r="S93">
            <v>6.25E-2</v>
          </cell>
          <cell r="T93">
            <v>6.25E-2</v>
          </cell>
          <cell r="U93">
            <v>6.25E-2</v>
          </cell>
          <cell r="V93">
            <v>6.25E-2</v>
          </cell>
          <cell r="W93">
            <v>6.25E-2</v>
          </cell>
          <cell r="X93">
            <v>0.1875</v>
          </cell>
          <cell r="Y93">
            <v>0.1875</v>
          </cell>
        </row>
        <row r="94">
          <cell r="A94" t="str">
            <v>F128</v>
          </cell>
          <cell r="B94" t="str">
            <v>Account 371</v>
          </cell>
          <cell r="F94">
            <v>0</v>
          </cell>
          <cell r="G94">
            <v>0</v>
          </cell>
          <cell r="H94">
            <v>0</v>
          </cell>
          <cell r="I94">
            <v>0</v>
          </cell>
          <cell r="J94">
            <v>0</v>
          </cell>
          <cell r="K94">
            <v>0</v>
          </cell>
          <cell r="L94">
            <v>0.84434160240088663</v>
          </cell>
          <cell r="M94">
            <v>0</v>
          </cell>
          <cell r="N94">
            <v>0.1556583975991134</v>
          </cell>
          <cell r="O94">
            <v>0</v>
          </cell>
          <cell r="P94">
            <v>1</v>
          </cell>
          <cell r="R94">
            <v>0.14285714285714285</v>
          </cell>
          <cell r="S94">
            <v>0.14285714285714285</v>
          </cell>
          <cell r="T94">
            <v>0.14285714285714285</v>
          </cell>
          <cell r="U94">
            <v>0.14285714285714285</v>
          </cell>
          <cell r="V94">
            <v>0.14285714285714285</v>
          </cell>
          <cell r="W94">
            <v>0.14285714285714285</v>
          </cell>
          <cell r="X94">
            <v>-0.41577017382945808</v>
          </cell>
          <cell r="Y94">
            <v>0.27291303097231512</v>
          </cell>
        </row>
        <row r="95">
          <cell r="A95" t="str">
            <v>F129</v>
          </cell>
          <cell r="B95" t="str">
            <v>Account 372</v>
          </cell>
          <cell r="F95">
            <v>0</v>
          </cell>
          <cell r="G95">
            <v>0</v>
          </cell>
          <cell r="H95">
            <v>0</v>
          </cell>
          <cell r="I95">
            <v>0</v>
          </cell>
          <cell r="J95">
            <v>0</v>
          </cell>
          <cell r="K95">
            <v>0</v>
          </cell>
          <cell r="L95">
            <v>0</v>
          </cell>
          <cell r="M95">
            <v>0</v>
          </cell>
          <cell r="N95">
            <v>0</v>
          </cell>
          <cell r="O95">
            <v>0</v>
          </cell>
          <cell r="P95">
            <v>1</v>
          </cell>
          <cell r="R95">
            <v>0</v>
          </cell>
          <cell r="S95">
            <v>0</v>
          </cell>
          <cell r="T95">
            <v>0</v>
          </cell>
          <cell r="U95">
            <v>0</v>
          </cell>
          <cell r="V95">
            <v>0</v>
          </cell>
          <cell r="W95">
            <v>0</v>
          </cell>
          <cell r="X95">
            <v>0</v>
          </cell>
          <cell r="Y95">
            <v>0</v>
          </cell>
        </row>
        <row r="96">
          <cell r="A96" t="str">
            <v>F130</v>
          </cell>
          <cell r="B96" t="str">
            <v>Account 373</v>
          </cell>
          <cell r="F96">
            <v>0</v>
          </cell>
          <cell r="G96">
            <v>0</v>
          </cell>
          <cell r="H96">
            <v>0</v>
          </cell>
          <cell r="I96">
            <v>0</v>
          </cell>
          <cell r="J96">
            <v>0</v>
          </cell>
          <cell r="K96">
            <v>0</v>
          </cell>
          <cell r="L96">
            <v>0.7587126145488825</v>
          </cell>
          <cell r="M96">
            <v>0</v>
          </cell>
          <cell r="N96">
            <v>0.24128738545111758</v>
          </cell>
          <cell r="O96">
            <v>0</v>
          </cell>
          <cell r="P96">
            <v>1</v>
          </cell>
          <cell r="R96">
            <v>0.125</v>
          </cell>
          <cell r="S96">
            <v>0.125</v>
          </cell>
          <cell r="T96">
            <v>0.125</v>
          </cell>
          <cell r="U96">
            <v>0.125</v>
          </cell>
          <cell r="V96">
            <v>0.125</v>
          </cell>
          <cell r="W96">
            <v>0.125</v>
          </cell>
          <cell r="X96">
            <v>-0.3837126145488825</v>
          </cell>
          <cell r="Y96">
            <v>0.13371261454888242</v>
          </cell>
        </row>
        <row r="97">
          <cell r="A97" t="str">
            <v>F131</v>
          </cell>
          <cell r="B97" t="str">
            <v>Account 581 thru 587 &amp; 591 thru 597</v>
          </cell>
          <cell r="F97">
            <v>0.40802574583189105</v>
          </cell>
          <cell r="G97">
            <v>6.2999737294764602E-2</v>
          </cell>
          <cell r="H97">
            <v>0.27183114786997847</v>
          </cell>
          <cell r="I97">
            <v>0.19438769871016973</v>
          </cell>
          <cell r="J97">
            <v>3.1482731941554418E-2</v>
          </cell>
          <cell r="K97">
            <v>3.1179285030852127E-3</v>
          </cell>
          <cell r="L97">
            <v>2.1671472240871632E-2</v>
          </cell>
          <cell r="M97">
            <v>5.533695349557177E-4</v>
          </cell>
          <cell r="N97">
            <v>5.9161009077249539E-3</v>
          </cell>
          <cell r="O97">
            <v>1.4067165004363965E-5</v>
          </cell>
          <cell r="P97">
            <v>1</v>
          </cell>
          <cell r="R97">
            <v>6.25E-2</v>
          </cell>
          <cell r="S97">
            <v>6.25E-2</v>
          </cell>
          <cell r="T97">
            <v>6.25E-2</v>
          </cell>
          <cell r="U97">
            <v>6.25E-2</v>
          </cell>
          <cell r="V97">
            <v>6.25E-2</v>
          </cell>
          <cell r="W97">
            <v>6.25E-2</v>
          </cell>
          <cell r="X97">
            <v>0.16582852775912837</v>
          </cell>
          <cell r="Y97">
            <v>0.18158389909227504</v>
          </cell>
        </row>
        <row r="98">
          <cell r="A98" t="str">
            <v>F132</v>
          </cell>
          <cell r="B98" t="str">
            <v>Account 364 + 365</v>
          </cell>
          <cell r="F98">
            <v>0.40759147953368491</v>
          </cell>
          <cell r="G98">
            <v>5.1648289186323519E-2</v>
          </cell>
          <cell r="H98">
            <v>0.31738754187181967</v>
          </cell>
          <cell r="I98">
            <v>0.21594683345183915</v>
          </cell>
          <cell r="J98">
            <v>0</v>
          </cell>
          <cell r="K98">
            <v>3.0195910840928272E-3</v>
          </cell>
          <cell r="L98">
            <v>3.456746432725504E-3</v>
          </cell>
          <cell r="M98">
            <v>6.3248661971661757E-4</v>
          </cell>
          <cell r="N98">
            <v>3.0686859654460621E-4</v>
          </cell>
          <cell r="O98">
            <v>1.0163223253205604E-5</v>
          </cell>
          <cell r="P98">
            <v>1</v>
          </cell>
          <cell r="R98">
            <v>0.14285714285714285</v>
          </cell>
          <cell r="S98">
            <v>0.14285714285714285</v>
          </cell>
          <cell r="T98">
            <v>0.14285714285714285</v>
          </cell>
          <cell r="U98">
            <v>0.14285714285714285</v>
          </cell>
          <cell r="V98">
            <v>0.14285714285714285</v>
          </cell>
          <cell r="W98">
            <v>0.14285714285714285</v>
          </cell>
          <cell r="X98">
            <v>0.42511468213870307</v>
          </cell>
          <cell r="Y98">
            <v>0.42826455997488394</v>
          </cell>
        </row>
        <row r="99">
          <cell r="A99" t="str">
            <v>F133</v>
          </cell>
          <cell r="B99" t="str">
            <v>Account 366 + 367</v>
          </cell>
          <cell r="F99">
            <v>0.50973352239359937</v>
          </cell>
          <cell r="G99">
            <v>6.2109658863624302E-2</v>
          </cell>
          <cell r="H99">
            <v>0.25129740017081043</v>
          </cell>
          <cell r="I99">
            <v>0.17097986109197197</v>
          </cell>
          <cell r="J99">
            <v>0</v>
          </cell>
          <cell r="K99">
            <v>2.390816553593468E-3</v>
          </cell>
          <cell r="L99">
            <v>2.7369423086696472E-3</v>
          </cell>
          <cell r="M99">
            <v>5.0078286702822284E-4</v>
          </cell>
          <cell r="N99">
            <v>2.4296883252231967E-4</v>
          </cell>
          <cell r="O99">
            <v>8.0469181802906139E-6</v>
          </cell>
          <cell r="P99">
            <v>1</v>
          </cell>
          <cell r="R99">
            <v>0.14285714285714285</v>
          </cell>
          <cell r="S99">
            <v>0.14285714285714285</v>
          </cell>
          <cell r="T99">
            <v>0.14285714285714285</v>
          </cell>
          <cell r="U99">
            <v>0.14285714285714285</v>
          </cell>
          <cell r="V99">
            <v>0.14285714285714285</v>
          </cell>
          <cell r="W99">
            <v>0.14285714285714285</v>
          </cell>
          <cell r="X99">
            <v>0.42583448626275888</v>
          </cell>
          <cell r="Y99">
            <v>0.42832845973890621</v>
          </cell>
        </row>
        <row r="100">
          <cell r="A100" t="str">
            <v>F134</v>
          </cell>
          <cell r="B100" t="str">
            <v>Account 364 + 365 + 369  (OH)</v>
          </cell>
          <cell r="F100">
            <v>0.42696354886662452</v>
          </cell>
          <cell r="G100">
            <v>5.9878864508379724E-2</v>
          </cell>
          <cell r="H100">
            <v>0.30308316530830115</v>
          </cell>
          <cell r="I100">
            <v>0.20152957722694895</v>
          </cell>
          <cell r="J100">
            <v>0</v>
          </cell>
          <cell r="K100">
            <v>2.8156287205086511E-3</v>
          </cell>
          <cell r="L100">
            <v>4.7149016671685128E-3</v>
          </cell>
          <cell r="M100">
            <v>5.8976445558904544E-4</v>
          </cell>
          <cell r="N100">
            <v>4.0899832868000248E-4</v>
          </cell>
          <cell r="O100">
            <v>1.5550917799334639E-5</v>
          </cell>
          <cell r="P100">
            <v>1</v>
          </cell>
          <cell r="R100">
            <v>0.14285714285714285</v>
          </cell>
          <cell r="S100">
            <v>0.14285714285714285</v>
          </cell>
          <cell r="T100">
            <v>0.14285714285714285</v>
          </cell>
          <cell r="U100">
            <v>0.14285714285714285</v>
          </cell>
          <cell r="V100">
            <v>0.14285714285714285</v>
          </cell>
          <cell r="W100">
            <v>0.14285714285714285</v>
          </cell>
          <cell r="X100">
            <v>0.42385652690426001</v>
          </cell>
          <cell r="Y100">
            <v>0.42816243024274853</v>
          </cell>
        </row>
        <row r="101">
          <cell r="A101" t="str">
            <v>F135</v>
          </cell>
          <cell r="B101" t="str">
            <v>Account 366 + 367 + 369  (UG)</v>
          </cell>
          <cell r="F101">
            <v>0.56759401613050164</v>
          </cell>
          <cell r="G101">
            <v>9.7012904074054981E-2</v>
          </cell>
          <cell r="H101">
            <v>0.20564903680919297</v>
          </cell>
          <cell r="I101">
            <v>0.11818902755833784</v>
          </cell>
          <cell r="J101">
            <v>0</v>
          </cell>
          <cell r="K101">
            <v>1.6416675930799628E-3</v>
          </cell>
          <cell r="L101">
            <v>8.7990126054110843E-3</v>
          </cell>
          <cell r="M101">
            <v>3.4386536379557705E-4</v>
          </cell>
          <cell r="N101">
            <v>7.3676655029357592E-4</v>
          </cell>
          <cell r="O101">
            <v>3.3703315332311314E-5</v>
          </cell>
          <cell r="P101">
            <v>1</v>
          </cell>
          <cell r="R101">
            <v>0.14285714285714285</v>
          </cell>
          <cell r="S101">
            <v>0.14285714285714285</v>
          </cell>
          <cell r="T101">
            <v>0.14285714285714285</v>
          </cell>
          <cell r="U101">
            <v>0.14285714285714285</v>
          </cell>
          <cell r="V101">
            <v>0.14285714285714285</v>
          </cell>
          <cell r="W101">
            <v>0.14285714285714285</v>
          </cell>
          <cell r="X101">
            <v>0.41977241596601744</v>
          </cell>
          <cell r="Y101">
            <v>0.42783466202113496</v>
          </cell>
        </row>
        <row r="102">
          <cell r="A102" t="str">
            <v>F136</v>
          </cell>
          <cell r="B102" t="str">
            <v>Account 902 + 903 + 904</v>
          </cell>
          <cell r="F102">
            <v>0.77468321834221543</v>
          </cell>
          <cell r="G102">
            <v>0.14612232259268235</v>
          </cell>
          <cell r="H102">
            <v>5.6271239473074143E-2</v>
          </cell>
          <cell r="I102">
            <v>4.9320516381936913E-3</v>
          </cell>
          <cell r="J102">
            <v>1.0475848976319606E-3</v>
          </cell>
          <cell r="K102">
            <v>2.9503240013297157E-3</v>
          </cell>
          <cell r="L102">
            <v>1.2629094584464201E-2</v>
          </cell>
          <cell r="M102">
            <v>2.4439454627694609E-4</v>
          </cell>
          <cell r="N102">
            <v>1.0683425465333541E-3</v>
          </cell>
          <cell r="O102">
            <v>5.1427377598167185E-5</v>
          </cell>
          <cell r="P102">
            <v>1</v>
          </cell>
          <cell r="R102">
            <v>0.14285714285714285</v>
          </cell>
          <cell r="S102">
            <v>0.14285714285714285</v>
          </cell>
          <cell r="T102">
            <v>0.14285714285714285</v>
          </cell>
          <cell r="U102">
            <v>0.14285714285714285</v>
          </cell>
          <cell r="V102">
            <v>0.14285714285714285</v>
          </cell>
          <cell r="W102">
            <v>0.14285714285714285</v>
          </cell>
          <cell r="X102">
            <v>0.41594233398696434</v>
          </cell>
          <cell r="Y102">
            <v>0.42750308602489517</v>
          </cell>
        </row>
        <row r="103">
          <cell r="A103" t="str">
            <v>F137</v>
          </cell>
          <cell r="B103" t="str">
            <v>Total O &amp; M Expense</v>
          </cell>
          <cell r="F103">
            <v>0.16317107421363097</v>
          </cell>
          <cell r="G103">
            <v>2.8674635913755783E-2</v>
          </cell>
          <cell r="H103">
            <v>0.18266412288654221</v>
          </cell>
          <cell r="I103">
            <v>0.23335737424474354</v>
          </cell>
          <cell r="J103">
            <v>0.38604089041848705</v>
          </cell>
          <cell r="K103">
            <v>2.2096547053967568E-3</v>
          </cell>
          <cell r="L103">
            <v>2.91233506721239E-3</v>
          </cell>
          <cell r="M103">
            <v>4.5230730104223291E-4</v>
          </cell>
          <cell r="N103">
            <v>5.0522021439275801E-4</v>
          </cell>
          <cell r="O103">
            <v>1.238503479669328E-5</v>
          </cell>
          <cell r="P103">
            <v>1</v>
          </cell>
          <cell r="R103">
            <v>0.14285714285714285</v>
          </cell>
          <cell r="S103">
            <v>0.14285714285714285</v>
          </cell>
          <cell r="T103">
            <v>0.14285714285714285</v>
          </cell>
          <cell r="U103">
            <v>0.14285714285714285</v>
          </cell>
          <cell r="V103">
            <v>0.14285714285714285</v>
          </cell>
          <cell r="W103">
            <v>0.14285714285714285</v>
          </cell>
          <cell r="X103">
            <v>0.42565909350421616</v>
          </cell>
          <cell r="Y103">
            <v>0.42806620835703579</v>
          </cell>
        </row>
        <row r="104">
          <cell r="A104" t="str">
            <v>F137G</v>
          </cell>
          <cell r="B104" t="str">
            <v>Generation O &amp; M Exp</v>
          </cell>
          <cell r="F104">
            <v>0.13309012972417777</v>
          </cell>
          <cell r="G104">
            <v>2.3676886800455415E-2</v>
          </cell>
          <cell r="H104">
            <v>0.17883231711144895</v>
          </cell>
          <cell r="I104">
            <v>0.24183297771968273</v>
          </cell>
          <cell r="J104">
            <v>0.418254604741365</v>
          </cell>
          <cell r="K104">
            <v>2.1001769924190289E-3</v>
          </cell>
          <cell r="L104">
            <v>1.5790109226728557E-3</v>
          </cell>
          <cell r="M104">
            <v>4.4500494844597685E-4</v>
          </cell>
          <cell r="N104">
            <v>1.7738522396675523E-4</v>
          </cell>
          <cell r="O104">
            <v>1.1505815365792705E-5</v>
          </cell>
          <cell r="P104">
            <v>1</v>
          </cell>
          <cell r="R104">
            <v>0.14285714285714285</v>
          </cell>
          <cell r="S104">
            <v>0.14285714285714285</v>
          </cell>
          <cell r="T104">
            <v>0.14285714285714285</v>
          </cell>
          <cell r="U104">
            <v>0.14285714285714285</v>
          </cell>
          <cell r="V104">
            <v>0.14285714285714285</v>
          </cell>
          <cell r="W104">
            <v>0.14285714285714285</v>
          </cell>
          <cell r="X104">
            <v>0.42699241764875567</v>
          </cell>
          <cell r="Y104">
            <v>0.42839404334746178</v>
          </cell>
        </row>
        <row r="105">
          <cell r="A105" t="str">
            <v>F137T</v>
          </cell>
          <cell r="B105" t="str">
            <v>Transmission O &amp; M Exp</v>
          </cell>
          <cell r="F105">
            <v>0.13958010568565149</v>
          </cell>
          <cell r="G105">
            <v>2.5587797252604957E-2</v>
          </cell>
          <cell r="H105">
            <v>0.19070510150474582</v>
          </cell>
          <cell r="I105">
            <v>0.23800401563093254</v>
          </cell>
          <cell r="J105">
            <v>0.40203387600534229</v>
          </cell>
          <cell r="K105">
            <v>2.2752435560228694E-3</v>
          </cell>
          <cell r="L105">
            <v>1.1743609920459954E-3</v>
          </cell>
          <cell r="M105">
            <v>4.8688856895788075E-4</v>
          </cell>
          <cell r="N105">
            <v>1.4440288570325254E-4</v>
          </cell>
          <cell r="O105">
            <v>8.2079179928206223E-6</v>
          </cell>
          <cell r="P105">
            <v>1</v>
          </cell>
          <cell r="R105">
            <v>0.14285714285714285</v>
          </cell>
          <cell r="S105">
            <v>0.14285714285714285</v>
          </cell>
          <cell r="T105">
            <v>0.14285714285714285</v>
          </cell>
          <cell r="U105">
            <v>0.14285714285714285</v>
          </cell>
          <cell r="V105">
            <v>0.14285714285714285</v>
          </cell>
          <cell r="W105">
            <v>0.14285714285714285</v>
          </cell>
          <cell r="X105">
            <v>0.42739706757938256</v>
          </cell>
          <cell r="Y105">
            <v>0.42842702568572527</v>
          </cell>
        </row>
        <row r="106">
          <cell r="A106" t="str">
            <v>F137D</v>
          </cell>
          <cell r="B106" t="str">
            <v xml:space="preserve">Distribution O &amp; M Exp </v>
          </cell>
          <cell r="F106">
            <v>0.39859906181284638</v>
          </cell>
          <cell r="G106">
            <v>6.0866820619268285E-2</v>
          </cell>
          <cell r="H106">
            <v>0.27155319634095121</v>
          </cell>
          <cell r="I106">
            <v>0.1909212247727545</v>
          </cell>
          <cell r="J106">
            <v>4.8454603969789643E-2</v>
          </cell>
          <cell r="K106">
            <v>3.3133917971445155E-3</v>
          </cell>
          <cell r="L106">
            <v>2.0254450463521215E-2</v>
          </cell>
          <cell r="M106">
            <v>5.8059049536751239E-4</v>
          </cell>
          <cell r="N106">
            <v>5.4424787126756422E-3</v>
          </cell>
          <cell r="O106">
            <v>1.4181015681031008E-5</v>
          </cell>
          <cell r="P106">
            <v>1</v>
          </cell>
          <cell r="R106">
            <v>0.14285714285714285</v>
          </cell>
          <cell r="S106">
            <v>0.14285714285714285</v>
          </cell>
          <cell r="T106">
            <v>0.14285714285714285</v>
          </cell>
          <cell r="U106">
            <v>0.14285714285714285</v>
          </cell>
          <cell r="V106">
            <v>0.14285714285714285</v>
          </cell>
          <cell r="W106">
            <v>0.14285714285714285</v>
          </cell>
          <cell r="X106">
            <v>0.40831697810790735</v>
          </cell>
          <cell r="Y106">
            <v>0.42312894985875288</v>
          </cell>
        </row>
        <row r="107">
          <cell r="A107" t="str">
            <v>F137R</v>
          </cell>
          <cell r="B107" t="str">
            <v>Retail O &amp; M Exp  (Customer)</v>
          </cell>
          <cell r="F107">
            <v>0.76525805655836532</v>
          </cell>
          <cell r="G107">
            <v>0.14347708155159336</v>
          </cell>
          <cell r="H107">
            <v>5.7150372658520202E-2</v>
          </cell>
          <cell r="I107">
            <v>8.3271159643169921E-3</v>
          </cell>
          <cell r="J107">
            <v>7.0742162353785885E-3</v>
          </cell>
          <cell r="K107">
            <v>3.1128046606554625E-3</v>
          </cell>
          <cell r="L107">
            <v>1.4093568881687233E-2</v>
          </cell>
          <cell r="M107">
            <v>2.4591954915041821E-4</v>
          </cell>
          <cell r="N107">
            <v>1.2036145305325335E-3</v>
          </cell>
          <cell r="O107">
            <v>5.724940979984529E-5</v>
          </cell>
          <cell r="P107">
            <v>1</v>
          </cell>
          <cell r="R107">
            <v>0.14285714285714285</v>
          </cell>
          <cell r="S107">
            <v>0.14285714285714285</v>
          </cell>
          <cell r="T107">
            <v>0.14285714285714285</v>
          </cell>
          <cell r="U107">
            <v>0.14285714285714285</v>
          </cell>
          <cell r="V107">
            <v>0.14285714285714285</v>
          </cell>
          <cell r="W107">
            <v>0.14285714285714285</v>
          </cell>
          <cell r="X107">
            <v>0.41447785968974132</v>
          </cell>
          <cell r="Y107">
            <v>0.42736781404089602</v>
          </cell>
        </row>
        <row r="108">
          <cell r="A108" t="str">
            <v>F137M</v>
          </cell>
          <cell r="B108" t="str">
            <v xml:space="preserve">Misc &amp; Customer O &amp; M Exp </v>
          </cell>
          <cell r="F108">
            <v>0.18778092143245431</v>
          </cell>
          <cell r="G108">
            <v>3.3345795768901038E-2</v>
          </cell>
          <cell r="H108">
            <v>0.20958626270756697</v>
          </cell>
          <cell r="I108">
            <v>0.23173979698517622</v>
          </cell>
          <cell r="J108">
            <v>0.32814104398573168</v>
          </cell>
          <cell r="K108">
            <v>2.5365741850266474E-3</v>
          </cell>
          <cell r="L108">
            <v>5.1961900493634533E-3</v>
          </cell>
          <cell r="M108">
            <v>4.8355028281942865E-4</v>
          </cell>
          <cell r="N108">
            <v>1.1753705052260906E-3</v>
          </cell>
          <cell r="O108">
            <v>1.449409773414139E-5</v>
          </cell>
          <cell r="P108">
            <v>1</v>
          </cell>
          <cell r="R108">
            <v>0.14285714285714285</v>
          </cell>
          <cell r="S108">
            <v>0.14285714285714285</v>
          </cell>
          <cell r="T108">
            <v>0.14285714285714285</v>
          </cell>
          <cell r="U108">
            <v>0.14285714285714285</v>
          </cell>
          <cell r="V108">
            <v>0.14285714285714285</v>
          </cell>
          <cell r="W108">
            <v>0.14285714285714285</v>
          </cell>
          <cell r="X108">
            <v>0.4233752385220651</v>
          </cell>
          <cell r="Y108">
            <v>0.42739605806620246</v>
          </cell>
        </row>
        <row r="109">
          <cell r="A109" t="str">
            <v>F138</v>
          </cell>
          <cell r="B109" t="str">
            <v>GTD O&amp;M Exp  (less fuel, purchased p &amp; wheeling)</v>
          </cell>
          <cell r="F109">
            <v>0.25761190328258715</v>
          </cell>
          <cell r="G109">
            <v>4.5067934927283976E-2</v>
          </cell>
          <cell r="H109">
            <v>0.19248814148480137</v>
          </cell>
          <cell r="I109">
            <v>0.20606367576288193</v>
          </cell>
          <cell r="J109">
            <v>0.28771062733802594</v>
          </cell>
          <cell r="K109">
            <v>2.4848369569964108E-3</v>
          </cell>
          <cell r="L109">
            <v>6.6676499905060135E-3</v>
          </cell>
          <cell r="M109">
            <v>4.6702685498917657E-4</v>
          </cell>
          <cell r="N109">
            <v>1.4236636740965712E-3</v>
          </cell>
          <cell r="O109">
            <v>1.4539727832537836E-5</v>
          </cell>
          <cell r="P109">
            <v>1</v>
          </cell>
          <cell r="R109">
            <v>0.14285714285714285</v>
          </cell>
          <cell r="S109">
            <v>0.14285714285714285</v>
          </cell>
          <cell r="T109">
            <v>0.14285714285714285</v>
          </cell>
          <cell r="U109">
            <v>0.14285714285714285</v>
          </cell>
          <cell r="V109">
            <v>0.14285714285714285</v>
          </cell>
          <cell r="W109">
            <v>0.14285714285714285</v>
          </cell>
          <cell r="X109">
            <v>0.42190377858092254</v>
          </cell>
          <cell r="Y109">
            <v>0.42714776489733197</v>
          </cell>
        </row>
        <row r="110">
          <cell r="A110" t="str">
            <v>F138G</v>
          </cell>
          <cell r="B110" t="str">
            <v xml:space="preserve">Generation O &amp; M Exp (less fuel &amp; purchased power) </v>
          </cell>
          <cell r="F110">
            <v>0.13734628541502761</v>
          </cell>
          <cell r="G110">
            <v>2.5078941813149895E-2</v>
          </cell>
          <cell r="H110">
            <v>0.18860646503631331</v>
          </cell>
          <cell r="I110">
            <v>0.23890361504608426</v>
          </cell>
          <cell r="J110">
            <v>0.40619426481985843</v>
          </cell>
          <cell r="K110">
            <v>2.1942367654432353E-3</v>
          </cell>
          <cell r="L110">
            <v>1.0836934029697454E-3</v>
          </cell>
          <cell r="M110">
            <v>4.7225249342885685E-4</v>
          </cell>
          <cell r="N110">
            <v>1.1184564781563317E-4</v>
          </cell>
          <cell r="O110">
            <v>8.3995599104068846E-6</v>
          </cell>
          <cell r="P110">
            <v>1</v>
          </cell>
          <cell r="R110">
            <v>0.14285714285714285</v>
          </cell>
          <cell r="S110">
            <v>0.14285714285714285</v>
          </cell>
          <cell r="T110">
            <v>0.14285714285714285</v>
          </cell>
          <cell r="U110">
            <v>0.14285714285714285</v>
          </cell>
          <cell r="V110">
            <v>0.14285714285714285</v>
          </cell>
          <cell r="W110">
            <v>0.14285714285714285</v>
          </cell>
          <cell r="X110">
            <v>0.42748773516845878</v>
          </cell>
          <cell r="Y110">
            <v>0.42845958292361291</v>
          </cell>
        </row>
        <row r="111">
          <cell r="A111" t="str">
            <v>F138T</v>
          </cell>
          <cell r="B111" t="str">
            <v>Transmission O &amp; M Exp - (less wheeling exp)</v>
          </cell>
          <cell r="F111">
            <v>0.13711846467969196</v>
          </cell>
          <cell r="G111">
            <v>2.528882867586715E-2</v>
          </cell>
          <cell r="H111">
            <v>0.1900560990595444</v>
          </cell>
          <cell r="I111">
            <v>0.23859192838822596</v>
          </cell>
          <cell r="J111">
            <v>0.40508345399268914</v>
          </cell>
          <cell r="K111">
            <v>2.2596637159267839E-3</v>
          </cell>
          <cell r="L111">
            <v>1.0051989654422642E-3</v>
          </cell>
          <cell r="M111">
            <v>4.8577124182435342E-4</v>
          </cell>
          <cell r="N111">
            <v>1.0254271785880926E-4</v>
          </cell>
          <cell r="O111">
            <v>8.0485629293052783E-6</v>
          </cell>
          <cell r="P111">
            <v>1</v>
          </cell>
          <cell r="R111">
            <v>0.14285714285714285</v>
          </cell>
          <cell r="S111">
            <v>0.14285714285714285</v>
          </cell>
          <cell r="T111">
            <v>0.14285714285714285</v>
          </cell>
          <cell r="U111">
            <v>0.14285714285714285</v>
          </cell>
          <cell r="V111">
            <v>0.14285714285714285</v>
          </cell>
          <cell r="W111">
            <v>0.14285714285714285</v>
          </cell>
          <cell r="X111">
            <v>0.42756622960598628</v>
          </cell>
          <cell r="Y111">
            <v>0.42846888585356974</v>
          </cell>
        </row>
        <row r="112">
          <cell r="A112" t="str">
            <v>F138D</v>
          </cell>
          <cell r="B112" t="str">
            <v xml:space="preserve">Distribution O &amp; M Exp </v>
          </cell>
          <cell r="F112">
            <v>0.40802574583189105</v>
          </cell>
          <cell r="G112">
            <v>6.2999737294764602E-2</v>
          </cell>
          <cell r="H112">
            <v>0.27183114786997847</v>
          </cell>
          <cell r="I112">
            <v>0.1943876987101697</v>
          </cell>
          <cell r="J112">
            <v>3.1482731941554411E-2</v>
          </cell>
          <cell r="K112">
            <v>3.1179285030852122E-3</v>
          </cell>
          <cell r="L112">
            <v>2.1671472240871632E-2</v>
          </cell>
          <cell r="M112">
            <v>5.533695349557177E-4</v>
          </cell>
          <cell r="N112">
            <v>5.916100907724953E-3</v>
          </cell>
          <cell r="O112">
            <v>1.4067165004363965E-5</v>
          </cell>
          <cell r="P112">
            <v>1</v>
          </cell>
          <cell r="R112">
            <v>0.14285714285714285</v>
          </cell>
          <cell r="S112">
            <v>0.14285714285714285</v>
          </cell>
          <cell r="T112">
            <v>0.14285714285714285</v>
          </cell>
          <cell r="U112">
            <v>0.14285714285714285</v>
          </cell>
          <cell r="V112">
            <v>0.14285714285714285</v>
          </cell>
          <cell r="W112">
            <v>0.14285714285714285</v>
          </cell>
          <cell r="X112">
            <v>0.40689995633055692</v>
          </cell>
          <cell r="Y112">
            <v>0.42265532766370362</v>
          </cell>
        </row>
        <row r="113">
          <cell r="A113" t="str">
            <v>F138R</v>
          </cell>
          <cell r="B113" t="str">
            <v>Retail O &amp; M Exp  (Customer)</v>
          </cell>
          <cell r="F113">
            <v>0.77160898461396321</v>
          </cell>
          <cell r="G113">
            <v>0.1447432407143055</v>
          </cell>
          <cell r="H113">
            <v>5.5328870033508677E-2</v>
          </cell>
          <cell r="I113">
            <v>5.87928623904313E-3</v>
          </cell>
          <cell r="J113">
            <v>3.644701728304319E-3</v>
          </cell>
          <cell r="K113">
            <v>3.1162275702537596E-3</v>
          </cell>
          <cell r="L113">
            <v>1.4178707344956821E-2</v>
          </cell>
          <cell r="M113">
            <v>2.4257968751242376E-4</v>
          </cell>
          <cell r="N113">
            <v>1.1996338700494425E-3</v>
          </cell>
          <cell r="O113">
            <v>5.7768198102748784E-5</v>
          </cell>
          <cell r="P113">
            <v>1</v>
          </cell>
          <cell r="R113">
            <v>0.14285714285714285</v>
          </cell>
          <cell r="S113">
            <v>0.14285714285714285</v>
          </cell>
          <cell r="T113">
            <v>0.14285714285714285</v>
          </cell>
          <cell r="U113">
            <v>0.14285714285714285</v>
          </cell>
          <cell r="V113">
            <v>0.14285714285714285</v>
          </cell>
          <cell r="W113">
            <v>0.14285714285714285</v>
          </cell>
          <cell r="X113">
            <v>0.41439272122647175</v>
          </cell>
          <cell r="Y113">
            <v>0.42737179470137909</v>
          </cell>
        </row>
        <row r="114">
          <cell r="A114" t="str">
            <v>F138M</v>
          </cell>
          <cell r="B114" t="str">
            <v xml:space="preserve">Misc &amp; Customer O &amp; M Exp </v>
          </cell>
          <cell r="F114">
            <v>0</v>
          </cell>
          <cell r="G114">
            <v>0</v>
          </cell>
          <cell r="H114">
            <v>0</v>
          </cell>
          <cell r="I114">
            <v>0</v>
          </cell>
          <cell r="J114">
            <v>0</v>
          </cell>
          <cell r="K114">
            <v>0</v>
          </cell>
          <cell r="L114">
            <v>0</v>
          </cell>
          <cell r="M114">
            <v>0</v>
          </cell>
          <cell r="N114">
            <v>0</v>
          </cell>
          <cell r="O114">
            <v>0</v>
          </cell>
          <cell r="P114">
            <v>1</v>
          </cell>
          <cell r="R114">
            <v>0</v>
          </cell>
          <cell r="S114">
            <v>0</v>
          </cell>
          <cell r="T114">
            <v>0</v>
          </cell>
          <cell r="U114">
            <v>0</v>
          </cell>
          <cell r="V114">
            <v>0</v>
          </cell>
          <cell r="W114">
            <v>0</v>
          </cell>
          <cell r="X114">
            <v>0</v>
          </cell>
          <cell r="Y114">
            <v>0</v>
          </cell>
        </row>
        <row r="115">
          <cell r="A115" t="str">
            <v>F140</v>
          </cell>
          <cell r="B115" t="str">
            <v>Revenue Requirement Before Rev Credits</v>
          </cell>
          <cell r="F115">
            <v>0.17738627351556316</v>
          </cell>
          <cell r="G115">
            <v>3.0379989915114251E-2</v>
          </cell>
          <cell r="H115">
            <v>0.19344411761763936</v>
          </cell>
          <cell r="I115">
            <v>0.22886391064152981</v>
          </cell>
          <cell r="J115">
            <v>0.36258647532134164</v>
          </cell>
          <cell r="K115">
            <v>2.3954909982336482E-3</v>
          </cell>
          <cell r="L115">
            <v>3.7031010007015238E-3</v>
          </cell>
          <cell r="M115">
            <v>4.8174292642627858E-4</v>
          </cell>
          <cell r="N115">
            <v>7.4737604006095153E-4</v>
          </cell>
          <cell r="O115">
            <v>1.1522023389604549E-5</v>
          </cell>
          <cell r="P115">
            <v>1</v>
          </cell>
          <cell r="R115">
            <v>6.25E-2</v>
          </cell>
          <cell r="S115">
            <v>6.25E-2</v>
          </cell>
          <cell r="T115">
            <v>6.25E-2</v>
          </cell>
          <cell r="U115">
            <v>6.25E-2</v>
          </cell>
          <cell r="V115">
            <v>6.25E-2</v>
          </cell>
          <cell r="W115">
            <v>6.25E-2</v>
          </cell>
          <cell r="X115">
            <v>0.18379689899929846</v>
          </cell>
          <cell r="Y115">
            <v>0.18675262395993905</v>
          </cell>
        </row>
        <row r="116">
          <cell r="A116" t="str">
            <v>F140G</v>
          </cell>
          <cell r="B116" t="str">
            <v>Revenue Requirement Before Rev Credits</v>
          </cell>
          <cell r="F116">
            <v>0.13408844935533684</v>
          </cell>
          <cell r="G116">
            <v>2.40539513482966E-2</v>
          </cell>
          <cell r="H116">
            <v>0.18163053372730059</v>
          </cell>
          <cell r="I116">
            <v>0.24105936498127997</v>
          </cell>
          <cell r="J116">
            <v>0.41497246027961276</v>
          </cell>
          <cell r="K116">
            <v>2.1359581715979527E-3</v>
          </cell>
          <cell r="L116">
            <v>1.4354957187778781E-3</v>
          </cell>
          <cell r="M116">
            <v>4.542883275266272E-4</v>
          </cell>
          <cell r="N116">
            <v>1.5886977424434424E-4</v>
          </cell>
          <cell r="O116">
            <v>1.0628316026690344E-5</v>
          </cell>
          <cell r="P116">
            <v>1</v>
          </cell>
          <cell r="R116">
            <v>0.14285714285714285</v>
          </cell>
          <cell r="S116">
            <v>0.14285714285714285</v>
          </cell>
          <cell r="T116">
            <v>0.14285714285714285</v>
          </cell>
          <cell r="U116">
            <v>0.14285714285714285</v>
          </cell>
          <cell r="V116">
            <v>0.14285714285714285</v>
          </cell>
          <cell r="W116">
            <v>0.14285714285714285</v>
          </cell>
          <cell r="X116">
            <v>0.42713593285265067</v>
          </cell>
          <cell r="Y116">
            <v>0.42841255879718421</v>
          </cell>
        </row>
        <row r="117">
          <cell r="A117" t="str">
            <v>F140T</v>
          </cell>
          <cell r="B117" t="str">
            <v>Revenue Requirement Before Rev Credits</v>
          </cell>
          <cell r="F117">
            <v>0.13787876824871004</v>
          </cell>
          <cell r="G117">
            <v>2.5357381320768577E-2</v>
          </cell>
          <cell r="H117">
            <v>0.19039488722689502</v>
          </cell>
          <cell r="I117">
            <v>0.23781525797839845</v>
          </cell>
          <cell r="J117">
            <v>0.40463697908303559</v>
          </cell>
          <cell r="K117">
            <v>2.2557642666585962E-3</v>
          </cell>
          <cell r="L117">
            <v>1.0520759342447122E-3</v>
          </cell>
          <cell r="M117">
            <v>4.8473029828690825E-4</v>
          </cell>
          <cell r="N117">
            <v>1.1610558112825946E-4</v>
          </cell>
          <cell r="O117">
            <v>8.0500618736386767E-6</v>
          </cell>
          <cell r="P117">
            <v>1</v>
          </cell>
          <cell r="R117">
            <v>0.14285714285714285</v>
          </cell>
          <cell r="S117">
            <v>0.14285714285714285</v>
          </cell>
          <cell r="T117">
            <v>0.14285714285714285</v>
          </cell>
          <cell r="U117">
            <v>0.14285714285714285</v>
          </cell>
          <cell r="V117">
            <v>0.14285714285714285</v>
          </cell>
          <cell r="W117">
            <v>0.14285714285714285</v>
          </cell>
          <cell r="X117">
            <v>0.42751935263718382</v>
          </cell>
          <cell r="Y117">
            <v>0.42845532299030031</v>
          </cell>
        </row>
        <row r="118">
          <cell r="A118" t="str">
            <v>F140D</v>
          </cell>
          <cell r="B118" t="str">
            <v>Revenue Requirement Before Rev Credits</v>
          </cell>
          <cell r="F118">
            <v>0.42636292507864698</v>
          </cell>
          <cell r="G118">
            <v>6.2315400363432125E-2</v>
          </cell>
          <cell r="H118">
            <v>0.29200691963658026</v>
          </cell>
          <cell r="I118">
            <v>0.16848053487816458</v>
          </cell>
          <cell r="J118">
            <v>2.0670215554061185E-2</v>
          </cell>
          <cell r="K118">
            <v>4.1422243969366588E-3</v>
          </cell>
          <cell r="L118">
            <v>2.0077898507661444E-2</v>
          </cell>
          <cell r="M118">
            <v>6.8879647767880285E-4</v>
          </cell>
          <cell r="N118">
            <v>5.2401111236213974E-3</v>
          </cell>
          <cell r="O118">
            <v>1.4973983216916935E-5</v>
          </cell>
          <cell r="P118">
            <v>1</v>
          </cell>
          <cell r="R118">
            <v>0.14285714285714285</v>
          </cell>
          <cell r="S118">
            <v>0.14285714285714285</v>
          </cell>
          <cell r="T118">
            <v>0.14285714285714285</v>
          </cell>
          <cell r="U118">
            <v>0.14285714285714285</v>
          </cell>
          <cell r="V118">
            <v>0.14285714285714285</v>
          </cell>
          <cell r="W118">
            <v>0.14285714285714285</v>
          </cell>
          <cell r="X118">
            <v>0.4084935300637671</v>
          </cell>
          <cell r="Y118">
            <v>0.42333131744780716</v>
          </cell>
        </row>
        <row r="119">
          <cell r="A119" t="str">
            <v>F140R</v>
          </cell>
          <cell r="B119" t="str">
            <v>Revenue Requirement Before Rev Credits</v>
          </cell>
          <cell r="F119">
            <v>0.76663400933646175</v>
          </cell>
          <cell r="G119">
            <v>0.14315176762589454</v>
          </cell>
          <cell r="H119">
            <v>5.6337401376081439E-2</v>
          </cell>
          <cell r="I119">
            <v>7.9736006296983169E-3</v>
          </cell>
          <cell r="J119">
            <v>6.7106086717609783E-3</v>
          </cell>
          <cell r="K119">
            <v>3.1679756085362196E-3</v>
          </cell>
          <cell r="L119">
            <v>1.4486966328834099E-2</v>
          </cell>
          <cell r="M119">
            <v>2.4464743633124324E-4</v>
          </cell>
          <cell r="N119">
            <v>1.2341217015365009E-3</v>
          </cell>
          <cell r="O119">
            <v>5.8901284864879871E-5</v>
          </cell>
          <cell r="P119">
            <v>1</v>
          </cell>
          <cell r="R119">
            <v>0.14285714285714285</v>
          </cell>
          <cell r="S119">
            <v>0.14285714285714285</v>
          </cell>
          <cell r="T119">
            <v>0.14285714285714285</v>
          </cell>
          <cell r="U119">
            <v>0.14285714285714285</v>
          </cell>
          <cell r="V119">
            <v>0.14285714285714285</v>
          </cell>
          <cell r="W119">
            <v>0.14285714285714285</v>
          </cell>
          <cell r="X119">
            <v>0.41408446224259443</v>
          </cell>
          <cell r="Y119">
            <v>0.42733730686989202</v>
          </cell>
        </row>
        <row r="120">
          <cell r="A120" t="str">
            <v>F140M</v>
          </cell>
          <cell r="B120" t="str">
            <v>Revenue Requirement Before Rev Credits</v>
          </cell>
          <cell r="F120">
            <v>0.18018030558784737</v>
          </cell>
          <cell r="G120">
            <v>3.1252212387910802E-2</v>
          </cell>
          <cell r="H120">
            <v>0.2049261655523274</v>
          </cell>
          <cell r="I120">
            <v>0.23042766284573363</v>
          </cell>
          <cell r="J120">
            <v>0.34501378728322857</v>
          </cell>
          <cell r="K120">
            <v>2.5211864843027801E-3</v>
          </cell>
          <cell r="L120">
            <v>4.2418752365862124E-3</v>
          </cell>
          <cell r="M120">
            <v>4.9751381849967287E-4</v>
          </cell>
          <cell r="N120">
            <v>9.2748372819464651E-4</v>
          </cell>
          <cell r="O120">
            <v>1.1807075369024016E-5</v>
          </cell>
          <cell r="P120">
            <v>1</v>
          </cell>
          <cell r="R120">
            <v>0.14285714285714285</v>
          </cell>
          <cell r="S120">
            <v>0.14285714285714285</v>
          </cell>
          <cell r="T120">
            <v>0.14285714285714285</v>
          </cell>
          <cell r="U120">
            <v>0.14285714285714285</v>
          </cell>
          <cell r="V120">
            <v>0.14285714285714285</v>
          </cell>
          <cell r="W120">
            <v>0.14285714285714285</v>
          </cell>
          <cell r="X120">
            <v>0.42432955333484235</v>
          </cell>
          <cell r="Y120">
            <v>0.42764394484323393</v>
          </cell>
        </row>
        <row r="121">
          <cell r="A121" t="str">
            <v>F141</v>
          </cell>
          <cell r="B121" t="str">
            <v>Firm Revenues</v>
          </cell>
          <cell r="F121">
            <v>0.18778092143245431</v>
          </cell>
          <cell r="G121">
            <v>3.3345795768901038E-2</v>
          </cell>
          <cell r="H121">
            <v>0.20958626270756697</v>
          </cell>
          <cell r="I121">
            <v>0.23173979698517622</v>
          </cell>
          <cell r="J121">
            <v>0.32814104398573168</v>
          </cell>
          <cell r="K121">
            <v>2.5365741850266474E-3</v>
          </cell>
          <cell r="L121">
            <v>5.1961900493634533E-3</v>
          </cell>
          <cell r="M121">
            <v>4.8355028281942865E-4</v>
          </cell>
          <cell r="N121">
            <v>1.1753705052260906E-3</v>
          </cell>
          <cell r="O121">
            <v>1.449409773414139E-5</v>
          </cell>
          <cell r="P121">
            <v>1</v>
          </cell>
          <cell r="R121">
            <v>5.1675076869164155E-4</v>
          </cell>
          <cell r="S121">
            <v>2.3358656953321414E-4</v>
          </cell>
          <cell r="T121">
            <v>4.2503316700123473E-4</v>
          </cell>
          <cell r="U121">
            <v>2.2845010916450717E-3</v>
          </cell>
          <cell r="V121">
            <v>1.0326617886671885E-3</v>
          </cell>
          <cell r="W121">
            <v>1.8790271690511924E-3</v>
          </cell>
          <cell r="X121">
            <v>0</v>
          </cell>
          <cell r="Y121">
            <v>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Ramp Loss"/>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refreshError="1"/>
      <sheetData sheetId="1"/>
      <sheetData sheetId="2" refreshError="1"/>
      <sheetData sheetId="3" refreshError="1"/>
      <sheetData sheetId="4">
        <row r="41">
          <cell r="A41">
            <v>37196</v>
          </cell>
          <cell r="B41">
            <v>0.44227329059218473</v>
          </cell>
          <cell r="C41">
            <v>0.61387460599846122</v>
          </cell>
        </row>
        <row r="42">
          <cell r="A42">
            <v>37561</v>
          </cell>
          <cell r="B42">
            <v>0.46217558866883307</v>
          </cell>
          <cell r="C42">
            <v>0.6476377093283765</v>
          </cell>
        </row>
        <row r="43">
          <cell r="A43">
            <v>37926</v>
          </cell>
          <cell r="B43">
            <v>0.48297349015893043</v>
          </cell>
          <cell r="C43">
            <v>0.68325778334143727</v>
          </cell>
        </row>
        <row r="44">
          <cell r="A44">
            <v>38292</v>
          </cell>
          <cell r="B44">
            <v>0.50470729721608232</v>
          </cell>
          <cell r="C44">
            <v>0.72083696142521614</v>
          </cell>
        </row>
        <row r="45">
          <cell r="A45">
            <v>38657</v>
          </cell>
          <cell r="B45">
            <v>0.52741912559080595</v>
          </cell>
          <cell r="C45">
            <v>0.76048299430360311</v>
          </cell>
        </row>
        <row r="46">
          <cell r="A46">
            <v>39022</v>
          </cell>
          <cell r="B46">
            <v>0.55115298624239217</v>
          </cell>
          <cell r="C46">
            <v>0.80230955899030121</v>
          </cell>
        </row>
        <row r="47">
          <cell r="A47">
            <v>39387</v>
          </cell>
          <cell r="B47">
            <v>0.57595487062329975</v>
          </cell>
          <cell r="C47">
            <v>0.84643658473476779</v>
          </cell>
        </row>
        <row r="48">
          <cell r="A48">
            <v>39753</v>
          </cell>
          <cell r="B48">
            <v>0.6018728398013482</v>
          </cell>
          <cell r="C48">
            <v>0.8929905968951799</v>
          </cell>
        </row>
        <row r="49">
          <cell r="A49">
            <v>40118</v>
          </cell>
          <cell r="B49">
            <v>0.62895711759240869</v>
          </cell>
          <cell r="C49">
            <v>0.94210507972441482</v>
          </cell>
        </row>
        <row r="50">
          <cell r="A50">
            <v>40483</v>
          </cell>
          <cell r="B50">
            <v>0.65726018788406704</v>
          </cell>
          <cell r="C50">
            <v>0.99392085910925754</v>
          </cell>
        </row>
        <row r="51">
          <cell r="A51">
            <v>40848</v>
          </cell>
          <cell r="B51">
            <v>0.68683689633884992</v>
          </cell>
          <cell r="C51">
            <v>0</v>
          </cell>
        </row>
        <row r="52">
          <cell r="A52">
            <v>41214</v>
          </cell>
          <cell r="B52">
            <v>0.7177445566740982</v>
          </cell>
          <cell r="C52">
            <v>0</v>
          </cell>
        </row>
        <row r="53">
          <cell r="A53">
            <v>41579</v>
          </cell>
          <cell r="B53">
            <v>0.75004306172443236</v>
          </cell>
          <cell r="C53">
            <v>0</v>
          </cell>
        </row>
        <row r="54">
          <cell r="A54">
            <v>41944</v>
          </cell>
          <cell r="B54">
            <v>0.78379499950203191</v>
          </cell>
          <cell r="C54">
            <v>0</v>
          </cell>
        </row>
        <row r="55">
          <cell r="A55">
            <v>42309</v>
          </cell>
          <cell r="B55">
            <v>0.81906577447962303</v>
          </cell>
          <cell r="C55">
            <v>0</v>
          </cell>
        </row>
        <row r="56">
          <cell r="A56">
            <v>42675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ow r="2">
          <cell r="H2">
            <v>0</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8">
          <cell r="C8">
            <v>154235.67832380001</v>
          </cell>
        </row>
      </sheetData>
      <sheetData sheetId="37">
        <row r="8">
          <cell r="C8">
            <v>17757.490316223812</v>
          </cell>
        </row>
      </sheetData>
      <sheetData sheetId="38">
        <row r="8">
          <cell r="C8">
            <v>0.422222222222217</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sheetData sheetId="1">
        <row r="29">
          <cell r="N2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420">
          <cell r="AG420">
            <v>0</v>
          </cell>
        </row>
        <row r="559">
          <cell r="AG559">
            <v>0</v>
          </cell>
        </row>
        <row r="583">
          <cell r="AG583">
            <v>0</v>
          </cell>
        </row>
        <row r="621">
          <cell r="AG621">
            <v>0</v>
          </cell>
        </row>
        <row r="951">
          <cell r="AG951">
            <v>0</v>
          </cell>
        </row>
        <row r="964">
          <cell r="AG964">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74">
          <cell r="H274">
            <v>0</v>
          </cell>
          <cell r="AB274">
            <v>0</v>
          </cell>
        </row>
        <row r="275">
          <cell r="AB275">
            <v>0</v>
          </cell>
        </row>
        <row r="286">
          <cell r="AB286">
            <v>0</v>
          </cell>
        </row>
        <row r="287">
          <cell r="AB287">
            <v>0</v>
          </cell>
        </row>
        <row r="288">
          <cell r="AB288">
            <v>0</v>
          </cell>
        </row>
        <row r="289">
          <cell r="AB289">
            <v>0</v>
          </cell>
        </row>
        <row r="319">
          <cell r="AB319">
            <v>0</v>
          </cell>
        </row>
        <row r="331">
          <cell r="AB331">
            <v>0</v>
          </cell>
        </row>
        <row r="681">
          <cell r="H681">
            <v>453048.07815530774</v>
          </cell>
        </row>
        <row r="683">
          <cell r="H683">
            <v>727723.91183378792</v>
          </cell>
        </row>
        <row r="744">
          <cell r="AB744">
            <v>0</v>
          </cell>
        </row>
        <row r="995">
          <cell r="AB995">
            <v>0</v>
          </cell>
        </row>
        <row r="1108">
          <cell r="AB1108">
            <v>0</v>
          </cell>
        </row>
        <row r="1109">
          <cell r="AB1109">
            <v>0</v>
          </cell>
        </row>
        <row r="1115">
          <cell r="AB1115">
            <v>0</v>
          </cell>
        </row>
        <row r="1116">
          <cell r="AB1116">
            <v>0</v>
          </cell>
        </row>
        <row r="1141">
          <cell r="AB1141">
            <v>723.47361058671254</v>
          </cell>
        </row>
        <row r="1143">
          <cell r="AB1143">
            <v>0</v>
          </cell>
        </row>
        <row r="1146">
          <cell r="AB1146">
            <v>3692.5269592552504</v>
          </cell>
        </row>
        <row r="1151">
          <cell r="AB1151">
            <v>0</v>
          </cell>
        </row>
        <row r="1160">
          <cell r="AB1160">
            <v>0</v>
          </cell>
        </row>
        <row r="1163">
          <cell r="AB1163">
            <v>0</v>
          </cell>
        </row>
        <row r="1172">
          <cell r="AB1172">
            <v>0</v>
          </cell>
        </row>
        <row r="1309">
          <cell r="AB1309">
            <v>0</v>
          </cell>
        </row>
        <row r="1812">
          <cell r="AB1812">
            <v>0</v>
          </cell>
        </row>
        <row r="1825">
          <cell r="AB1825">
            <v>0</v>
          </cell>
        </row>
        <row r="1878">
          <cell r="AB1878">
            <v>0</v>
          </cell>
        </row>
        <row r="1893">
          <cell r="AB1893">
            <v>0</v>
          </cell>
        </row>
        <row r="1983">
          <cell r="AB1983">
            <v>0</v>
          </cell>
        </row>
        <row r="2049">
          <cell r="AB2049">
            <v>0</v>
          </cell>
        </row>
        <row r="2113">
          <cell r="AB2113">
            <v>0</v>
          </cell>
        </row>
        <row r="2186">
          <cell r="AB2186">
            <v>0</v>
          </cell>
        </row>
        <row r="2202">
          <cell r="AB2202">
            <v>0</v>
          </cell>
        </row>
        <row r="2205">
          <cell r="AB2205">
            <v>0</v>
          </cell>
        </row>
        <row r="2222">
          <cell r="AB2222">
            <v>0</v>
          </cell>
        </row>
        <row r="2433">
          <cell r="AB2433">
            <v>0</v>
          </cell>
        </row>
        <row r="2434">
          <cell r="AB2434">
            <v>0</v>
          </cell>
        </row>
        <row r="2451">
          <cell r="AB2451">
            <v>0</v>
          </cell>
        </row>
        <row r="2459">
          <cell r="AB2459">
            <v>0</v>
          </cell>
        </row>
        <row r="2504">
          <cell r="AB2504">
            <v>0</v>
          </cell>
        </row>
        <row r="2505">
          <cell r="AB2505">
            <v>0</v>
          </cell>
        </row>
      </sheetData>
      <sheetData sheetId="20"/>
      <sheetData sheetId="21">
        <row r="11">
          <cell r="A11" t="str">
            <v>FACTOR</v>
          </cell>
        </row>
      </sheetData>
      <sheetData sheetId="22">
        <row r="10">
          <cell r="A10" t="str">
            <v>FACTOR NAME</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86">
          <cell r="F86">
            <v>5.9243639404432336E-2</v>
          </cell>
        </row>
      </sheetData>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CECE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98"/>
  <sheetViews>
    <sheetView tabSelected="1" view="pageBreakPreview" topLeftCell="A16" zoomScale="85" zoomScaleNormal="85" zoomScaleSheetLayoutView="85" workbookViewId="0">
      <selection activeCell="A60" sqref="A60"/>
    </sheetView>
  </sheetViews>
  <sheetFormatPr defaultColWidth="8.75" defaultRowHeight="12.75"/>
  <cols>
    <col min="1" max="1" width="2.25" style="7" customWidth="1"/>
    <col min="2" max="2" width="6.25" style="7" customWidth="1"/>
    <col min="3" max="3" width="24.375" style="7" customWidth="1"/>
    <col min="4" max="4" width="8.5" style="7" customWidth="1"/>
    <col min="5" max="5" width="4.5" style="7" bestFit="1" customWidth="1"/>
    <col min="6" max="6" width="12.625" style="7" customWidth="1"/>
    <col min="7" max="7" width="7.375" style="7" bestFit="1" customWidth="1"/>
    <col min="8" max="8" width="9.375" style="7" customWidth="1"/>
    <col min="9" max="9" width="11.375" style="7" customWidth="1"/>
    <col min="10" max="10" width="10.375" style="7" bestFit="1" customWidth="1"/>
    <col min="11" max="16384" width="8.75" style="7"/>
  </cols>
  <sheetData>
    <row r="1" spans="1:10">
      <c r="B1" s="18" t="s">
        <v>23</v>
      </c>
      <c r="D1" s="6"/>
      <c r="E1" s="6"/>
      <c r="F1" s="6"/>
      <c r="G1" s="6"/>
      <c r="H1" s="6"/>
      <c r="I1" s="6" t="s">
        <v>0</v>
      </c>
      <c r="J1" s="20">
        <v>8.1</v>
      </c>
    </row>
    <row r="2" spans="1:10">
      <c r="B2" s="18" t="s">
        <v>36</v>
      </c>
      <c r="D2" s="6"/>
      <c r="E2" s="6"/>
      <c r="F2" s="6"/>
      <c r="G2" s="6"/>
      <c r="H2" s="6"/>
      <c r="I2" s="6"/>
      <c r="J2" s="20"/>
    </row>
    <row r="3" spans="1:10">
      <c r="B3" s="18" t="s">
        <v>41</v>
      </c>
      <c r="D3" s="6"/>
      <c r="E3" s="6"/>
      <c r="F3" s="6"/>
      <c r="G3" s="6"/>
      <c r="H3" s="6"/>
      <c r="I3" s="6"/>
      <c r="J3" s="20"/>
    </row>
    <row r="4" spans="1:10">
      <c r="B4" s="18"/>
      <c r="D4" s="6"/>
      <c r="E4" s="6"/>
      <c r="F4" s="6"/>
      <c r="G4" s="6"/>
      <c r="H4" s="6"/>
      <c r="I4" s="6"/>
      <c r="J4" s="20"/>
    </row>
    <row r="5" spans="1:10">
      <c r="D5" s="6"/>
      <c r="E5" s="6"/>
      <c r="F5" s="6"/>
      <c r="G5" s="6"/>
      <c r="H5" s="6"/>
      <c r="I5" s="6"/>
      <c r="J5" s="20"/>
    </row>
    <row r="6" spans="1:10">
      <c r="D6" s="6"/>
      <c r="E6" s="6"/>
      <c r="F6" s="6"/>
      <c r="G6" s="6"/>
      <c r="H6" s="6"/>
      <c r="I6" s="6"/>
      <c r="J6" s="20"/>
    </row>
    <row r="7" spans="1:10">
      <c r="D7" s="6"/>
      <c r="E7" s="6"/>
      <c r="F7" s="6" t="s">
        <v>1</v>
      </c>
      <c r="G7" s="6"/>
      <c r="H7" s="6"/>
      <c r="I7" s="6" t="s">
        <v>33</v>
      </c>
      <c r="J7" s="20"/>
    </row>
    <row r="8" spans="1:10">
      <c r="D8" s="21" t="s">
        <v>2</v>
      </c>
      <c r="E8" s="21" t="s">
        <v>3</v>
      </c>
      <c r="F8" s="21" t="s">
        <v>4</v>
      </c>
      <c r="G8" s="21" t="s">
        <v>5</v>
      </c>
      <c r="H8" s="21" t="s">
        <v>6</v>
      </c>
      <c r="I8" s="21" t="s">
        <v>7</v>
      </c>
      <c r="J8" s="22" t="s">
        <v>8</v>
      </c>
    </row>
    <row r="9" spans="1:10">
      <c r="A9" s="14"/>
      <c r="B9" s="23" t="s">
        <v>12</v>
      </c>
      <c r="C9" s="14"/>
      <c r="D9" s="24"/>
      <c r="E9" s="24"/>
      <c r="F9" s="24"/>
      <c r="G9" s="24"/>
      <c r="H9" s="24"/>
      <c r="I9" s="25"/>
      <c r="J9" s="20"/>
    </row>
    <row r="10" spans="1:10">
      <c r="A10" s="14"/>
      <c r="B10" s="57" t="s">
        <v>26</v>
      </c>
      <c r="C10" s="14"/>
      <c r="D10" s="24">
        <v>399</v>
      </c>
      <c r="E10" s="59" t="s">
        <v>40</v>
      </c>
      <c r="F10" s="26">
        <f>'Page 8.1.1'!P8*1000*(2/3)</f>
        <v>315208393.51055551</v>
      </c>
      <c r="G10" s="27" t="s">
        <v>24</v>
      </c>
      <c r="H10" s="54">
        <v>0.22730931045735822</v>
      </c>
      <c r="I10" s="25">
        <f>F10*H10</f>
        <v>71649802.579255998</v>
      </c>
      <c r="J10" s="28"/>
    </row>
    <row r="11" spans="1:10">
      <c r="A11" s="14"/>
      <c r="B11" s="57" t="s">
        <v>27</v>
      </c>
      <c r="C11" s="14"/>
      <c r="D11" s="24" t="s">
        <v>11</v>
      </c>
      <c r="E11" s="59" t="s">
        <v>40</v>
      </c>
      <c r="F11" s="26">
        <f>'Page 8.1.1'!P9*1000*(2/3)</f>
        <v>748648.50414115377</v>
      </c>
      <c r="G11" s="27" t="s">
        <v>24</v>
      </c>
      <c r="H11" s="54">
        <v>0.22730931045735822</v>
      </c>
      <c r="I11" s="25">
        <f t="shared" ref="I11:I18" si="0">F11*H11</f>
        <v>170174.77525125834</v>
      </c>
      <c r="J11" s="28"/>
    </row>
    <row r="12" spans="1:10">
      <c r="A12" s="14"/>
      <c r="B12" s="57" t="s">
        <v>32</v>
      </c>
      <c r="C12" s="14"/>
      <c r="D12" s="24" t="s">
        <v>10</v>
      </c>
      <c r="E12" s="59" t="s">
        <v>40</v>
      </c>
      <c r="F12" s="26">
        <f>'Page 8.1.1'!P11*1000*(2/3)</f>
        <v>-188394184.63595444</v>
      </c>
      <c r="G12" s="27" t="s">
        <v>24</v>
      </c>
      <c r="H12" s="54">
        <v>0.22730931045735822</v>
      </c>
      <c r="I12" s="25">
        <f t="shared" si="0"/>
        <v>-42823752.203775033</v>
      </c>
      <c r="J12" s="28"/>
    </row>
    <row r="13" spans="1:10">
      <c r="A13" s="14"/>
      <c r="B13" s="58" t="s">
        <v>37</v>
      </c>
      <c r="C13" s="14"/>
      <c r="D13" s="24"/>
      <c r="E13" s="24"/>
      <c r="F13" s="73">
        <f>SUM(F10:F12)</f>
        <v>127562857.37874222</v>
      </c>
      <c r="G13" s="27"/>
      <c r="H13" s="53"/>
      <c r="I13" s="73">
        <f>SUM(I10:I12)</f>
        <v>28996225.150732219</v>
      </c>
      <c r="J13" s="28" t="s">
        <v>34</v>
      </c>
    </row>
    <row r="14" spans="1:10">
      <c r="A14" s="14"/>
      <c r="C14" s="14"/>
      <c r="D14" s="24"/>
      <c r="E14" s="24"/>
      <c r="F14" s="26"/>
      <c r="G14" s="27"/>
      <c r="H14" s="53"/>
      <c r="I14" s="25"/>
      <c r="J14" s="28"/>
    </row>
    <row r="15" spans="1:10">
      <c r="A15" s="14"/>
      <c r="B15" s="30" t="s">
        <v>38</v>
      </c>
      <c r="C15" s="14"/>
      <c r="D15" s="24"/>
      <c r="E15" s="24"/>
      <c r="F15" s="26"/>
      <c r="G15" s="27"/>
      <c r="H15" s="53"/>
      <c r="I15" s="25"/>
      <c r="J15" s="28"/>
    </row>
    <row r="16" spans="1:10">
      <c r="A16" s="14"/>
      <c r="B16" s="68" t="s">
        <v>26</v>
      </c>
      <c r="C16" s="84"/>
      <c r="D16" s="69">
        <v>399</v>
      </c>
      <c r="E16" s="85" t="s">
        <v>40</v>
      </c>
      <c r="F16" s="63">
        <v>0</v>
      </c>
      <c r="G16" s="70" t="s">
        <v>24</v>
      </c>
      <c r="H16" s="71">
        <v>0.22730931045735822</v>
      </c>
      <c r="I16" s="72">
        <f t="shared" si="0"/>
        <v>0</v>
      </c>
      <c r="J16" s="67" t="s">
        <v>22</v>
      </c>
    </row>
    <row r="17" spans="1:10">
      <c r="A17" s="14"/>
      <c r="B17" s="68" t="s">
        <v>27</v>
      </c>
      <c r="C17" s="84"/>
      <c r="D17" s="69" t="s">
        <v>11</v>
      </c>
      <c r="E17" s="85" t="s">
        <v>40</v>
      </c>
      <c r="F17" s="63">
        <v>0</v>
      </c>
      <c r="G17" s="70" t="s">
        <v>24</v>
      </c>
      <c r="H17" s="71">
        <v>0.22730931045735822</v>
      </c>
      <c r="I17" s="72">
        <f t="shared" si="0"/>
        <v>0</v>
      </c>
      <c r="J17" s="67" t="s">
        <v>22</v>
      </c>
    </row>
    <row r="18" spans="1:10">
      <c r="A18" s="14"/>
      <c r="B18" s="68" t="s">
        <v>32</v>
      </c>
      <c r="C18" s="84"/>
      <c r="D18" s="69" t="s">
        <v>10</v>
      </c>
      <c r="E18" s="85" t="s">
        <v>40</v>
      </c>
      <c r="F18" s="86">
        <v>0</v>
      </c>
      <c r="G18" s="70" t="s">
        <v>24</v>
      </c>
      <c r="H18" s="71">
        <v>0.22730931045735822</v>
      </c>
      <c r="I18" s="87">
        <f t="shared" si="0"/>
        <v>0</v>
      </c>
      <c r="J18" s="67" t="s">
        <v>22</v>
      </c>
    </row>
    <row r="19" spans="1:10">
      <c r="A19" s="14"/>
      <c r="B19" s="88"/>
      <c r="C19" s="84"/>
      <c r="D19" s="69"/>
      <c r="E19" s="69"/>
      <c r="F19" s="89">
        <f>SUM(F16:F18)</f>
        <v>0</v>
      </c>
      <c r="G19" s="64"/>
      <c r="H19" s="90"/>
      <c r="I19" s="89">
        <f>SUM(I16:I18)</f>
        <v>0</v>
      </c>
      <c r="J19" s="67"/>
    </row>
    <row r="20" spans="1:10">
      <c r="A20" s="14"/>
      <c r="B20" s="30"/>
      <c r="C20" s="14"/>
      <c r="D20" s="24"/>
      <c r="E20" s="24"/>
      <c r="F20" s="36"/>
      <c r="G20" s="31"/>
      <c r="H20" s="53"/>
      <c r="I20" s="25"/>
      <c r="J20" s="28"/>
    </row>
    <row r="21" spans="1:10" ht="12.75" customHeight="1">
      <c r="A21" s="14"/>
      <c r="B21" s="60"/>
      <c r="C21" s="61"/>
      <c r="D21" s="62"/>
      <c r="E21" s="62"/>
      <c r="F21" s="63"/>
      <c r="G21" s="64"/>
      <c r="H21" s="65"/>
      <c r="I21" s="66"/>
      <c r="J21" s="67"/>
    </row>
    <row r="22" spans="1:10" ht="12.75" customHeight="1">
      <c r="A22" s="14"/>
      <c r="B22" s="68"/>
      <c r="C22" s="61"/>
      <c r="D22" s="69"/>
      <c r="E22" s="62"/>
      <c r="F22" s="63"/>
      <c r="G22" s="70"/>
      <c r="H22" s="71"/>
      <c r="I22" s="72"/>
      <c r="J22" s="67"/>
    </row>
    <row r="23" spans="1:10" ht="12.75" customHeight="1">
      <c r="A23" s="14"/>
      <c r="B23" s="42"/>
      <c r="C23" s="42"/>
      <c r="D23" s="40"/>
      <c r="E23" s="40"/>
      <c r="F23" s="36"/>
      <c r="G23" s="31"/>
      <c r="H23" s="56"/>
      <c r="I23" s="33"/>
      <c r="J23" s="28"/>
    </row>
    <row r="24" spans="1:10" ht="12.75" customHeight="1">
      <c r="A24" s="14"/>
      <c r="B24" s="42"/>
      <c r="C24" s="42"/>
      <c r="D24" s="40"/>
      <c r="E24" s="40"/>
      <c r="F24" s="36"/>
      <c r="G24" s="31"/>
      <c r="H24" s="56"/>
      <c r="I24" s="33"/>
      <c r="J24" s="28"/>
    </row>
    <row r="25" spans="1:10" ht="12.75" customHeight="1">
      <c r="A25" s="14"/>
      <c r="B25" s="42"/>
      <c r="C25" s="42"/>
      <c r="D25" s="40"/>
      <c r="E25" s="40"/>
      <c r="F25" s="36"/>
      <c r="G25" s="31"/>
      <c r="H25" s="56"/>
      <c r="I25" s="33"/>
      <c r="J25" s="28"/>
    </row>
    <row r="26" spans="1:10" ht="12.75" customHeight="1">
      <c r="A26" s="14"/>
      <c r="B26" s="14"/>
      <c r="C26" s="14"/>
      <c r="D26" s="24"/>
      <c r="E26" s="24"/>
      <c r="F26" s="26"/>
      <c r="G26" s="31"/>
      <c r="H26" s="32"/>
      <c r="I26" s="33"/>
      <c r="J26" s="28"/>
    </row>
    <row r="27" spans="1:10" ht="12.75" customHeight="1">
      <c r="A27" s="14"/>
      <c r="B27" s="30" t="s">
        <v>39</v>
      </c>
      <c r="C27" s="14"/>
      <c r="D27" s="24"/>
      <c r="E27" s="24"/>
      <c r="F27" s="26"/>
      <c r="G27" s="31"/>
      <c r="H27" s="32"/>
      <c r="I27" s="33"/>
      <c r="J27" s="28"/>
    </row>
    <row r="28" spans="1:10">
      <c r="A28" s="14"/>
      <c r="B28" s="57" t="s">
        <v>26</v>
      </c>
      <c r="C28" s="14"/>
      <c r="D28" s="24"/>
      <c r="E28" s="24"/>
      <c r="F28" s="26">
        <f>'Page 8.1.1'!O8*1000*(2/3)</f>
        <v>318928929.63999999</v>
      </c>
      <c r="G28" s="31"/>
      <c r="H28" s="32"/>
      <c r="I28" s="33"/>
      <c r="J28" s="28"/>
    </row>
    <row r="29" spans="1:10">
      <c r="A29" s="14"/>
      <c r="B29" s="57" t="s">
        <v>27</v>
      </c>
      <c r="C29" s="14"/>
      <c r="D29" s="24"/>
      <c r="E29" s="24"/>
      <c r="F29" s="26">
        <f>'Page 8.1.1'!O9*1000*(2/3)</f>
        <v>350248.99673064222</v>
      </c>
      <c r="G29" s="31"/>
      <c r="H29" s="32"/>
      <c r="I29" s="33"/>
      <c r="J29" s="28"/>
    </row>
    <row r="30" spans="1:10">
      <c r="A30" s="14"/>
      <c r="B30" s="57" t="s">
        <v>32</v>
      </c>
      <c r="C30" s="14"/>
      <c r="D30" s="24"/>
      <c r="E30" s="24"/>
      <c r="F30" s="29">
        <f>'Page 8.1.1'!O11*1000*(2/3)</f>
        <v>-196809411.41039887</v>
      </c>
      <c r="G30" s="31"/>
      <c r="H30" s="32"/>
      <c r="I30" s="33"/>
      <c r="J30" s="28"/>
    </row>
    <row r="31" spans="1:10" ht="13.5" thickBot="1">
      <c r="A31" s="14"/>
      <c r="B31" s="14"/>
      <c r="C31" s="14"/>
      <c r="D31" s="24"/>
      <c r="E31" s="24"/>
      <c r="F31" s="74">
        <f>SUM(F28:F30)</f>
        <v>122469767.22633174</v>
      </c>
      <c r="G31" s="31"/>
      <c r="H31" s="32"/>
      <c r="I31" s="33"/>
      <c r="J31" s="28" t="s">
        <v>35</v>
      </c>
    </row>
    <row r="32" spans="1:10">
      <c r="A32" s="14"/>
    </row>
    <row r="33" spans="1:10">
      <c r="A33" s="14"/>
    </row>
    <row r="34" spans="1:10">
      <c r="A34" s="14"/>
    </row>
    <row r="35" spans="1:10">
      <c r="A35" s="14"/>
    </row>
    <row r="36" spans="1:10">
      <c r="A36" s="14"/>
    </row>
    <row r="37" spans="1:10">
      <c r="A37" s="14"/>
    </row>
    <row r="38" spans="1:10">
      <c r="A38" s="14"/>
    </row>
    <row r="39" spans="1:10">
      <c r="A39" s="14"/>
    </row>
    <row r="40" spans="1:10">
      <c r="A40" s="14"/>
    </row>
    <row r="41" spans="1:10">
      <c r="A41" s="14"/>
    </row>
    <row r="42" spans="1:10">
      <c r="A42" s="14"/>
    </row>
    <row r="43" spans="1:10">
      <c r="A43" s="14"/>
    </row>
    <row r="44" spans="1:10">
      <c r="A44" s="14"/>
      <c r="B44" s="14"/>
      <c r="C44" s="14"/>
      <c r="D44" s="24"/>
      <c r="E44" s="24"/>
      <c r="F44" s="26"/>
      <c r="G44" s="31"/>
      <c r="H44" s="32"/>
      <c r="I44" s="33"/>
      <c r="J44" s="28"/>
    </row>
    <row r="45" spans="1:10">
      <c r="A45" s="14"/>
      <c r="B45" s="47"/>
      <c r="C45" s="42"/>
      <c r="D45" s="40"/>
      <c r="E45" s="40"/>
      <c r="F45" s="36"/>
      <c r="G45" s="40"/>
      <c r="H45" s="32"/>
      <c r="I45" s="33"/>
      <c r="J45" s="28"/>
    </row>
    <row r="46" spans="1:10">
      <c r="A46" s="14"/>
      <c r="B46" s="41"/>
      <c r="C46" s="42"/>
      <c r="D46" s="40"/>
      <c r="E46" s="40"/>
      <c r="F46" s="36"/>
      <c r="G46" s="40"/>
      <c r="H46" s="32"/>
      <c r="I46" s="33"/>
      <c r="J46" s="28"/>
    </row>
    <row r="47" spans="1:10">
      <c r="A47" s="14"/>
      <c r="B47" s="42"/>
      <c r="C47" s="42"/>
      <c r="D47" s="40"/>
      <c r="E47" s="40"/>
      <c r="F47" s="36"/>
      <c r="G47" s="31"/>
      <c r="H47" s="32"/>
      <c r="I47" s="33"/>
      <c r="J47" s="28"/>
    </row>
    <row r="48" spans="1:10">
      <c r="A48" s="14"/>
      <c r="B48" s="14"/>
      <c r="C48" s="14"/>
      <c r="D48" s="24"/>
      <c r="E48" s="24"/>
      <c r="F48" s="26"/>
      <c r="G48" s="31"/>
      <c r="H48" s="32"/>
      <c r="I48" s="33"/>
      <c r="J48" s="28"/>
    </row>
    <row r="49" spans="1:10">
      <c r="A49" s="14"/>
      <c r="B49" s="14"/>
      <c r="C49" s="14"/>
      <c r="D49" s="24"/>
      <c r="E49" s="24"/>
      <c r="F49" s="26"/>
      <c r="G49" s="31"/>
      <c r="H49" s="32"/>
      <c r="I49" s="33"/>
      <c r="J49" s="28"/>
    </row>
    <row r="50" spans="1:10">
      <c r="A50" s="14"/>
      <c r="B50" s="14"/>
      <c r="C50" s="14"/>
      <c r="D50" s="24"/>
      <c r="E50" s="24"/>
      <c r="F50" s="26"/>
      <c r="G50" s="31"/>
      <c r="H50" s="32"/>
      <c r="I50" s="33"/>
      <c r="J50" s="28"/>
    </row>
    <row r="51" spans="1:10" ht="13.5" thickBot="1">
      <c r="A51" s="14"/>
      <c r="B51" s="30" t="s">
        <v>9</v>
      </c>
      <c r="C51" s="14"/>
      <c r="D51" s="24"/>
      <c r="E51" s="24"/>
      <c r="F51" s="26"/>
      <c r="G51" s="31"/>
      <c r="H51" s="32"/>
      <c r="I51" s="33"/>
      <c r="J51" s="28"/>
    </row>
    <row r="52" spans="1:10">
      <c r="A52" s="75" t="s">
        <v>42</v>
      </c>
      <c r="B52" s="76"/>
      <c r="C52" s="76"/>
      <c r="D52" s="76"/>
      <c r="E52" s="76"/>
      <c r="F52" s="76"/>
      <c r="G52" s="76"/>
      <c r="H52" s="76"/>
      <c r="I52" s="76"/>
      <c r="J52" s="77"/>
    </row>
    <row r="53" spans="1:10">
      <c r="A53" s="78"/>
      <c r="B53" s="79"/>
      <c r="C53" s="79"/>
      <c r="D53" s="79"/>
      <c r="E53" s="79"/>
      <c r="F53" s="79"/>
      <c r="G53" s="79"/>
      <c r="H53" s="79"/>
      <c r="I53" s="79"/>
      <c r="J53" s="80"/>
    </row>
    <row r="54" spans="1:10">
      <c r="A54" s="78"/>
      <c r="B54" s="79"/>
      <c r="C54" s="79"/>
      <c r="D54" s="79"/>
      <c r="E54" s="79"/>
      <c r="F54" s="79"/>
      <c r="G54" s="79"/>
      <c r="H54" s="79"/>
      <c r="I54" s="79"/>
      <c r="J54" s="80"/>
    </row>
    <row r="55" spans="1:10">
      <c r="A55" s="78"/>
      <c r="B55" s="79"/>
      <c r="C55" s="79"/>
      <c r="D55" s="79"/>
      <c r="E55" s="79"/>
      <c r="F55" s="79"/>
      <c r="G55" s="79"/>
      <c r="H55" s="79"/>
      <c r="I55" s="79"/>
      <c r="J55" s="80"/>
    </row>
    <row r="56" spans="1:10">
      <c r="A56" s="78"/>
      <c r="B56" s="79"/>
      <c r="C56" s="79"/>
      <c r="D56" s="79"/>
      <c r="E56" s="79"/>
      <c r="F56" s="79"/>
      <c r="G56" s="79"/>
      <c r="H56" s="79"/>
      <c r="I56" s="79"/>
      <c r="J56" s="80"/>
    </row>
    <row r="57" spans="1:10">
      <c r="A57" s="78"/>
      <c r="B57" s="79"/>
      <c r="C57" s="79"/>
      <c r="D57" s="79"/>
      <c r="E57" s="79"/>
      <c r="F57" s="79"/>
      <c r="G57" s="79"/>
      <c r="H57" s="79"/>
      <c r="I57" s="79"/>
      <c r="J57" s="80"/>
    </row>
    <row r="58" spans="1:10">
      <c r="A58" s="78"/>
      <c r="B58" s="79"/>
      <c r="C58" s="79"/>
      <c r="D58" s="79"/>
      <c r="E58" s="79"/>
      <c r="F58" s="79"/>
      <c r="G58" s="79"/>
      <c r="H58" s="79"/>
      <c r="I58" s="79"/>
      <c r="J58" s="80"/>
    </row>
    <row r="59" spans="1:10" ht="37.5" customHeight="1" thickBot="1">
      <c r="A59" s="81"/>
      <c r="B59" s="82"/>
      <c r="C59" s="82"/>
      <c r="D59" s="82"/>
      <c r="E59" s="82"/>
      <c r="F59" s="82"/>
      <c r="G59" s="82"/>
      <c r="H59" s="82"/>
      <c r="I59" s="82"/>
      <c r="J59" s="83"/>
    </row>
    <row r="60" spans="1:10" ht="12" customHeight="1">
      <c r="A60" s="14"/>
      <c r="B60" s="14"/>
      <c r="C60" s="14"/>
      <c r="D60" s="24"/>
      <c r="E60" s="24"/>
      <c r="F60" s="24"/>
      <c r="G60" s="24"/>
      <c r="H60" s="24"/>
      <c r="I60" s="24"/>
      <c r="J60" s="24"/>
    </row>
    <row r="61" spans="1:10" ht="12" customHeight="1"/>
    <row r="63" spans="1:10">
      <c r="D63" s="21"/>
      <c r="G63" s="34"/>
    </row>
    <row r="64" spans="1:10">
      <c r="D64" s="35"/>
    </row>
    <row r="65" spans="4:4">
      <c r="D65" s="35"/>
    </row>
    <row r="66" spans="4:4">
      <c r="D66" s="35"/>
    </row>
    <row r="67" spans="4:4">
      <c r="D67" s="35"/>
    </row>
    <row r="68" spans="4:4">
      <c r="D68" s="35"/>
    </row>
    <row r="69" spans="4:4">
      <c r="D69" s="35"/>
    </row>
    <row r="70" spans="4:4">
      <c r="D70" s="35"/>
    </row>
    <row r="71" spans="4:4">
      <c r="D71" s="35"/>
    </row>
    <row r="72" spans="4:4">
      <c r="D72" s="35"/>
    </row>
    <row r="73" spans="4:4">
      <c r="D73" s="35"/>
    </row>
    <row r="74" spans="4:4">
      <c r="D74" s="35"/>
    </row>
    <row r="75" spans="4:4">
      <c r="D75" s="35"/>
    </row>
    <row r="76" spans="4:4">
      <c r="D76" s="35"/>
    </row>
    <row r="77" spans="4:4">
      <c r="D77" s="35"/>
    </row>
    <row r="78" spans="4:4">
      <c r="D78" s="35"/>
    </row>
    <row r="79" spans="4:4">
      <c r="D79" s="35"/>
    </row>
    <row r="80" spans="4:4">
      <c r="D80" s="35"/>
    </row>
    <row r="81" spans="4:4">
      <c r="D81" s="35"/>
    </row>
    <row r="82" spans="4:4">
      <c r="D82" s="35"/>
    </row>
    <row r="83" spans="4:4">
      <c r="D83" s="35"/>
    </row>
    <row r="84" spans="4:4">
      <c r="D84" s="35"/>
    </row>
    <row r="85" spans="4:4">
      <c r="D85" s="35"/>
    </row>
    <row r="86" spans="4:4">
      <c r="D86" s="35"/>
    </row>
    <row r="87" spans="4:4">
      <c r="D87" s="35"/>
    </row>
    <row r="88" spans="4:4">
      <c r="D88" s="35"/>
    </row>
    <row r="89" spans="4:4">
      <c r="D89" s="35"/>
    </row>
    <row r="90" spans="4:4">
      <c r="D90" s="35"/>
    </row>
    <row r="91" spans="4:4">
      <c r="D91" s="35"/>
    </row>
    <row r="92" spans="4:4">
      <c r="D92" s="35"/>
    </row>
    <row r="93" spans="4:4">
      <c r="D93" s="35"/>
    </row>
    <row r="94" spans="4:4">
      <c r="D94" s="35"/>
    </row>
    <row r="95" spans="4:4">
      <c r="D95" s="35"/>
    </row>
    <row r="96" spans="4:4">
      <c r="D96" s="35"/>
    </row>
    <row r="97" spans="4:4">
      <c r="D97" s="35"/>
    </row>
    <row r="98" spans="4:4">
      <c r="D98" s="35"/>
    </row>
    <row r="99" spans="4:4">
      <c r="D99" s="35"/>
    </row>
    <row r="100" spans="4:4">
      <c r="D100" s="35"/>
    </row>
    <row r="101" spans="4:4">
      <c r="D101" s="35"/>
    </row>
    <row r="102" spans="4:4">
      <c r="D102" s="35"/>
    </row>
    <row r="103" spans="4:4">
      <c r="D103" s="35"/>
    </row>
    <row r="104" spans="4:4">
      <c r="D104" s="35"/>
    </row>
    <row r="105" spans="4:4">
      <c r="D105" s="35"/>
    </row>
    <row r="106" spans="4:4">
      <c r="D106" s="35"/>
    </row>
    <row r="107" spans="4:4">
      <c r="D107" s="35"/>
    </row>
    <row r="108" spans="4:4">
      <c r="D108" s="35"/>
    </row>
    <row r="109" spans="4:4">
      <c r="D109" s="35"/>
    </row>
    <row r="110" spans="4:4">
      <c r="D110" s="35"/>
    </row>
    <row r="111" spans="4:4">
      <c r="D111" s="35"/>
    </row>
    <row r="112" spans="4:4">
      <c r="D112" s="35"/>
    </row>
    <row r="113" spans="4:4">
      <c r="D113" s="35"/>
    </row>
    <row r="114" spans="4:4">
      <c r="D114" s="35"/>
    </row>
    <row r="115" spans="4:4">
      <c r="D115" s="35"/>
    </row>
    <row r="116" spans="4:4">
      <c r="D116" s="35"/>
    </row>
    <row r="117" spans="4:4">
      <c r="D117" s="35"/>
    </row>
    <row r="118" spans="4:4">
      <c r="D118" s="35"/>
    </row>
    <row r="119" spans="4:4">
      <c r="D119" s="35"/>
    </row>
    <row r="120" spans="4:4">
      <c r="D120" s="35"/>
    </row>
    <row r="121" spans="4:4">
      <c r="D121" s="35"/>
    </row>
    <row r="122" spans="4:4">
      <c r="D122" s="35"/>
    </row>
    <row r="123" spans="4:4">
      <c r="D123" s="35"/>
    </row>
    <row r="124" spans="4:4">
      <c r="D124" s="35"/>
    </row>
    <row r="125" spans="4:4">
      <c r="D125" s="35"/>
    </row>
    <row r="126" spans="4:4">
      <c r="D126" s="35"/>
    </row>
    <row r="127" spans="4:4">
      <c r="D127" s="35"/>
    </row>
    <row r="128" spans="4:4">
      <c r="D128" s="35"/>
    </row>
    <row r="129" spans="4:4">
      <c r="D129" s="35"/>
    </row>
    <row r="130" spans="4:4">
      <c r="D130" s="35"/>
    </row>
    <row r="131" spans="4:4">
      <c r="D131" s="35"/>
    </row>
    <row r="132" spans="4:4">
      <c r="D132" s="35"/>
    </row>
    <row r="133" spans="4:4">
      <c r="D133" s="35"/>
    </row>
    <row r="134" spans="4:4">
      <c r="D134" s="35"/>
    </row>
    <row r="135" spans="4:4">
      <c r="D135" s="35"/>
    </row>
    <row r="136" spans="4:4">
      <c r="D136" s="35"/>
    </row>
    <row r="137" spans="4:4">
      <c r="D137" s="35"/>
    </row>
    <row r="138" spans="4:4">
      <c r="D138" s="35"/>
    </row>
    <row r="139" spans="4:4">
      <c r="D139" s="35"/>
    </row>
    <row r="140" spans="4:4">
      <c r="D140" s="35"/>
    </row>
    <row r="141" spans="4:4">
      <c r="D141" s="35"/>
    </row>
    <row r="142" spans="4:4">
      <c r="D142" s="35"/>
    </row>
    <row r="143" spans="4:4">
      <c r="D143" s="35"/>
    </row>
    <row r="144" spans="4:4">
      <c r="D144" s="35"/>
    </row>
    <row r="145" spans="4:4">
      <c r="D145" s="35"/>
    </row>
    <row r="146" spans="4:4">
      <c r="D146" s="35"/>
    </row>
    <row r="147" spans="4:4">
      <c r="D147" s="35"/>
    </row>
    <row r="148" spans="4:4">
      <c r="D148" s="35"/>
    </row>
    <row r="149" spans="4:4">
      <c r="D149" s="35"/>
    </row>
    <row r="150" spans="4:4">
      <c r="D150" s="35"/>
    </row>
    <row r="151" spans="4:4">
      <c r="D151" s="35"/>
    </row>
    <row r="152" spans="4:4">
      <c r="D152" s="35"/>
    </row>
    <row r="153" spans="4:4">
      <c r="D153" s="35"/>
    </row>
    <row r="154" spans="4:4">
      <c r="D154" s="35"/>
    </row>
    <row r="155" spans="4:4">
      <c r="D155" s="35"/>
    </row>
    <row r="156" spans="4:4">
      <c r="D156" s="35"/>
    </row>
    <row r="157" spans="4:4">
      <c r="D157" s="35"/>
    </row>
    <row r="158" spans="4:4">
      <c r="D158" s="35"/>
    </row>
    <row r="159" spans="4:4">
      <c r="D159" s="35"/>
    </row>
    <row r="160" spans="4:4">
      <c r="D160" s="35"/>
    </row>
    <row r="161" spans="4:4">
      <c r="D161" s="35"/>
    </row>
    <row r="162" spans="4:4">
      <c r="D162" s="35"/>
    </row>
    <row r="163" spans="4:4">
      <c r="D163" s="35"/>
    </row>
    <row r="164" spans="4:4">
      <c r="D164" s="35"/>
    </row>
    <row r="165" spans="4:4">
      <c r="D165" s="35"/>
    </row>
    <row r="166" spans="4:4">
      <c r="D166" s="35"/>
    </row>
    <row r="167" spans="4:4">
      <c r="D167" s="35"/>
    </row>
    <row r="168" spans="4:4">
      <c r="D168" s="35"/>
    </row>
    <row r="169" spans="4:4">
      <c r="D169" s="35"/>
    </row>
    <row r="170" spans="4:4">
      <c r="D170" s="35"/>
    </row>
    <row r="171" spans="4:4">
      <c r="D171" s="35"/>
    </row>
    <row r="172" spans="4:4">
      <c r="D172" s="35"/>
    </row>
    <row r="173" spans="4:4">
      <c r="D173" s="35"/>
    </row>
    <row r="174" spans="4:4">
      <c r="D174" s="35"/>
    </row>
    <row r="175" spans="4:4">
      <c r="D175" s="35"/>
    </row>
    <row r="176" spans="4:4">
      <c r="D176" s="35"/>
    </row>
    <row r="177" spans="4:4">
      <c r="D177" s="35"/>
    </row>
    <row r="178" spans="4:4">
      <c r="D178" s="35"/>
    </row>
    <row r="179" spans="4:4">
      <c r="D179" s="35"/>
    </row>
    <row r="180" spans="4:4">
      <c r="D180" s="35"/>
    </row>
    <row r="181" spans="4:4">
      <c r="D181" s="35"/>
    </row>
    <row r="182" spans="4:4">
      <c r="D182" s="35"/>
    </row>
    <row r="183" spans="4:4">
      <c r="D183" s="35"/>
    </row>
    <row r="184" spans="4:4">
      <c r="D184" s="35"/>
    </row>
    <row r="185" spans="4:4">
      <c r="D185" s="35"/>
    </row>
    <row r="186" spans="4:4">
      <c r="D186" s="35"/>
    </row>
    <row r="187" spans="4:4">
      <c r="D187" s="35"/>
    </row>
    <row r="188" spans="4:4">
      <c r="D188" s="35"/>
    </row>
    <row r="189" spans="4:4">
      <c r="D189" s="35"/>
    </row>
    <row r="190" spans="4:4">
      <c r="D190" s="35"/>
    </row>
    <row r="191" spans="4:4">
      <c r="D191" s="35"/>
    </row>
    <row r="192" spans="4:4">
      <c r="D192" s="35"/>
    </row>
    <row r="193" spans="4:4">
      <c r="D193" s="35"/>
    </row>
    <row r="194" spans="4:4">
      <c r="D194" s="35"/>
    </row>
    <row r="195" spans="4:4">
      <c r="D195" s="35"/>
    </row>
    <row r="196" spans="4:4">
      <c r="D196" s="35"/>
    </row>
    <row r="197" spans="4:4">
      <c r="D197" s="35"/>
    </row>
    <row r="198" spans="4:4">
      <c r="D198" s="35"/>
    </row>
    <row r="199" spans="4:4">
      <c r="D199" s="35"/>
    </row>
    <row r="200" spans="4:4">
      <c r="D200" s="35"/>
    </row>
    <row r="201" spans="4:4">
      <c r="D201" s="35"/>
    </row>
    <row r="202" spans="4:4">
      <c r="D202" s="35"/>
    </row>
    <row r="203" spans="4:4">
      <c r="D203" s="35"/>
    </row>
    <row r="204" spans="4:4">
      <c r="D204" s="35"/>
    </row>
    <row r="205" spans="4:4">
      <c r="D205" s="35"/>
    </row>
    <row r="206" spans="4:4">
      <c r="D206" s="35"/>
    </row>
    <row r="207" spans="4:4">
      <c r="D207" s="35"/>
    </row>
    <row r="208" spans="4:4">
      <c r="D208" s="35"/>
    </row>
    <row r="209" spans="4:4">
      <c r="D209" s="35"/>
    </row>
    <row r="210" spans="4:4">
      <c r="D210" s="35"/>
    </row>
    <row r="211" spans="4:4">
      <c r="D211" s="35"/>
    </row>
    <row r="212" spans="4:4">
      <c r="D212" s="35"/>
    </row>
    <row r="213" spans="4:4">
      <c r="D213" s="35"/>
    </row>
    <row r="214" spans="4:4">
      <c r="D214" s="35"/>
    </row>
    <row r="215" spans="4:4">
      <c r="D215" s="35"/>
    </row>
    <row r="216" spans="4:4">
      <c r="D216" s="35"/>
    </row>
    <row r="217" spans="4:4">
      <c r="D217" s="35"/>
    </row>
    <row r="218" spans="4:4">
      <c r="D218" s="35"/>
    </row>
    <row r="219" spans="4:4">
      <c r="D219" s="35"/>
    </row>
    <row r="220" spans="4:4">
      <c r="D220" s="35"/>
    </row>
    <row r="221" spans="4:4">
      <c r="D221" s="35"/>
    </row>
    <row r="222" spans="4:4">
      <c r="D222" s="35"/>
    </row>
    <row r="223" spans="4:4">
      <c r="D223" s="35"/>
    </row>
    <row r="224" spans="4:4">
      <c r="D224" s="35"/>
    </row>
    <row r="225" spans="4:4">
      <c r="D225" s="35"/>
    </row>
    <row r="226" spans="4:4">
      <c r="D226" s="35"/>
    </row>
    <row r="227" spans="4:4">
      <c r="D227" s="35"/>
    </row>
    <row r="228" spans="4:4">
      <c r="D228" s="35"/>
    </row>
    <row r="229" spans="4:4">
      <c r="D229" s="35"/>
    </row>
    <row r="230" spans="4:4">
      <c r="D230" s="35"/>
    </row>
    <row r="231" spans="4:4">
      <c r="D231" s="35"/>
    </row>
    <row r="232" spans="4:4">
      <c r="D232" s="35"/>
    </row>
    <row r="233" spans="4:4">
      <c r="D233" s="35"/>
    </row>
    <row r="234" spans="4:4">
      <c r="D234" s="35"/>
    </row>
    <row r="235" spans="4:4">
      <c r="D235" s="35"/>
    </row>
    <row r="236" spans="4:4">
      <c r="D236" s="35"/>
    </row>
    <row r="237" spans="4:4">
      <c r="D237" s="35"/>
    </row>
    <row r="238" spans="4:4">
      <c r="D238" s="35"/>
    </row>
    <row r="239" spans="4:4">
      <c r="D239" s="35"/>
    </row>
    <row r="240" spans="4:4">
      <c r="D240" s="35"/>
    </row>
    <row r="241" spans="4:4">
      <c r="D241" s="35"/>
    </row>
    <row r="242" spans="4:4">
      <c r="D242" s="35"/>
    </row>
    <row r="243" spans="4:4">
      <c r="D243" s="35"/>
    </row>
    <row r="244" spans="4:4">
      <c r="D244" s="35"/>
    </row>
    <row r="245" spans="4:4">
      <c r="D245" s="35"/>
    </row>
    <row r="246" spans="4:4">
      <c r="D246" s="35"/>
    </row>
    <row r="247" spans="4:4">
      <c r="D247" s="35"/>
    </row>
    <row r="248" spans="4:4">
      <c r="D248" s="35"/>
    </row>
    <row r="249" spans="4:4">
      <c r="D249" s="35"/>
    </row>
    <row r="250" spans="4:4">
      <c r="D250" s="35"/>
    </row>
    <row r="251" spans="4:4">
      <c r="D251" s="35"/>
    </row>
    <row r="252" spans="4:4">
      <c r="D252" s="35"/>
    </row>
    <row r="253" spans="4:4">
      <c r="D253" s="35"/>
    </row>
    <row r="254" spans="4:4">
      <c r="D254" s="35"/>
    </row>
    <row r="255" spans="4:4">
      <c r="D255" s="35"/>
    </row>
    <row r="256" spans="4:4">
      <c r="D256" s="35"/>
    </row>
    <row r="257" spans="4:4">
      <c r="D257" s="35"/>
    </row>
    <row r="258" spans="4:4">
      <c r="D258" s="35"/>
    </row>
    <row r="259" spans="4:4">
      <c r="D259" s="35"/>
    </row>
    <row r="260" spans="4:4">
      <c r="D260" s="35"/>
    </row>
    <row r="261" spans="4:4">
      <c r="D261" s="35"/>
    </row>
    <row r="262" spans="4:4">
      <c r="D262" s="35"/>
    </row>
    <row r="263" spans="4:4">
      <c r="D263" s="35"/>
    </row>
    <row r="264" spans="4:4">
      <c r="D264" s="35"/>
    </row>
    <row r="265" spans="4:4">
      <c r="D265" s="35"/>
    </row>
    <row r="266" spans="4:4">
      <c r="D266" s="35"/>
    </row>
    <row r="267" spans="4:4">
      <c r="D267" s="35"/>
    </row>
    <row r="268" spans="4:4">
      <c r="D268" s="35"/>
    </row>
    <row r="269" spans="4:4">
      <c r="D269" s="35"/>
    </row>
    <row r="270" spans="4:4">
      <c r="D270" s="35"/>
    </row>
    <row r="271" spans="4:4">
      <c r="D271" s="35"/>
    </row>
    <row r="272" spans="4:4">
      <c r="D272" s="35"/>
    </row>
    <row r="273" spans="4:4">
      <c r="D273" s="35"/>
    </row>
    <row r="274" spans="4:4">
      <c r="D274" s="35"/>
    </row>
    <row r="275" spans="4:4">
      <c r="D275" s="35"/>
    </row>
    <row r="276" spans="4:4">
      <c r="D276" s="35"/>
    </row>
    <row r="277" spans="4:4">
      <c r="D277" s="35"/>
    </row>
    <row r="278" spans="4:4">
      <c r="D278" s="35"/>
    </row>
    <row r="279" spans="4:4">
      <c r="D279" s="35"/>
    </row>
    <row r="280" spans="4:4">
      <c r="D280" s="35"/>
    </row>
    <row r="281" spans="4:4">
      <c r="D281" s="35"/>
    </row>
    <row r="282" spans="4:4">
      <c r="D282" s="35"/>
    </row>
    <row r="283" spans="4:4">
      <c r="D283" s="35"/>
    </row>
    <row r="284" spans="4:4">
      <c r="D284" s="35"/>
    </row>
    <row r="285" spans="4:4">
      <c r="D285" s="35"/>
    </row>
    <row r="286" spans="4:4">
      <c r="D286" s="35"/>
    </row>
    <row r="287" spans="4:4">
      <c r="D287" s="35"/>
    </row>
    <row r="288" spans="4:4">
      <c r="D288" s="35"/>
    </row>
    <row r="289" spans="4:4">
      <c r="D289" s="35"/>
    </row>
    <row r="290" spans="4:4">
      <c r="D290" s="35"/>
    </row>
    <row r="291" spans="4:4">
      <c r="D291" s="35"/>
    </row>
    <row r="292" spans="4:4">
      <c r="D292" s="35"/>
    </row>
    <row r="293" spans="4:4">
      <c r="D293" s="35"/>
    </row>
    <row r="294" spans="4:4">
      <c r="D294" s="35"/>
    </row>
    <row r="295" spans="4:4">
      <c r="D295" s="35"/>
    </row>
    <row r="296" spans="4:4">
      <c r="D296" s="35"/>
    </row>
    <row r="297" spans="4:4">
      <c r="D297" s="35"/>
    </row>
    <row r="298" spans="4:4">
      <c r="D298" s="35"/>
    </row>
    <row r="299" spans="4:4">
      <c r="D299" s="35"/>
    </row>
    <row r="300" spans="4:4">
      <c r="D300" s="35"/>
    </row>
    <row r="301" spans="4:4">
      <c r="D301" s="35"/>
    </row>
    <row r="302" spans="4:4">
      <c r="D302" s="35"/>
    </row>
    <row r="303" spans="4:4">
      <c r="D303" s="35"/>
    </row>
    <row r="304" spans="4:4">
      <c r="D304" s="35"/>
    </row>
    <row r="305" spans="4:4">
      <c r="D305" s="35"/>
    </row>
    <row r="306" spans="4:4">
      <c r="D306" s="35"/>
    </row>
    <row r="307" spans="4:4">
      <c r="D307" s="35"/>
    </row>
    <row r="308" spans="4:4">
      <c r="D308" s="35"/>
    </row>
    <row r="309" spans="4:4">
      <c r="D309" s="35"/>
    </row>
    <row r="310" spans="4:4">
      <c r="D310" s="35"/>
    </row>
    <row r="311" spans="4:4">
      <c r="D311" s="35"/>
    </row>
    <row r="312" spans="4:4">
      <c r="D312" s="35"/>
    </row>
    <row r="313" spans="4:4">
      <c r="D313" s="35"/>
    </row>
    <row r="314" spans="4:4">
      <c r="D314" s="35"/>
    </row>
    <row r="315" spans="4:4">
      <c r="D315" s="35"/>
    </row>
    <row r="316" spans="4:4">
      <c r="D316" s="35"/>
    </row>
    <row r="317" spans="4:4">
      <c r="D317" s="35"/>
    </row>
    <row r="318" spans="4:4">
      <c r="D318" s="35"/>
    </row>
    <row r="319" spans="4:4">
      <c r="D319" s="35"/>
    </row>
    <row r="320" spans="4:4">
      <c r="D320" s="35"/>
    </row>
    <row r="321" spans="4:4">
      <c r="D321" s="35"/>
    </row>
    <row r="322" spans="4:4">
      <c r="D322" s="35"/>
    </row>
    <row r="323" spans="4:4">
      <c r="D323" s="35"/>
    </row>
    <row r="324" spans="4:4">
      <c r="D324" s="35"/>
    </row>
    <row r="325" spans="4:4">
      <c r="D325" s="35"/>
    </row>
    <row r="326" spans="4:4">
      <c r="D326" s="35"/>
    </row>
    <row r="327" spans="4:4">
      <c r="D327" s="35"/>
    </row>
    <row r="328" spans="4:4">
      <c r="D328" s="35"/>
    </row>
    <row r="329" spans="4:4">
      <c r="D329" s="35"/>
    </row>
    <row r="330" spans="4:4">
      <c r="D330" s="35"/>
    </row>
    <row r="331" spans="4:4">
      <c r="D331" s="35"/>
    </row>
    <row r="332" spans="4:4">
      <c r="D332" s="35"/>
    </row>
    <row r="333" spans="4:4">
      <c r="D333" s="35"/>
    </row>
    <row r="334" spans="4:4">
      <c r="D334" s="35"/>
    </row>
    <row r="335" spans="4:4">
      <c r="D335" s="35"/>
    </row>
    <row r="336" spans="4:4">
      <c r="D336" s="35"/>
    </row>
    <row r="337" spans="4:4">
      <c r="D337" s="35"/>
    </row>
    <row r="338" spans="4:4">
      <c r="D338" s="35"/>
    </row>
    <row r="339" spans="4:4">
      <c r="D339" s="35"/>
    </row>
    <row r="340" spans="4:4">
      <c r="D340" s="35"/>
    </row>
    <row r="341" spans="4:4">
      <c r="D341" s="35"/>
    </row>
    <row r="342" spans="4:4">
      <c r="D342" s="35"/>
    </row>
    <row r="343" spans="4:4">
      <c r="D343" s="35"/>
    </row>
    <row r="344" spans="4:4">
      <c r="D344" s="35"/>
    </row>
    <row r="345" spans="4:4">
      <c r="D345" s="35"/>
    </row>
    <row r="346" spans="4:4">
      <c r="D346" s="35"/>
    </row>
    <row r="347" spans="4:4">
      <c r="D347" s="35"/>
    </row>
    <row r="348" spans="4:4">
      <c r="D348" s="35"/>
    </row>
    <row r="349" spans="4:4">
      <c r="D349" s="35"/>
    </row>
    <row r="350" spans="4:4">
      <c r="D350" s="35"/>
    </row>
    <row r="351" spans="4:4">
      <c r="D351" s="35"/>
    </row>
    <row r="352" spans="4:4">
      <c r="D352" s="35"/>
    </row>
    <row r="353" spans="4:4">
      <c r="D353" s="35"/>
    </row>
    <row r="354" spans="4:4">
      <c r="D354" s="35"/>
    </row>
    <row r="355" spans="4:4">
      <c r="D355" s="35"/>
    </row>
    <row r="356" spans="4:4">
      <c r="D356" s="35"/>
    </row>
    <row r="357" spans="4:4">
      <c r="D357" s="35"/>
    </row>
    <row r="358" spans="4:4">
      <c r="D358" s="35"/>
    </row>
    <row r="359" spans="4:4">
      <c r="D359" s="35"/>
    </row>
    <row r="360" spans="4:4">
      <c r="D360" s="35"/>
    </row>
    <row r="361" spans="4:4">
      <c r="D361" s="35"/>
    </row>
    <row r="362" spans="4:4">
      <c r="D362" s="35"/>
    </row>
    <row r="363" spans="4:4">
      <c r="D363" s="35"/>
    </row>
    <row r="364" spans="4:4">
      <c r="D364" s="35"/>
    </row>
    <row r="365" spans="4:4">
      <c r="D365" s="35"/>
    </row>
    <row r="366" spans="4:4">
      <c r="D366" s="35"/>
    </row>
    <row r="367" spans="4:4">
      <c r="D367" s="35"/>
    </row>
    <row r="368" spans="4:4">
      <c r="D368" s="35"/>
    </row>
    <row r="369" spans="4:4">
      <c r="D369" s="35"/>
    </row>
    <row r="370" spans="4:4">
      <c r="D370" s="35"/>
    </row>
    <row r="371" spans="4:4">
      <c r="D371" s="35"/>
    </row>
    <row r="372" spans="4:4">
      <c r="D372" s="35"/>
    </row>
    <row r="373" spans="4:4">
      <c r="D373" s="35"/>
    </row>
    <row r="374" spans="4:4">
      <c r="D374" s="35"/>
    </row>
    <row r="375" spans="4:4">
      <c r="D375" s="35"/>
    </row>
    <row r="376" spans="4:4">
      <c r="D376" s="35"/>
    </row>
    <row r="377" spans="4:4">
      <c r="D377" s="35"/>
    </row>
    <row r="378" spans="4:4">
      <c r="D378" s="35"/>
    </row>
    <row r="379" spans="4:4">
      <c r="D379" s="35"/>
    </row>
    <row r="380" spans="4:4">
      <c r="D380" s="35"/>
    </row>
    <row r="381" spans="4:4">
      <c r="D381" s="35"/>
    </row>
    <row r="382" spans="4:4">
      <c r="D382" s="35"/>
    </row>
    <row r="383" spans="4:4">
      <c r="D383" s="35"/>
    </row>
    <row r="384" spans="4:4">
      <c r="D384" s="35"/>
    </row>
    <row r="385" spans="4:4">
      <c r="D385" s="35"/>
    </row>
    <row r="386" spans="4:4">
      <c r="D386" s="35"/>
    </row>
    <row r="387" spans="4:4">
      <c r="D387" s="35"/>
    </row>
    <row r="388" spans="4:4">
      <c r="D388" s="35"/>
    </row>
    <row r="389" spans="4:4">
      <c r="D389" s="35"/>
    </row>
    <row r="390" spans="4:4">
      <c r="D390" s="35"/>
    </row>
    <row r="391" spans="4:4">
      <c r="D391" s="35"/>
    </row>
    <row r="392" spans="4:4">
      <c r="D392" s="35"/>
    </row>
    <row r="393" spans="4:4">
      <c r="D393" s="35"/>
    </row>
    <row r="394" spans="4:4">
      <c r="D394" s="35"/>
    </row>
    <row r="395" spans="4:4">
      <c r="D395" s="35"/>
    </row>
    <row r="396" spans="4:4">
      <c r="D396" s="35"/>
    </row>
    <row r="397" spans="4:4">
      <c r="D397" s="35"/>
    </row>
    <row r="398" spans="4:4">
      <c r="D398" s="35"/>
    </row>
  </sheetData>
  <mergeCells count="1">
    <mergeCell ref="A52:J59"/>
  </mergeCells>
  <phoneticPr fontId="0" type="noConversion"/>
  <conditionalFormatting sqref="B9">
    <cfRule type="cellIs" dxfId="3" priority="6" stopIfTrue="1" operator="equal">
      <formula>"Adjustment to Income/Expense/Rate Base:"</formula>
    </cfRule>
  </conditionalFormatting>
  <conditionalFormatting sqref="J1:J2">
    <cfRule type="cellIs" dxfId="2" priority="7" stopIfTrue="1" operator="equal">
      <formula>"x.x"</formula>
    </cfRule>
  </conditionalFormatting>
  <conditionalFormatting sqref="B10:B12 B14 B16:B18 B28:B30">
    <cfRule type="cellIs" dxfId="1" priority="8" stopIfTrue="1" operator="equal">
      <formula>"Title"</formula>
    </cfRule>
  </conditionalFormatting>
  <conditionalFormatting sqref="B22">
    <cfRule type="cellIs" dxfId="0" priority="1" stopIfTrue="1" operator="equal">
      <formula>"Title"</formula>
    </cfRule>
  </conditionalFormatting>
  <dataValidations count="7">
    <dataValidation type="list" errorStyle="warning" allowBlank="1" showInputMessage="1" showErrorMessage="1" errorTitle="FERC ACCOUNT" error="This FERC Account is not included in the drop-down list. Is this the account you want to use?" sqref="D47:D51 D10:D20 D27:D31 D44 D22">
      <formula1>$D$64:$D$398</formula1>
    </dataValidation>
    <dataValidation type="list" errorStyle="warning" allowBlank="1" showInputMessage="1" showErrorMessage="1" errorTitle="Factor" error="This factor is not included in the drop-down list. Is this the factor you want to use?" sqref="G47:G51 G10:G20 G27:G31 G44 G22">
      <formula1>$G$64:$G$155</formula1>
    </dataValidation>
    <dataValidation type="list" errorStyle="warning" allowBlank="1" showInputMessage="1" showErrorMessage="1" errorTitle="Factor" error="This factor is not included in the drop-down list. Is this the factor you want to use?" sqref="G45:G46">
      <formula1>$G$52:$G$138</formula1>
    </dataValidation>
    <dataValidation type="list" errorStyle="warning" allowBlank="1" showInputMessage="1" showErrorMessage="1" errorTitle="FERC ACCOUNT" error="This FERC Account is not included in the drop-down list. Is this the account you want to use?" sqref="D45:D46">
      <formula1>$D$52:$D$381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31 E44:E51">
      <formula1>"1, 2, 3"</formula1>
    </dataValidation>
    <dataValidation type="list" errorStyle="warning" allowBlank="1" showInputMessage="1" showErrorMessage="1" errorTitle="Factor" error="This factor is not included in the drop-down list. Is this the factor you want to use?" sqref="G21 G23:G26">
      <formula1>$G$65:$G$156</formula1>
    </dataValidation>
    <dataValidation type="list" errorStyle="warning" allowBlank="1" showInputMessage="1" showErrorMessage="1" errorTitle="FERC ACCOUNT" error="This FERC Account is not included in the drop-down list. Is this the account you want to use?" sqref="D21 D23:D26">
      <formula1>$D$65:$D$399</formula1>
    </dataValidation>
  </dataValidations>
  <printOptions horizontalCentered="1"/>
  <pageMargins left="0.7" right="0.7" top="0.75" bottom="0.75" header="0.3" footer="0.3"/>
  <pageSetup scale="87" fitToHeight="0"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16"/>
  <sheetViews>
    <sheetView view="pageBreakPreview" zoomScale="85" zoomScaleNormal="65" zoomScaleSheetLayoutView="85" workbookViewId="0">
      <selection activeCell="E22" sqref="E22"/>
    </sheetView>
  </sheetViews>
  <sheetFormatPr defaultColWidth="8.75" defaultRowHeight="12.75"/>
  <cols>
    <col min="1" max="1" width="29.625" style="7" customWidth="1"/>
    <col min="2" max="2" width="10.25" style="7" customWidth="1"/>
    <col min="3" max="3" width="11.5" style="7" customWidth="1"/>
    <col min="4" max="15" width="9.75" style="7" customWidth="1"/>
    <col min="16" max="16" width="12.25" style="7" customWidth="1"/>
    <col min="17" max="17" width="10.75" style="7" bestFit="1" customWidth="1"/>
    <col min="18" max="27" width="9.75" style="7" customWidth="1"/>
    <col min="28" max="16384" width="8.75" style="7"/>
  </cols>
  <sheetData>
    <row r="1" spans="1:29">
      <c r="A1" s="1" t="str">
        <f>'Page 8.1'!B1</f>
        <v>PacifiCorp</v>
      </c>
      <c r="B1" s="1"/>
      <c r="AB1" s="8">
        <v>0.66666666666666596</v>
      </c>
    </row>
    <row r="2" spans="1:29">
      <c r="A2" s="1" t="str">
        <f>'Page 8.1'!B2</f>
        <v>Washington Expedited Rate Filing - June 2015</v>
      </c>
      <c r="B2" s="1"/>
    </row>
    <row r="3" spans="1:29">
      <c r="A3" s="1" t="str">
        <f>'Page 8.1'!B3</f>
        <v>Jim Bridger Mine Rate Base_BR8.1</v>
      </c>
      <c r="B3" s="1"/>
    </row>
    <row r="4" spans="1:29">
      <c r="A4" s="1" t="s">
        <v>19</v>
      </c>
      <c r="B4" s="1"/>
    </row>
    <row r="5" spans="1:29">
      <c r="A5" s="1"/>
      <c r="B5" s="1"/>
    </row>
    <row r="6" spans="1:29" s="45" customFormat="1" ht="19.5" customHeight="1" thickBot="1">
      <c r="A6" s="43" t="s">
        <v>20</v>
      </c>
      <c r="B6" s="46"/>
      <c r="C6" s="44" t="s">
        <v>13</v>
      </c>
      <c r="D6" s="44" t="s">
        <v>13</v>
      </c>
      <c r="E6" s="44" t="s">
        <v>13</v>
      </c>
      <c r="F6" s="44" t="s">
        <v>13</v>
      </c>
      <c r="G6" s="44" t="s">
        <v>13</v>
      </c>
      <c r="H6" s="44" t="s">
        <v>13</v>
      </c>
      <c r="I6" s="44" t="s">
        <v>13</v>
      </c>
      <c r="J6" s="44" t="s">
        <v>13</v>
      </c>
      <c r="K6" s="44" t="s">
        <v>13</v>
      </c>
      <c r="L6" s="44" t="s">
        <v>13</v>
      </c>
      <c r="M6" s="44" t="s">
        <v>13</v>
      </c>
      <c r="N6" s="44" t="s">
        <v>13</v>
      </c>
      <c r="O6" s="44" t="s">
        <v>13</v>
      </c>
      <c r="P6" s="48"/>
    </row>
    <row r="7" spans="1:29" ht="26.25" thickBot="1">
      <c r="A7" s="4" t="s">
        <v>16</v>
      </c>
      <c r="B7" s="37" t="s">
        <v>25</v>
      </c>
      <c r="C7" s="5">
        <v>41791</v>
      </c>
      <c r="D7" s="5">
        <v>41821</v>
      </c>
      <c r="E7" s="5">
        <v>41852</v>
      </c>
      <c r="F7" s="5">
        <v>41883</v>
      </c>
      <c r="G7" s="5">
        <v>41913</v>
      </c>
      <c r="H7" s="5">
        <v>41944</v>
      </c>
      <c r="I7" s="5">
        <v>41974</v>
      </c>
      <c r="J7" s="5">
        <v>42005</v>
      </c>
      <c r="K7" s="5">
        <v>42036</v>
      </c>
      <c r="L7" s="5">
        <v>42064</v>
      </c>
      <c r="M7" s="5">
        <v>42095</v>
      </c>
      <c r="N7" s="5">
        <v>42125</v>
      </c>
      <c r="O7" s="5">
        <v>42156</v>
      </c>
      <c r="P7" s="5" t="s">
        <v>31</v>
      </c>
    </row>
    <row r="8" spans="1:29" ht="24.6" customHeight="1">
      <c r="A8" s="9" t="s">
        <v>28</v>
      </c>
      <c r="B8" s="38">
        <v>399</v>
      </c>
      <c r="C8" s="10">
        <v>467822.50307999994</v>
      </c>
      <c r="D8" s="10">
        <v>468379.38448000001</v>
      </c>
      <c r="E8" s="10">
        <v>468892.27046000003</v>
      </c>
      <c r="F8" s="10">
        <v>469996.7242</v>
      </c>
      <c r="G8" s="10">
        <v>472824.15869000001</v>
      </c>
      <c r="H8" s="10">
        <v>470375.63401000004</v>
      </c>
      <c r="I8" s="10">
        <v>472645.56964</v>
      </c>
      <c r="J8" s="10">
        <v>474815.06400999997</v>
      </c>
      <c r="K8" s="10">
        <v>474873.25656999997</v>
      </c>
      <c r="L8" s="10">
        <v>475722.27897999994</v>
      </c>
      <c r="M8" s="10">
        <v>475994.29942999996</v>
      </c>
      <c r="N8" s="10">
        <v>476124.49394999997</v>
      </c>
      <c r="O8" s="10">
        <v>478393.39445999998</v>
      </c>
      <c r="P8" s="49">
        <f>(((C8+O8)+(SUM(D8:N8)*2))/24)</f>
        <v>472812.59026583325</v>
      </c>
      <c r="Q8" s="18"/>
    </row>
    <row r="9" spans="1:29" ht="24.6" customHeight="1">
      <c r="A9" s="9" t="s">
        <v>29</v>
      </c>
      <c r="B9" s="38" t="s">
        <v>11</v>
      </c>
      <c r="C9" s="10">
        <v>965.3685984900228</v>
      </c>
      <c r="D9" s="10">
        <v>690.77652849002288</v>
      </c>
      <c r="E9" s="10">
        <v>866.41261849002296</v>
      </c>
      <c r="F9" s="10">
        <v>817.7454900000231</v>
      </c>
      <c r="G9" s="10">
        <v>1346.6139150959632</v>
      </c>
      <c r="H9" s="10">
        <v>1732.9911250959633</v>
      </c>
      <c r="I9" s="10">
        <v>1674.1770250959632</v>
      </c>
      <c r="J9" s="10">
        <v>1206.906485095963</v>
      </c>
      <c r="K9" s="10">
        <v>1189.4583050959632</v>
      </c>
      <c r="L9" s="10">
        <v>1304.7017250959632</v>
      </c>
      <c r="M9" s="10">
        <v>1077.4411350959633</v>
      </c>
      <c r="N9" s="10">
        <v>823.07767509596329</v>
      </c>
      <c r="O9" s="10">
        <v>525.37349509596334</v>
      </c>
      <c r="P9" s="49">
        <f>(((C9+O9)+(SUM(D9:N9)*2))/24)</f>
        <v>1122.9727562117307</v>
      </c>
      <c r="Q9" s="18"/>
    </row>
    <row r="10" spans="1:29" ht="24.6" customHeight="1">
      <c r="A10" s="9" t="s">
        <v>15</v>
      </c>
      <c r="B10" s="38"/>
      <c r="C10" s="10">
        <v>0</v>
      </c>
      <c r="D10" s="10">
        <v>0</v>
      </c>
      <c r="E10" s="10">
        <v>0</v>
      </c>
      <c r="F10" s="10">
        <v>0</v>
      </c>
      <c r="G10" s="10">
        <v>0</v>
      </c>
      <c r="H10" s="10">
        <v>0</v>
      </c>
      <c r="I10" s="10">
        <v>0</v>
      </c>
      <c r="J10" s="10">
        <v>0</v>
      </c>
      <c r="K10" s="10">
        <v>0</v>
      </c>
      <c r="L10" s="10">
        <v>0</v>
      </c>
      <c r="M10" s="10">
        <v>0</v>
      </c>
      <c r="N10" s="10">
        <v>0</v>
      </c>
      <c r="O10" s="10">
        <v>0</v>
      </c>
      <c r="P10" s="49">
        <f>(((C10+O10)+(SUM(D10:N10)*2))/24)</f>
        <v>0</v>
      </c>
      <c r="Q10" s="18"/>
    </row>
    <row r="11" spans="1:29" ht="24.6" customHeight="1">
      <c r="A11" s="9" t="s">
        <v>14</v>
      </c>
      <c r="B11" s="38" t="s">
        <v>10</v>
      </c>
      <c r="C11" s="10">
        <v>-271518.97827559838</v>
      </c>
      <c r="D11" s="10">
        <v>-274048.06094559835</v>
      </c>
      <c r="E11" s="10">
        <v>-276355.00312559836</v>
      </c>
      <c r="F11" s="10">
        <v>-277287.21528559836</v>
      </c>
      <c r="G11" s="10">
        <v>-279357.35413559835</v>
      </c>
      <c r="H11" s="10">
        <v>-278861.04055559833</v>
      </c>
      <c r="I11" s="10">
        <v>-281512.96269559837</v>
      </c>
      <c r="J11" s="10">
        <v>-283548.61470559833</v>
      </c>
      <c r="K11" s="10">
        <v>-285735.39276559837</v>
      </c>
      <c r="L11" s="10">
        <v>-288127.62339559832</v>
      </c>
      <c r="M11" s="10">
        <v>-290244.67812559829</v>
      </c>
      <c r="N11" s="10">
        <v>-292650.83001559833</v>
      </c>
      <c r="O11" s="10">
        <v>-295214.11711559835</v>
      </c>
      <c r="P11" s="49">
        <f>(((C11+O11)+(SUM(D11:N11)*2))/24)</f>
        <v>-282591.27695393167</v>
      </c>
      <c r="Q11" s="52"/>
    </row>
    <row r="12" spans="1:29" ht="24.6" customHeight="1">
      <c r="A12" s="9" t="s">
        <v>18</v>
      </c>
      <c r="B12" s="38" t="s">
        <v>11</v>
      </c>
      <c r="C12" s="10">
        <v>0</v>
      </c>
      <c r="D12" s="10">
        <v>0</v>
      </c>
      <c r="E12" s="10">
        <v>0</v>
      </c>
      <c r="F12" s="10">
        <v>0</v>
      </c>
      <c r="G12" s="10">
        <v>0</v>
      </c>
      <c r="H12" s="10">
        <v>0</v>
      </c>
      <c r="I12" s="10">
        <v>0</v>
      </c>
      <c r="J12" s="10">
        <v>0</v>
      </c>
      <c r="K12" s="10">
        <v>0</v>
      </c>
      <c r="L12" s="10">
        <v>0</v>
      </c>
      <c r="M12" s="10">
        <v>0</v>
      </c>
      <c r="N12" s="10">
        <v>0</v>
      </c>
      <c r="O12" s="10">
        <v>0</v>
      </c>
      <c r="P12" s="49">
        <f>(((C12+O12)+(SUM(D12:N12)*2))/24)</f>
        <v>0</v>
      </c>
      <c r="Q12" s="18"/>
    </row>
    <row r="13" spans="1:29" ht="24.6" customHeight="1" thickBot="1">
      <c r="A13" s="11" t="s">
        <v>17</v>
      </c>
      <c r="B13" s="39"/>
      <c r="C13" s="12">
        <f t="shared" ref="C13:O13" si="0">SUM(C9:C12)+C8</f>
        <v>197268.89340289158</v>
      </c>
      <c r="D13" s="12">
        <f t="shared" si="0"/>
        <v>195022.10006289167</v>
      </c>
      <c r="E13" s="12">
        <f t="shared" si="0"/>
        <v>193403.67995289166</v>
      </c>
      <c r="F13" s="12">
        <f t="shared" si="0"/>
        <v>193527.25440440164</v>
      </c>
      <c r="G13" s="12">
        <f t="shared" si="0"/>
        <v>194813.41846949764</v>
      </c>
      <c r="H13" s="12">
        <f t="shared" si="0"/>
        <v>193247.58457949769</v>
      </c>
      <c r="I13" s="12">
        <f t="shared" si="0"/>
        <v>192806.7839694976</v>
      </c>
      <c r="J13" s="12">
        <f t="shared" si="0"/>
        <v>192473.35578949761</v>
      </c>
      <c r="K13" s="12">
        <f t="shared" si="0"/>
        <v>190327.32210949756</v>
      </c>
      <c r="L13" s="12">
        <f t="shared" si="0"/>
        <v>188899.3573094976</v>
      </c>
      <c r="M13" s="12">
        <f t="shared" si="0"/>
        <v>186827.06243949762</v>
      </c>
      <c r="N13" s="12">
        <f t="shared" si="0"/>
        <v>184296.74160949764</v>
      </c>
      <c r="O13" s="12">
        <f t="shared" si="0"/>
        <v>183704.65083949763</v>
      </c>
      <c r="P13" s="51">
        <f>(P8+P9+P11)</f>
        <v>191344.28606811329</v>
      </c>
      <c r="Q13" s="50"/>
    </row>
    <row r="14" spans="1:29" ht="13.5" thickTop="1">
      <c r="A14" s="13"/>
      <c r="B14" s="14"/>
      <c r="C14" s="14"/>
      <c r="D14" s="14"/>
      <c r="E14" s="14"/>
      <c r="F14" s="14"/>
      <c r="G14" s="14"/>
      <c r="H14" s="14"/>
      <c r="I14" s="14"/>
      <c r="J14" s="14"/>
      <c r="K14" s="14"/>
      <c r="L14" s="14"/>
      <c r="M14" s="14"/>
      <c r="N14" s="14"/>
      <c r="O14" s="15"/>
      <c r="P14" s="15"/>
      <c r="Q14" s="18"/>
    </row>
    <row r="15" spans="1:29" ht="19.5" customHeight="1" thickBot="1">
      <c r="A15" s="2" t="s">
        <v>21</v>
      </c>
      <c r="B15" s="19"/>
      <c r="C15" s="16">
        <f>C13*(2/3)</f>
        <v>131512.59560192772</v>
      </c>
      <c r="D15" s="16">
        <f t="shared" ref="D15:O15" si="1">D13*(2/3)</f>
        <v>130014.7333752611</v>
      </c>
      <c r="E15" s="16">
        <f t="shared" si="1"/>
        <v>128935.7866352611</v>
      </c>
      <c r="F15" s="16">
        <f t="shared" si="1"/>
        <v>129018.16960293442</v>
      </c>
      <c r="G15" s="16">
        <f t="shared" si="1"/>
        <v>129875.61231299842</v>
      </c>
      <c r="H15" s="16">
        <f t="shared" si="1"/>
        <v>128831.72305299845</v>
      </c>
      <c r="I15" s="16">
        <f t="shared" si="1"/>
        <v>128537.85597966507</v>
      </c>
      <c r="J15" s="16">
        <f t="shared" si="1"/>
        <v>128315.57052633174</v>
      </c>
      <c r="K15" s="16">
        <f t="shared" si="1"/>
        <v>126884.8814063317</v>
      </c>
      <c r="L15" s="16">
        <f t="shared" si="1"/>
        <v>125932.90487299839</v>
      </c>
      <c r="M15" s="16">
        <f t="shared" si="1"/>
        <v>124551.37495966507</v>
      </c>
      <c r="N15" s="16">
        <f t="shared" si="1"/>
        <v>122864.49440633175</v>
      </c>
      <c r="O15" s="16">
        <f t="shared" si="1"/>
        <v>122469.76722633175</v>
      </c>
      <c r="P15" s="3">
        <f>P13*(2/3)</f>
        <v>127562.85737874219</v>
      </c>
      <c r="Q15" s="18"/>
      <c r="R15" s="17"/>
      <c r="S15" s="17"/>
      <c r="T15" s="17"/>
      <c r="U15" s="17"/>
      <c r="V15" s="17"/>
      <c r="W15" s="17"/>
      <c r="X15" s="17"/>
      <c r="Y15" s="17"/>
      <c r="Z15" s="17"/>
      <c r="AA15" s="17"/>
      <c r="AB15" s="17"/>
      <c r="AC15" s="17"/>
    </row>
    <row r="16" spans="1:29" ht="24.6" customHeight="1">
      <c r="O16" s="55" t="s">
        <v>30</v>
      </c>
      <c r="P16" s="55" t="s">
        <v>30</v>
      </c>
      <c r="Q16" s="18"/>
    </row>
  </sheetData>
  <phoneticPr fontId="5" type="noConversion"/>
  <printOptions horizontalCentered="1"/>
  <pageMargins left="0.7" right="0.42" top="1" bottom="0.81" header="0.5" footer="0.41"/>
  <pageSetup scale="65" orientation="landscape" r:id="rId1"/>
  <headerFooter alignWithMargins="0">
    <oddFooter xml:space="preserve">&amp;C&amp;"Arial,Regular"
Page 8.1.1
</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2016-05-20T07:00:00+00:00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F9CBFE67-53C4-472D-87D8-65B482CBAF6F}"/>
</file>

<file path=customXml/itemProps2.xml><?xml version="1.0" encoding="utf-8"?>
<ds:datastoreItem xmlns:ds="http://schemas.openxmlformats.org/officeDocument/2006/customXml" ds:itemID="{BBD8293B-DDC5-4ECA-A120-3505C8C6ACFB}"/>
</file>

<file path=customXml/itemProps3.xml><?xml version="1.0" encoding="utf-8"?>
<ds:datastoreItem xmlns:ds="http://schemas.openxmlformats.org/officeDocument/2006/customXml" ds:itemID="{A608DE12-DBD1-4065-93E9-0C1B01A4489F}"/>
</file>

<file path=customXml/itemProps4.xml><?xml version="1.0" encoding="utf-8"?>
<ds:datastoreItem xmlns:ds="http://schemas.openxmlformats.org/officeDocument/2006/customXml" ds:itemID="{A734AC9C-DB50-49FA-BC1B-D4DC3F8148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8.1</vt:lpstr>
      <vt:lpstr>Page 8.1.1</vt:lpstr>
      <vt:lpstr>'Page 8.1'!Print_Area</vt:lpstr>
      <vt:lpstr>'Page 8.1.1'!Print_Area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2015-11-11T22:52:28Z</dcterms:created>
  <dcterms:modified xsi:type="dcterms:W3CDTF">2016-05-09T18:53:57Z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