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9605" yWindow="840" windowWidth="18495" windowHeight="8790"/>
  </bookViews>
  <sheets>
    <sheet name="Page 7.4" sheetId="1" r:id="rId1"/>
    <sheet name="Page 7.4.1" sheetId="2" r:id="rId2"/>
  </sheets>
  <definedNames>
    <definedName name="_xlnm.Print_Area" localSheetId="0">'Page 7.4'!$A$1:$J$63</definedName>
    <definedName name="_xlnm.Print_Area" localSheetId="1">'Page 7.4.1'!$A$1:$F$64</definedName>
  </definedNames>
  <calcPr calcId="145621" iterate="1"/>
</workbook>
</file>

<file path=xl/calcChain.xml><?xml version="1.0" encoding="utf-8"?>
<calcChain xmlns="http://schemas.openxmlformats.org/spreadsheetml/2006/main">
  <c r="F17" i="1" l="1"/>
  <c r="I18" i="1" l="1"/>
  <c r="I16" i="1"/>
  <c r="I15" i="1"/>
  <c r="I13" i="1"/>
  <c r="I12" i="1"/>
  <c r="E58" i="2"/>
  <c r="E54" i="2"/>
  <c r="E53" i="2"/>
  <c r="E52" i="2"/>
  <c r="E51" i="2"/>
  <c r="E50" i="2"/>
  <c r="E49" i="2"/>
  <c r="E48" i="2"/>
  <c r="E47" i="2"/>
  <c r="E46" i="2"/>
  <c r="E45" i="2"/>
  <c r="E43" i="2"/>
  <c r="E42" i="2"/>
  <c r="E41" i="2"/>
  <c r="E40" i="2"/>
  <c r="E39" i="2"/>
  <c r="D38" i="2"/>
  <c r="E38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/>
  <c r="D7" i="2"/>
  <c r="F25" i="1"/>
  <c r="I25" i="1" s="1"/>
  <c r="F24" i="1"/>
  <c r="I24" i="1" s="1"/>
  <c r="F23" i="1"/>
  <c r="I23" i="1" s="1"/>
  <c r="F21" i="1"/>
  <c r="I21" i="1" s="1"/>
  <c r="F19" i="1"/>
  <c r="I19" i="1" s="1"/>
  <c r="I17" i="1"/>
  <c r="F15" i="1"/>
  <c r="F13" i="1"/>
  <c r="F11" i="1"/>
  <c r="I11" i="1" s="1"/>
  <c r="F10" i="1" l="1"/>
  <c r="I10" i="1" s="1"/>
  <c r="E7" i="2"/>
  <c r="F14" i="1"/>
  <c r="I14" i="1" s="1"/>
  <c r="F18" i="1"/>
  <c r="F22" i="1"/>
  <c r="I22" i="1" s="1"/>
  <c r="C55" i="2"/>
  <c r="C60" i="2" s="1"/>
  <c r="F12" i="1"/>
  <c r="F16" i="1"/>
  <c r="F20" i="1"/>
  <c r="I20" i="1" s="1"/>
  <c r="D37" i="2" l="1"/>
  <c r="D55" i="2" l="1"/>
  <c r="D60" i="2" s="1"/>
  <c r="F9" i="1"/>
  <c r="E37" i="2"/>
  <c r="F26" i="1" l="1"/>
  <c r="I9" i="1"/>
  <c r="I26" i="1" s="1"/>
  <c r="E55" i="2"/>
  <c r="E60" i="2" s="1"/>
</calcChain>
</file>

<file path=xl/sharedStrings.xml><?xml version="1.0" encoding="utf-8"?>
<sst xmlns="http://schemas.openxmlformats.org/spreadsheetml/2006/main" count="225" uniqueCount="120">
  <si>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</si>
  <si>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</si>
  <si>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</si>
  <si>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</si>
  <si>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</si>
  <si>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</si>
  <si>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</si>
  <si>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</si>
  <si>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</si>
  <si>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</si>
  <si>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</si>
  <si>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Tax:</t>
  </si>
  <si>
    <t>ADIT Balance</t>
  </si>
  <si>
    <t>RES</t>
  </si>
  <si>
    <t>DITBAL</t>
  </si>
  <si>
    <t>Cholla SHL</t>
  </si>
  <si>
    <t>CAGE</t>
  </si>
  <si>
    <t>Accel Amort of Pollution Cntrl Facilities</t>
  </si>
  <si>
    <t>SG</t>
  </si>
  <si>
    <t>California</t>
  </si>
  <si>
    <t>CA</t>
  </si>
  <si>
    <t>Idaho</t>
  </si>
  <si>
    <t>IDU</t>
  </si>
  <si>
    <t>Other</t>
  </si>
  <si>
    <t>OTHER</t>
  </si>
  <si>
    <t>Oregon</t>
  </si>
  <si>
    <t>OR</t>
  </si>
  <si>
    <t>Utah</t>
  </si>
  <si>
    <t>UT</t>
  </si>
  <si>
    <t>WA</t>
  </si>
  <si>
    <t>Wyoming</t>
  </si>
  <si>
    <t>WYP</t>
  </si>
  <si>
    <t>PP&amp;E Adjustment - SNP</t>
  </si>
  <si>
    <t>SNP</t>
  </si>
  <si>
    <t>PP&amp;E Adjustment - CIAC</t>
  </si>
  <si>
    <t>CIAC</t>
  </si>
  <si>
    <t>PP&amp;E Adjustment - SG</t>
  </si>
  <si>
    <t>PP&amp;E Adjustment - JBG</t>
  </si>
  <si>
    <t>JBG</t>
  </si>
  <si>
    <t>PP&amp;E Adjustment - JBE</t>
  </si>
  <si>
    <t>JBE</t>
  </si>
  <si>
    <t>PP&amp;E Adjustment - SNPD</t>
  </si>
  <si>
    <t>SNPD</t>
  </si>
  <si>
    <t>PP&amp;E Adjustment - SO</t>
  </si>
  <si>
    <t>SO</t>
  </si>
  <si>
    <t>Description of Adjustment:</t>
  </si>
  <si>
    <t>CN</t>
  </si>
  <si>
    <t>7.4.1</t>
  </si>
  <si>
    <t>Book Tax Difference</t>
  </si>
  <si>
    <t>Total Company</t>
  </si>
  <si>
    <t>STATE Allocation</t>
  </si>
  <si>
    <t>Description</t>
  </si>
  <si>
    <t>#</t>
  </si>
  <si>
    <t>Unadjusted - AMA</t>
  </si>
  <si>
    <t>Adjustment</t>
  </si>
  <si>
    <t>Adjusted Utility - YE</t>
  </si>
  <si>
    <t>WCA Factor</t>
  </si>
  <si>
    <t>Cholla SHL (Tax Int. - Tax Rent)</t>
  </si>
  <si>
    <t>Accelerated Pollution Control Facilities Depreciation</t>
  </si>
  <si>
    <t>RA - Solar ITC Basis Adjustment</t>
  </si>
  <si>
    <t>30% capitalized labor costs for Power tax input</t>
  </si>
  <si>
    <t>Capitalized Labor Costs for Powertax - Medicare Subsidy- Temp</t>
  </si>
  <si>
    <t>Regulatory Adjustment:  Depreciation Flow-Through</t>
  </si>
  <si>
    <t>Solar ITC Basis Adjustment</t>
  </si>
  <si>
    <t>Book Depreciation</t>
  </si>
  <si>
    <t>Repair Deduction</t>
  </si>
  <si>
    <t>Sec. 481a Adjustment - Repair Deduction</t>
  </si>
  <si>
    <t>Tax Depreciation</t>
  </si>
  <si>
    <t>Fixed Assets - State Modification</t>
  </si>
  <si>
    <t>Fixed Assets - State Modification (Federal Detriment)</t>
  </si>
  <si>
    <t xml:space="preserve">CIAC </t>
  </si>
  <si>
    <t>Safe Harbor Lease Rate Differential</t>
  </si>
  <si>
    <t>Capitalized Depreciation</t>
  </si>
  <si>
    <t>Reimbursements</t>
  </si>
  <si>
    <t>AFUDC - Debt</t>
  </si>
  <si>
    <t>105.141a</t>
  </si>
  <si>
    <t>AFUDC - Equity</t>
  </si>
  <si>
    <t>105.141b</t>
  </si>
  <si>
    <t xml:space="preserve">Avoided Costs </t>
  </si>
  <si>
    <t>Capitalization of Test Energy</t>
  </si>
  <si>
    <t>§1031 Exchange</t>
  </si>
  <si>
    <t>Mine Safety Sec 179E Election ~PPW</t>
  </si>
  <si>
    <t>Gain / (Loss) on Prop. Disposition</t>
  </si>
  <si>
    <t>Coal Mine Development</t>
  </si>
  <si>
    <t>Coal Mine Extension</t>
  </si>
  <si>
    <t xml:space="preserve">Removal Costs </t>
  </si>
  <si>
    <t>Book Gain/Loss on Land Sales</t>
  </si>
  <si>
    <t>R &amp; E - Sec.174 Deduction</t>
  </si>
  <si>
    <t>Reclass to Pollution Control Facilities Depreciation</t>
  </si>
  <si>
    <t>Rounding</t>
  </si>
  <si>
    <t>**</t>
  </si>
  <si>
    <t>Accumulated Deferred Income Taxes (CA) - YE</t>
  </si>
  <si>
    <t>Accumulated Deferred Income Taxes (IDU) - YE</t>
  </si>
  <si>
    <t>Accumulated Deferred Income Taxes (OTHER) - YE</t>
  </si>
  <si>
    <t>Accumulated Deferred Income Taxes (OR) - YE</t>
  </si>
  <si>
    <t>Accumulated Deferred Income Taxes (UT) - YE</t>
  </si>
  <si>
    <t>Accumulated Deferred Income Taxes (WA) - YE</t>
  </si>
  <si>
    <t>Accumulated Deferred Income Taxes (WY) - YE</t>
  </si>
  <si>
    <t>PP&amp;E Adjustment - YE - CN</t>
  </si>
  <si>
    <t>PP&amp;E Adjustment - YE - CAGW</t>
  </si>
  <si>
    <t>CAGW</t>
  </si>
  <si>
    <t>PP&amp;E Adjustment - YE - SNP</t>
  </si>
  <si>
    <t>PP&amp;E Adjustment - YE - CIAC</t>
  </si>
  <si>
    <t>PP&amp;E Adjustment - YE - SG</t>
  </si>
  <si>
    <t>PP&amp;E Adjustment - YE - JBG</t>
  </si>
  <si>
    <t>PP&amp;E Adjustment - YE - JBE</t>
  </si>
  <si>
    <t>PP&amp;E Adjustment - YE - SNPD</t>
  </si>
  <si>
    <t>PP&amp;E Adjustment - YE - SO</t>
  </si>
  <si>
    <t>Ref. 7.4</t>
  </si>
  <si>
    <t>***</t>
  </si>
  <si>
    <t>***Out-of-system calculation, reversing over four years pursuant to the Internal Revenue Code</t>
  </si>
  <si>
    <t>Contract Liability Basis Adjustment</t>
  </si>
  <si>
    <t>Washington Expedited Rate Filing - June 2015</t>
  </si>
  <si>
    <t>WASHINGTON</t>
  </si>
  <si>
    <t>Situs</t>
  </si>
  <si>
    <t>**Derived from jurisidictional reports from the Company's tax fixed asset system.</t>
  </si>
  <si>
    <t>ADIT Balance Adjustment - End of Period</t>
  </si>
  <si>
    <t>ID</t>
  </si>
  <si>
    <t>WY-ALL</t>
  </si>
  <si>
    <t>PowerTax ADIT Balance - REVISED_BR8.2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</si>
</sst>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_);\(0.000\)"/>
    <numFmt numFmtId="167" formatCode="0.0"/>
  </numFmts>
  <fonts count="15" x14ac:knownFonts="1">
    <font>
      <sz val="12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i/>
      <sz val="12"/>
      <name val="Times New Roman"/>
      <family val="1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4" fontId="10" fillId="0" borderId="19" applyNumberFormat="0" applyProtection="0">
      <alignment horizontal="right" vertical="center"/>
    </xf>
    <xf numFmtId="4" fontId="10" fillId="0" borderId="19" applyNumberFormat="0" applyProtection="0">
      <alignment horizontal="left" vertical="center" indent="1"/>
    </xf>
  </cellStyleXfs>
  <cellXfs count="102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41" fontId="6" fillId="0" borderId="0" xfId="1" applyNumberFormat="1" applyFont="1" applyBorder="1" applyAlignment="1">
      <alignment horizontal="center"/>
    </xf>
    <xf numFmtId="165" fontId="6" fillId="0" borderId="0" xfId="2" applyNumberFormat="1" applyFont="1" applyAlignment="1">
      <alignment horizontal="center"/>
    </xf>
    <xf numFmtId="41" fontId="6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1" fontId="6" fillId="0" borderId="0" xfId="1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165" fontId="3" fillId="0" borderId="0" xfId="4" applyNumberFormat="1" applyFont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/>
    <xf numFmtId="41" fontId="6" fillId="0" borderId="0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0" xfId="0" quotePrefix="1" applyFont="1" applyBorder="1" applyAlignment="1">
      <alignment horizontal="left"/>
    </xf>
    <xf numFmtId="0" fontId="6" fillId="0" borderId="5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37" fontId="7" fillId="0" borderId="9" xfId="5" applyNumberFormat="1" applyFont="1" applyFill="1" applyBorder="1" applyAlignment="1">
      <alignment horizontal="centerContinuous"/>
    </xf>
    <xf numFmtId="166" fontId="7" fillId="0" borderId="10" xfId="5" applyNumberFormat="1" applyFont="1" applyFill="1" applyBorder="1" applyAlignment="1">
      <alignment horizontal="center"/>
    </xf>
    <xf numFmtId="37" fontId="7" fillId="0" borderId="11" xfId="5" applyNumberFormat="1" applyFont="1" applyFill="1" applyBorder="1" applyAlignment="1">
      <alignment horizontal="centerContinuous"/>
    </xf>
    <xf numFmtId="37" fontId="7" fillId="0" borderId="10" xfId="5" applyNumberFormat="1" applyFont="1" applyFill="1" applyBorder="1" applyAlignment="1">
      <alignment horizontal="centerContinuous"/>
    </xf>
    <xf numFmtId="0" fontId="4" fillId="0" borderId="12" xfId="0" applyFont="1" applyFill="1" applyBorder="1" applyAlignment="1">
      <alignment horizontal="centerContinuous"/>
    </xf>
    <xf numFmtId="37" fontId="7" fillId="0" borderId="12" xfId="5" applyNumberFormat="1" applyFont="1" applyFill="1" applyBorder="1" applyAlignment="1">
      <alignment horizontal="center"/>
    </xf>
    <xf numFmtId="166" fontId="7" fillId="0" borderId="12" xfId="5" applyNumberFormat="1" applyFont="1" applyFill="1" applyBorder="1" applyAlignment="1">
      <alignment horizontal="center"/>
    </xf>
    <xf numFmtId="37" fontId="7" fillId="0" borderId="12" xfId="6" applyNumberFormat="1" applyFont="1" applyFill="1" applyBorder="1" applyAlignment="1">
      <alignment horizontal="center"/>
    </xf>
    <xf numFmtId="37" fontId="7" fillId="0" borderId="12" xfId="7" applyNumberFormat="1" applyFont="1" applyFill="1" applyBorder="1" applyAlignment="1">
      <alignment horizontal="center"/>
    </xf>
    <xf numFmtId="0" fontId="3" fillId="0" borderId="13" xfId="0" applyFont="1" applyFill="1" applyBorder="1"/>
    <xf numFmtId="166" fontId="3" fillId="0" borderId="13" xfId="0" applyNumberFormat="1" applyFont="1" applyFill="1" applyBorder="1" applyAlignment="1">
      <alignment horizontal="center"/>
    </xf>
    <xf numFmtId="37" fontId="6" fillId="0" borderId="13" xfId="0" applyNumberFormat="1" applyFont="1" applyFill="1" applyBorder="1"/>
    <xf numFmtId="37" fontId="6" fillId="0" borderId="14" xfId="0" applyNumberFormat="1" applyFont="1" applyFill="1" applyBorder="1"/>
    <xf numFmtId="0" fontId="6" fillId="0" borderId="13" xfId="0" applyFont="1" applyFill="1" applyBorder="1" applyAlignment="1">
      <alignment horizontal="center"/>
    </xf>
    <xf numFmtId="37" fontId="0" fillId="0" borderId="0" xfId="0" applyNumberFormat="1" applyFill="1"/>
    <xf numFmtId="0" fontId="3" fillId="0" borderId="15" xfId="0" applyFont="1" applyFill="1" applyBorder="1"/>
    <xf numFmtId="166" fontId="3" fillId="0" borderId="15" xfId="0" applyNumberFormat="1" applyFont="1" applyFill="1" applyBorder="1" applyAlignment="1">
      <alignment horizontal="center"/>
    </xf>
    <xf numFmtId="37" fontId="6" fillId="0" borderId="15" xfId="0" applyNumberFormat="1" applyFont="1" applyFill="1" applyBorder="1"/>
    <xf numFmtId="37" fontId="6" fillId="0" borderId="16" xfId="0" applyNumberFormat="1" applyFont="1" applyFill="1" applyBorder="1"/>
    <xf numFmtId="0" fontId="3" fillId="0" borderId="15" xfId="0" applyFont="1" applyFill="1" applyBorder="1" applyAlignment="1">
      <alignment horizontal="center"/>
    </xf>
    <xf numFmtId="0" fontId="6" fillId="0" borderId="15" xfId="0" applyFont="1" applyFill="1" applyBorder="1"/>
    <xf numFmtId="0" fontId="6" fillId="0" borderId="15" xfId="0" applyFont="1" applyFill="1" applyBorder="1" applyAlignment="1">
      <alignment horizontal="center"/>
    </xf>
    <xf numFmtId="0" fontId="7" fillId="0" borderId="12" xfId="0" applyFont="1" applyFill="1" applyBorder="1"/>
    <xf numFmtId="166" fontId="7" fillId="0" borderId="12" xfId="0" applyNumberFormat="1" applyFont="1" applyFill="1" applyBorder="1" applyAlignment="1">
      <alignment horizontal="center"/>
    </xf>
    <xf numFmtId="37" fontId="7" fillId="0" borderId="12" xfId="0" applyNumberFormat="1" applyFont="1" applyFill="1" applyBorder="1"/>
    <xf numFmtId="0" fontId="7" fillId="0" borderId="12" xfId="0" applyFont="1" applyFill="1" applyBorder="1" applyAlignment="1">
      <alignment horizontal="center"/>
    </xf>
    <xf numFmtId="37" fontId="7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/>
    <xf numFmtId="37" fontId="6" fillId="0" borderId="12" xfId="0" applyNumberFormat="1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/>
    <xf numFmtId="166" fontId="3" fillId="0" borderId="17" xfId="0" applyNumberFormat="1" applyFont="1" applyFill="1" applyBorder="1" applyAlignment="1">
      <alignment horizontal="center"/>
    </xf>
    <xf numFmtId="37" fontId="6" fillId="0" borderId="18" xfId="0" applyNumberFormat="1" applyFont="1" applyFill="1" applyBorder="1"/>
    <xf numFmtId="37" fontId="7" fillId="0" borderId="18" xfId="0" applyNumberFormat="1" applyFont="1" applyFill="1" applyBorder="1" applyAlignment="1">
      <alignment horizontal="center"/>
    </xf>
    <xf numFmtId="0" fontId="7" fillId="0" borderId="11" xfId="0" applyFont="1" applyFill="1" applyBorder="1"/>
    <xf numFmtId="166" fontId="7" fillId="0" borderId="1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41" fontId="0" fillId="0" borderId="0" xfId="0" applyNumberFormat="1" applyFill="1" applyBorder="1"/>
    <xf numFmtId="37" fontId="0" fillId="0" borderId="0" xfId="0" applyNumberFormat="1" applyFill="1" applyBorder="1"/>
    <xf numFmtId="0" fontId="0" fillId="0" borderId="0" xfId="0" applyFont="1" applyFill="1" applyBorder="1"/>
    <xf numFmtId="164" fontId="0" fillId="0" borderId="0" xfId="1" applyNumberFormat="1" applyFont="1" applyFill="1" applyBorder="1"/>
    <xf numFmtId="164" fontId="0" fillId="0" borderId="0" xfId="0" applyNumberFormat="1" applyFill="1" applyBorder="1"/>
    <xf numFmtId="41" fontId="6" fillId="0" borderId="11" xfId="1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0" fontId="2" fillId="0" borderId="0" xfId="0" applyFont="1" applyFill="1"/>
    <xf numFmtId="0" fontId="12" fillId="0" borderId="0" xfId="0" applyFont="1" applyFill="1"/>
    <xf numFmtId="0" fontId="11" fillId="0" borderId="0" xfId="0" applyFont="1"/>
    <xf numFmtId="166" fontId="1" fillId="0" borderId="15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  <xf numFmtId="41" fontId="14" fillId="0" borderId="0" xfId="1" applyNumberFormat="1" applyFont="1" applyFill="1" applyBorder="1" applyAlignment="1">
      <alignment horizontal="center"/>
    </xf>
    <xf numFmtId="165" fontId="14" fillId="0" borderId="0" xfId="2" applyNumberFormat="1" applyFont="1" applyAlignment="1">
      <alignment horizontal="center"/>
    </xf>
    <xf numFmtId="41" fontId="14" fillId="0" borderId="0" xfId="1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</cellXfs>
  <cellStyles count="10">
    <cellStyle name="Comma" xfId="1" builtinId="3"/>
    <cellStyle name="Normal" xfId="0" builtinId="0"/>
    <cellStyle name="Normal 15" xfId="4"/>
    <cellStyle name="Normal 18" xfId="6"/>
    <cellStyle name="Normal 19" xfId="5"/>
    <cellStyle name="Normal 2" xfId="3"/>
    <cellStyle name="Normal 22" xfId="7"/>
    <cellStyle name="Percent" xfId="2" builtinId="5"/>
    <cellStyle name="SAPBEXstdData" xfId="8"/>
    <cellStyle name="SAPBEXstdItem" xfId="9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107156</xdr:colOff>
      <xdr:row>54</xdr:row>
      <xdr:rowOff>95250</xdr:rowOff>
    </xdr:from>
    <xdr:to>
      <xdr:col>9</xdr:col>
      <xdr:colOff>457200</xdr:colOff>
      <xdr:row>62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07156" y="9096375"/>
          <a:ext cx="7255669" cy="1323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/>
          <a:r>
            <a:rPr lang="en-US" sz="10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reflects the accumulated deferred income tax balances for property on a jurisdictional basis as maintained in the PowerTax System.   </a:t>
          </a:r>
        </a:p>
        <a:p>
          <a:pPr rtl="0" eaLnBrk="1" fontAlgn="auto" latinLnBrk="0" hangingPunct="1"/>
          <a:r>
            <a:rPr lang="en-US" sz="10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rtl="0" eaLnBrk="1" fontAlgn="auto" latinLnBrk="0" hangingPunct="1"/>
          <a:r>
            <a:rPr lang="en-US" sz="1050" b="1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revised adjustment reflects the accumulated deferred income</a:t>
          </a:r>
          <a:r>
            <a:rPr lang="en-US" sz="105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tax </a:t>
          </a:r>
          <a:r>
            <a:rPr lang="en-US" sz="1050" b="1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impacts of changes made in the process of developing the Company's rebuttal filing.</a:t>
          </a:r>
        </a:p>
        <a:p>
          <a:pPr rtl="0" eaLnBrk="1" fontAlgn="auto" latinLnBrk="0" hangingPunct="1"/>
          <a:endParaRPr lang="en-US" sz="1050" b="1" i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en-US" sz="1050" b="1" i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5-20-2016 - This adjustment has been revised in response to Bench Request 8, Question 2.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CE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BreakPreview" topLeftCell="A4" zoomScale="80" zoomScaleNormal="100" zoomScaleSheetLayoutView="80" workbookViewId="0">
      <selection activeCell="C11" sqref="C11"/>
    </sheetView>
  </sheetViews>
  <sheetFormatPr defaultColWidth="8.75" defaultRowHeight="12.75" x14ac:dyDescent="0.2"/>
  <cols>
    <col min="1" max="1" width="2.25" style="1" customWidth="1"/>
    <col min="2" max="2" width="6.25" style="1" customWidth="1"/>
    <col min="3" max="3" width="23" style="1" customWidth="1"/>
    <col min="4" max="4" width="8.5" style="1" customWidth="1"/>
    <col min="5" max="5" width="4.75" style="1" customWidth="1"/>
    <col min="6" max="6" width="14.5" style="1" bestFit="1" customWidth="1"/>
    <col min="7" max="7" width="9.75" style="1" customWidth="1"/>
    <col min="8" max="8" width="9.5" style="1" customWidth="1"/>
    <col min="9" max="9" width="12.375" style="1" customWidth="1"/>
    <col min="10" max="10" width="7.25" style="1" customWidth="1"/>
    <col min="11" max="16384" width="8.75" style="1"/>
  </cols>
  <sheetData>
    <row r="1" spans="1:10" ht="12.75" customHeight="1" x14ac:dyDescent="0.2">
      <c r="B1" s="2" t="s">
        <v>0</v>
      </c>
      <c r="D1" s="3"/>
      <c r="E1" s="3"/>
      <c r="F1" s="3"/>
      <c r="G1" s="3"/>
      <c r="H1" s="3"/>
      <c r="I1" s="37" t="s">
        <v>1</v>
      </c>
      <c r="J1" s="87">
        <v>7.4</v>
      </c>
    </row>
    <row r="2" spans="1:10" ht="12.75" customHeight="1" x14ac:dyDescent="0.2">
      <c r="B2" s="2" t="s">
        <v>112</v>
      </c>
      <c r="D2" s="3"/>
      <c r="E2" s="3"/>
      <c r="F2" s="3"/>
      <c r="G2" s="3"/>
      <c r="H2" s="3"/>
      <c r="I2" s="3"/>
      <c r="J2" s="4"/>
    </row>
    <row r="3" spans="1:10" ht="12.75" customHeight="1" x14ac:dyDescent="0.2">
      <c r="B3" s="2" t="s">
        <v>119</v>
      </c>
      <c r="D3" s="3"/>
      <c r="E3" s="3"/>
      <c r="F3" s="3"/>
      <c r="G3" s="3"/>
      <c r="H3" s="3"/>
      <c r="I3" s="3"/>
      <c r="J3" s="4"/>
    </row>
    <row r="4" spans="1:10" ht="12.75" customHeight="1" x14ac:dyDescent="0.2">
      <c r="D4" s="3"/>
      <c r="E4" s="3"/>
      <c r="F4" s="3"/>
      <c r="G4" s="3"/>
      <c r="H4" s="3"/>
      <c r="I4" s="3"/>
      <c r="J4" s="4"/>
    </row>
    <row r="5" spans="1:10" ht="12.75" customHeight="1" x14ac:dyDescent="0.2">
      <c r="D5" s="3"/>
      <c r="E5" s="3"/>
      <c r="F5" s="3"/>
      <c r="G5" s="3"/>
      <c r="H5" s="3"/>
      <c r="I5" s="3"/>
      <c r="J5" s="4"/>
    </row>
    <row r="6" spans="1:10" ht="12.75" customHeight="1" x14ac:dyDescent="0.2">
      <c r="D6" s="3"/>
      <c r="E6" s="3"/>
      <c r="F6" s="3" t="s">
        <v>2</v>
      </c>
      <c r="G6" s="3"/>
      <c r="H6" s="3"/>
      <c r="I6" s="3" t="s">
        <v>113</v>
      </c>
      <c r="J6" s="4"/>
    </row>
    <row r="7" spans="1:10" ht="12.75" customHeight="1" x14ac:dyDescent="0.2"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6" t="s">
        <v>10</v>
      </c>
    </row>
    <row r="8" spans="1:10" ht="12.75" customHeight="1" x14ac:dyDescent="0.2">
      <c r="A8" s="7"/>
      <c r="B8" s="8" t="s">
        <v>11</v>
      </c>
      <c r="C8" s="7"/>
      <c r="D8" s="9"/>
      <c r="E8" s="9"/>
      <c r="F8" s="9"/>
      <c r="G8" s="9"/>
      <c r="H8" s="9"/>
      <c r="I8" s="10"/>
      <c r="J8" s="4"/>
    </row>
    <row r="9" spans="1:10" ht="12.75" customHeight="1" x14ac:dyDescent="0.2">
      <c r="A9" s="7"/>
      <c r="B9" s="1" t="s">
        <v>12</v>
      </c>
      <c r="C9" s="7"/>
      <c r="D9" s="9">
        <v>282</v>
      </c>
      <c r="E9" s="11" t="s">
        <v>13</v>
      </c>
      <c r="F9" s="12">
        <f>SUM('Page 7.4.1'!D9:D38)</f>
        <v>3853789452</v>
      </c>
      <c r="G9" s="9" t="s">
        <v>14</v>
      </c>
      <c r="H9" s="13">
        <v>5.9046547227373083E-2</v>
      </c>
      <c r="I9" s="14">
        <f>IF(H9="Situs",IF(G9="WA",F9,0),H9*F9)</f>
        <v>227552960.88187024</v>
      </c>
      <c r="J9" s="4" t="s">
        <v>47</v>
      </c>
    </row>
    <row r="10" spans="1:10" ht="12.75" customHeight="1" x14ac:dyDescent="0.2">
      <c r="A10" s="7"/>
      <c r="B10" s="1" t="s">
        <v>15</v>
      </c>
      <c r="C10" s="7"/>
      <c r="D10" s="9">
        <v>190</v>
      </c>
      <c r="E10" s="11" t="s">
        <v>13</v>
      </c>
      <c r="F10" s="12">
        <f>+'Page 7.4.1'!D7</f>
        <v>-37880440</v>
      </c>
      <c r="G10" s="9" t="s">
        <v>16</v>
      </c>
      <c r="H10" s="13">
        <v>0</v>
      </c>
      <c r="I10" s="14">
        <f t="shared" ref="I10:I25" si="0">IF(H10="Situs",IF(G10="WA",F10,0),H10*F10)</f>
        <v>0</v>
      </c>
      <c r="J10" s="4" t="s">
        <v>47</v>
      </c>
    </row>
    <row r="11" spans="1:10" ht="12.75" customHeight="1" x14ac:dyDescent="0.2">
      <c r="A11" s="7"/>
      <c r="B11" s="15" t="s">
        <v>17</v>
      </c>
      <c r="C11" s="7"/>
      <c r="D11" s="9">
        <v>281</v>
      </c>
      <c r="E11" s="11" t="s">
        <v>13</v>
      </c>
      <c r="F11" s="12">
        <f>+'Page 7.4.1'!D8</f>
        <v>248400800</v>
      </c>
      <c r="G11" s="9" t="s">
        <v>18</v>
      </c>
      <c r="H11" s="13">
        <v>8.2285226967736394E-2</v>
      </c>
      <c r="I11" s="14">
        <f t="shared" si="0"/>
        <v>20439716.206967294</v>
      </c>
      <c r="J11" s="4" t="s">
        <v>47</v>
      </c>
    </row>
    <row r="12" spans="1:10" ht="12.75" customHeight="1" x14ac:dyDescent="0.2">
      <c r="A12" s="7"/>
      <c r="B12" s="7" t="s">
        <v>19</v>
      </c>
      <c r="C12" s="7"/>
      <c r="D12" s="9">
        <v>282</v>
      </c>
      <c r="E12" s="11" t="s">
        <v>13</v>
      </c>
      <c r="F12" s="12">
        <f>+'Page 7.4.1'!D39</f>
        <v>-90544316</v>
      </c>
      <c r="G12" s="9" t="s">
        <v>20</v>
      </c>
      <c r="H12" s="13" t="s">
        <v>114</v>
      </c>
      <c r="I12" s="14">
        <f t="shared" si="0"/>
        <v>0</v>
      </c>
      <c r="J12" s="4" t="s">
        <v>47</v>
      </c>
    </row>
    <row r="13" spans="1:10" ht="12.75" customHeight="1" x14ac:dyDescent="0.2">
      <c r="A13" s="7"/>
      <c r="B13" s="16" t="s">
        <v>21</v>
      </c>
      <c r="C13" s="7"/>
      <c r="D13" s="9">
        <v>282</v>
      </c>
      <c r="E13" s="11" t="s">
        <v>13</v>
      </c>
      <c r="F13" s="12">
        <f>+'Page 7.4.1'!D40</f>
        <v>-235491703</v>
      </c>
      <c r="G13" s="9" t="s">
        <v>117</v>
      </c>
      <c r="H13" s="13" t="s">
        <v>114</v>
      </c>
      <c r="I13" s="14">
        <f t="shared" si="0"/>
        <v>0</v>
      </c>
      <c r="J13" s="4" t="s">
        <v>47</v>
      </c>
    </row>
    <row r="14" spans="1:10" ht="12.75" customHeight="1" x14ac:dyDescent="0.2">
      <c r="A14" s="7"/>
      <c r="B14" s="16" t="s">
        <v>23</v>
      </c>
      <c r="C14" s="7"/>
      <c r="D14" s="9">
        <v>282</v>
      </c>
      <c r="E14" s="11" t="s">
        <v>13</v>
      </c>
      <c r="F14" s="12">
        <f>+'Page 7.4.1'!D41</f>
        <v>-72216675</v>
      </c>
      <c r="G14" s="9" t="s">
        <v>24</v>
      </c>
      <c r="H14" s="13">
        <v>0</v>
      </c>
      <c r="I14" s="14">
        <f t="shared" si="0"/>
        <v>0</v>
      </c>
      <c r="J14" s="4" t="s">
        <v>47</v>
      </c>
    </row>
    <row r="15" spans="1:10" ht="12.75" customHeight="1" x14ac:dyDescent="0.2">
      <c r="A15" s="7"/>
      <c r="B15" s="7" t="s">
        <v>25</v>
      </c>
      <c r="C15" s="7"/>
      <c r="D15" s="9">
        <v>282</v>
      </c>
      <c r="E15" s="11" t="s">
        <v>13</v>
      </c>
      <c r="F15" s="12">
        <f>+'Page 7.4.1'!D42</f>
        <v>-1112945438</v>
      </c>
      <c r="G15" s="9" t="s">
        <v>26</v>
      </c>
      <c r="H15" s="13" t="s">
        <v>114</v>
      </c>
      <c r="I15" s="14">
        <f t="shared" si="0"/>
        <v>0</v>
      </c>
      <c r="J15" s="4" t="s">
        <v>47</v>
      </c>
    </row>
    <row r="16" spans="1:10" ht="12.75" customHeight="1" x14ac:dyDescent="0.2">
      <c r="A16" s="7"/>
      <c r="B16" s="16" t="s">
        <v>27</v>
      </c>
      <c r="C16" s="7"/>
      <c r="D16" s="9">
        <v>282</v>
      </c>
      <c r="E16" s="11" t="s">
        <v>13</v>
      </c>
      <c r="F16" s="12">
        <f>+'Page 7.4.1'!D43</f>
        <v>-1830243820</v>
      </c>
      <c r="G16" s="9" t="s">
        <v>28</v>
      </c>
      <c r="H16" s="13" t="s">
        <v>114</v>
      </c>
      <c r="I16" s="14">
        <f t="shared" si="0"/>
        <v>0</v>
      </c>
      <c r="J16" s="4" t="s">
        <v>47</v>
      </c>
    </row>
    <row r="17" spans="1:10" s="90" customFormat="1" ht="12.75" customHeight="1" x14ac:dyDescent="0.2">
      <c r="A17" s="93"/>
      <c r="B17" s="94" t="s">
        <v>3</v>
      </c>
      <c r="C17" s="95"/>
      <c r="D17" s="96">
        <v>282</v>
      </c>
      <c r="E17" s="97" t="s">
        <v>13</v>
      </c>
      <c r="F17" s="98">
        <f>'Page 7.4.1'!D44</f>
        <v>-239838387</v>
      </c>
      <c r="G17" s="96" t="s">
        <v>29</v>
      </c>
      <c r="H17" s="99" t="s">
        <v>114</v>
      </c>
      <c r="I17" s="100">
        <f t="shared" si="0"/>
        <v>-239838387</v>
      </c>
      <c r="J17" s="101" t="s">
        <v>47</v>
      </c>
    </row>
    <row r="18" spans="1:10" ht="12.75" customHeight="1" x14ac:dyDescent="0.2">
      <c r="A18" s="7"/>
      <c r="B18" s="16" t="s">
        <v>30</v>
      </c>
      <c r="C18" s="7"/>
      <c r="D18" s="9">
        <v>282</v>
      </c>
      <c r="E18" s="11" t="s">
        <v>13</v>
      </c>
      <c r="F18" s="12">
        <f>+'Page 7.4.1'!D45</f>
        <v>-589936606</v>
      </c>
      <c r="G18" s="9" t="s">
        <v>118</v>
      </c>
      <c r="H18" s="13" t="s">
        <v>114</v>
      </c>
      <c r="I18" s="14">
        <f t="shared" si="0"/>
        <v>0</v>
      </c>
      <c r="J18" s="4" t="s">
        <v>47</v>
      </c>
    </row>
    <row r="19" spans="1:10" ht="12.75" customHeight="1" x14ac:dyDescent="0.2">
      <c r="A19" s="7"/>
      <c r="B19" s="15" t="s">
        <v>32</v>
      </c>
      <c r="C19" s="7"/>
      <c r="D19" s="9">
        <v>282</v>
      </c>
      <c r="E19" s="11" t="s">
        <v>13</v>
      </c>
      <c r="F19" s="18">
        <f>+'Page 7.4.1'!D48</f>
        <v>4040150</v>
      </c>
      <c r="G19" s="9" t="s">
        <v>33</v>
      </c>
      <c r="H19" s="13">
        <v>5.9885991094907359E-2</v>
      </c>
      <c r="I19" s="14">
        <f t="shared" si="0"/>
        <v>241948.38692208997</v>
      </c>
      <c r="J19" s="4" t="s">
        <v>47</v>
      </c>
    </row>
    <row r="20" spans="1:10" ht="12.75" customHeight="1" x14ac:dyDescent="0.2">
      <c r="A20" s="7"/>
      <c r="B20" s="19" t="s">
        <v>34</v>
      </c>
      <c r="C20" s="7"/>
      <c r="D20" s="9">
        <v>282</v>
      </c>
      <c r="E20" s="11" t="s">
        <v>13</v>
      </c>
      <c r="F20" s="12">
        <f>+'Page 7.4.1'!D49</f>
        <v>78519</v>
      </c>
      <c r="G20" s="9" t="s">
        <v>35</v>
      </c>
      <c r="H20" s="20">
        <v>6.3308872574412173E-2</v>
      </c>
      <c r="I20" s="14">
        <f t="shared" si="0"/>
        <v>4970.9493656702698</v>
      </c>
      <c r="J20" s="4" t="s">
        <v>47</v>
      </c>
    </row>
    <row r="21" spans="1:10" ht="12.75" customHeight="1" x14ac:dyDescent="0.2">
      <c r="A21" s="7"/>
      <c r="B21" s="19" t="s">
        <v>36</v>
      </c>
      <c r="C21" s="7"/>
      <c r="D21" s="17">
        <v>282</v>
      </c>
      <c r="E21" s="11" t="s">
        <v>13</v>
      </c>
      <c r="F21" s="12">
        <f>+'Page 7.4.1'!D50</f>
        <v>12314179.147349998</v>
      </c>
      <c r="G21" s="9" t="s">
        <v>18</v>
      </c>
      <c r="H21" s="20">
        <v>8.2285226967736394E-2</v>
      </c>
      <c r="I21" s="14">
        <f t="shared" si="0"/>
        <v>1013275.0260610612</v>
      </c>
      <c r="J21" s="4" t="s">
        <v>47</v>
      </c>
    </row>
    <row r="22" spans="1:10" ht="12.75" customHeight="1" x14ac:dyDescent="0.2">
      <c r="A22" s="7"/>
      <c r="B22" s="19" t="s">
        <v>37</v>
      </c>
      <c r="C22" s="7"/>
      <c r="D22" s="9">
        <v>282</v>
      </c>
      <c r="E22" s="11" t="s">
        <v>13</v>
      </c>
      <c r="F22" s="12">
        <f>+'Page 7.4.1'!D51</f>
        <v>6077.8526499999998</v>
      </c>
      <c r="G22" s="9" t="s">
        <v>38</v>
      </c>
      <c r="H22" s="13">
        <v>0.22437004168265501</v>
      </c>
      <c r="I22" s="14">
        <f t="shared" si="0"/>
        <v>1363.6880524215351</v>
      </c>
      <c r="J22" s="4" t="s">
        <v>47</v>
      </c>
    </row>
    <row r="23" spans="1:10" ht="12.75" customHeight="1" x14ac:dyDescent="0.2">
      <c r="A23" s="7"/>
      <c r="B23" s="21" t="s">
        <v>39</v>
      </c>
      <c r="C23" s="16"/>
      <c r="D23" s="17">
        <v>190</v>
      </c>
      <c r="E23" s="11" t="s">
        <v>13</v>
      </c>
      <c r="F23" s="18">
        <f>+'Page 7.4.1'!D52</f>
        <v>283613</v>
      </c>
      <c r="G23" s="17" t="s">
        <v>40</v>
      </c>
      <c r="H23" s="13">
        <v>0.22730931045735822</v>
      </c>
      <c r="I23" s="14">
        <f t="shared" si="0"/>
        <v>64467.875466742735</v>
      </c>
      <c r="J23" s="4" t="s">
        <v>47</v>
      </c>
    </row>
    <row r="24" spans="1:10" ht="12.75" customHeight="1" x14ac:dyDescent="0.2">
      <c r="A24" s="7"/>
      <c r="B24" s="19" t="s">
        <v>41</v>
      </c>
      <c r="C24" s="7"/>
      <c r="D24" s="9">
        <v>282</v>
      </c>
      <c r="E24" s="11" t="s">
        <v>13</v>
      </c>
      <c r="F24" s="12">
        <f>+'Page 7.4.1'!D53</f>
        <v>17360</v>
      </c>
      <c r="G24" s="9" t="s">
        <v>42</v>
      </c>
      <c r="H24" s="13">
        <v>6.3308872574412173E-2</v>
      </c>
      <c r="I24" s="14">
        <f t="shared" si="0"/>
        <v>1099.0420278917952</v>
      </c>
      <c r="J24" s="4" t="s">
        <v>47</v>
      </c>
    </row>
    <row r="25" spans="1:10" ht="12.75" customHeight="1" x14ac:dyDescent="0.2">
      <c r="A25" s="7"/>
      <c r="B25" s="19" t="s">
        <v>43</v>
      </c>
      <c r="C25" s="7"/>
      <c r="D25" s="9">
        <v>282</v>
      </c>
      <c r="E25" s="11" t="s">
        <v>13</v>
      </c>
      <c r="F25" s="12">
        <f>+'Page 7.4.1'!D54</f>
        <v>-117001</v>
      </c>
      <c r="G25" s="9" t="s">
        <v>44</v>
      </c>
      <c r="H25" s="13">
        <v>6.6548046661184135E-2</v>
      </c>
      <c r="I25" s="14">
        <f t="shared" si="0"/>
        <v>-7786.1880074052051</v>
      </c>
      <c r="J25" s="4" t="s">
        <v>47</v>
      </c>
    </row>
    <row r="26" spans="1:10" ht="12.75" customHeight="1" x14ac:dyDescent="0.2">
      <c r="A26" s="7"/>
      <c r="B26" s="19"/>
      <c r="C26" s="7"/>
      <c r="D26" s="9"/>
      <c r="E26" s="9"/>
      <c r="F26" s="86">
        <f>SUM(F9:F25)</f>
        <v>-90284235</v>
      </c>
      <c r="G26" s="9"/>
      <c r="H26" s="13"/>
      <c r="I26" s="86">
        <f>SUM(I9:I25)</f>
        <v>9473628.8687260076</v>
      </c>
      <c r="J26" s="4"/>
    </row>
    <row r="27" spans="1:10" ht="12.75" customHeight="1" x14ac:dyDescent="0.2">
      <c r="A27" s="7"/>
      <c r="B27" s="19"/>
      <c r="C27" s="7"/>
      <c r="D27" s="9"/>
      <c r="E27" s="9"/>
      <c r="F27" s="12"/>
      <c r="G27" s="9"/>
      <c r="H27" s="13"/>
      <c r="I27" s="12"/>
      <c r="J27" s="4"/>
    </row>
    <row r="28" spans="1:10" ht="12.75" customHeight="1" x14ac:dyDescent="0.2">
      <c r="A28" s="7"/>
      <c r="B28" s="19"/>
      <c r="C28" s="7"/>
      <c r="D28" s="9"/>
      <c r="E28" s="9"/>
      <c r="F28" s="12"/>
      <c r="G28" s="9"/>
      <c r="H28" s="13"/>
      <c r="I28" s="12"/>
      <c r="J28" s="4"/>
    </row>
    <row r="29" spans="1:10" ht="12.75" customHeight="1" x14ac:dyDescent="0.2">
      <c r="A29" s="7"/>
      <c r="B29" s="19"/>
      <c r="C29" s="7"/>
      <c r="D29" s="9"/>
      <c r="E29" s="9"/>
      <c r="F29" s="12"/>
      <c r="G29" s="9"/>
      <c r="H29" s="13"/>
      <c r="I29" s="12"/>
      <c r="J29" s="4"/>
    </row>
    <row r="30" spans="1:10" ht="12.75" customHeight="1" x14ac:dyDescent="0.2">
      <c r="A30" s="7"/>
      <c r="B30" s="19"/>
      <c r="C30" s="7"/>
      <c r="D30" s="9"/>
      <c r="E30" s="9"/>
      <c r="F30" s="12"/>
      <c r="G30" s="9"/>
      <c r="H30" s="13"/>
      <c r="I30" s="12"/>
      <c r="J30" s="4"/>
    </row>
    <row r="31" spans="1:10" ht="12.75" customHeight="1" x14ac:dyDescent="0.2">
      <c r="A31" s="7"/>
      <c r="B31" s="19"/>
      <c r="C31" s="7"/>
      <c r="D31" s="9"/>
      <c r="E31" s="9"/>
      <c r="F31" s="12"/>
      <c r="G31" s="9"/>
      <c r="H31" s="13"/>
      <c r="I31" s="12"/>
      <c r="J31" s="4"/>
    </row>
    <row r="32" spans="1:10" ht="12.75" customHeight="1" x14ac:dyDescent="0.2">
      <c r="A32" s="7"/>
      <c r="B32" s="19"/>
      <c r="C32" s="7"/>
      <c r="D32" s="9"/>
      <c r="E32" s="9"/>
      <c r="F32" s="12"/>
      <c r="G32" s="9"/>
      <c r="H32" s="13"/>
      <c r="I32" s="12"/>
      <c r="J32" s="4"/>
    </row>
    <row r="33" spans="1:10" ht="12.75" customHeight="1" x14ac:dyDescent="0.2">
      <c r="A33" s="7"/>
      <c r="B33" s="19"/>
      <c r="C33" s="7"/>
      <c r="D33" s="9"/>
      <c r="E33" s="9"/>
      <c r="F33" s="12"/>
      <c r="G33" s="9"/>
      <c r="H33" s="13"/>
      <c r="I33" s="12"/>
      <c r="J33" s="4"/>
    </row>
    <row r="34" spans="1:10" ht="12.75" customHeight="1" x14ac:dyDescent="0.2">
      <c r="A34" s="7"/>
      <c r="B34" s="19"/>
      <c r="C34" s="7"/>
      <c r="D34" s="9"/>
      <c r="E34" s="9"/>
      <c r="F34" s="12"/>
      <c r="G34" s="9"/>
      <c r="H34" s="13"/>
      <c r="I34" s="12"/>
      <c r="J34" s="4"/>
    </row>
    <row r="35" spans="1:10" ht="12.75" customHeight="1" x14ac:dyDescent="0.2">
      <c r="A35" s="7"/>
      <c r="B35" s="19"/>
      <c r="C35" s="7"/>
      <c r="D35" s="9"/>
      <c r="E35" s="9"/>
      <c r="F35" s="12"/>
      <c r="G35" s="9"/>
      <c r="H35" s="13"/>
      <c r="I35" s="14"/>
      <c r="J35" s="4"/>
    </row>
    <row r="36" spans="1:10" ht="12.75" customHeight="1" x14ac:dyDescent="0.2">
      <c r="A36" s="7"/>
      <c r="B36" s="19"/>
      <c r="C36" s="7"/>
      <c r="D36" s="9"/>
      <c r="E36" s="9"/>
      <c r="F36" s="12"/>
      <c r="G36" s="9"/>
      <c r="H36" s="13"/>
      <c r="I36" s="14"/>
      <c r="J36" s="4"/>
    </row>
    <row r="37" spans="1:10" ht="12.75" customHeight="1" x14ac:dyDescent="0.2">
      <c r="A37" s="7"/>
      <c r="B37" s="19"/>
      <c r="C37" s="7"/>
      <c r="D37" s="9"/>
      <c r="E37" s="9"/>
      <c r="F37" s="12"/>
      <c r="G37" s="9"/>
      <c r="H37" s="13"/>
      <c r="I37" s="14"/>
      <c r="J37" s="4"/>
    </row>
    <row r="38" spans="1:10" ht="12.75" customHeight="1" x14ac:dyDescent="0.2">
      <c r="A38" s="7"/>
      <c r="B38" s="22"/>
      <c r="C38" s="16"/>
      <c r="D38" s="17"/>
      <c r="E38" s="17"/>
      <c r="F38" s="18"/>
      <c r="G38" s="17"/>
      <c r="H38" s="13"/>
      <c r="I38" s="14"/>
      <c r="J38" s="4"/>
    </row>
    <row r="39" spans="1:10" ht="12.75" customHeight="1" x14ac:dyDescent="0.2">
      <c r="A39" s="7"/>
      <c r="B39" s="21"/>
      <c r="C39" s="16"/>
      <c r="D39" s="17"/>
      <c r="E39" s="17"/>
      <c r="F39" s="18"/>
      <c r="G39" s="17"/>
      <c r="H39" s="13"/>
      <c r="I39" s="14"/>
      <c r="J39" s="4"/>
    </row>
    <row r="40" spans="1:10" ht="12.75" customHeight="1" x14ac:dyDescent="0.2">
      <c r="A40" s="7"/>
      <c r="B40" s="21"/>
      <c r="C40" s="16"/>
      <c r="D40" s="17"/>
      <c r="E40" s="17"/>
      <c r="F40" s="18"/>
      <c r="G40" s="17"/>
      <c r="H40" s="13"/>
      <c r="I40" s="14"/>
      <c r="J40" s="4"/>
    </row>
    <row r="41" spans="1:10" ht="12.75" customHeight="1" x14ac:dyDescent="0.2">
      <c r="A41" s="7"/>
      <c r="B41" s="19"/>
      <c r="C41" s="7"/>
      <c r="D41" s="9"/>
      <c r="E41" s="9"/>
      <c r="F41" s="12"/>
      <c r="G41" s="9"/>
      <c r="H41" s="13"/>
      <c r="I41" s="14"/>
      <c r="J41" s="4"/>
    </row>
    <row r="42" spans="1:10" ht="12.75" customHeight="1" x14ac:dyDescent="0.2">
      <c r="B42" s="19"/>
      <c r="C42" s="7"/>
      <c r="D42" s="9"/>
      <c r="E42" s="9"/>
      <c r="F42" s="12"/>
      <c r="G42" s="9"/>
      <c r="H42" s="13"/>
      <c r="I42" s="14"/>
      <c r="J42" s="4"/>
    </row>
    <row r="43" spans="1:10" ht="12.75" customHeight="1" x14ac:dyDescent="0.2">
      <c r="B43" s="15"/>
      <c r="C43" s="7"/>
      <c r="D43" s="9"/>
      <c r="E43" s="9"/>
      <c r="F43" s="12"/>
      <c r="G43" s="9"/>
      <c r="H43" s="13"/>
      <c r="I43" s="14"/>
      <c r="J43" s="4"/>
    </row>
    <row r="44" spans="1:10" ht="12.75" customHeight="1" x14ac:dyDescent="0.2">
      <c r="B44" s="15"/>
      <c r="C44" s="7"/>
      <c r="D44" s="9"/>
      <c r="E44" s="9"/>
      <c r="F44" s="12"/>
      <c r="G44" s="9"/>
      <c r="H44" s="13"/>
      <c r="I44" s="14"/>
      <c r="J44" s="4"/>
    </row>
    <row r="45" spans="1:10" ht="12.75" customHeight="1" x14ac:dyDescent="0.2">
      <c r="B45" s="15"/>
      <c r="C45" s="7"/>
      <c r="D45" s="9"/>
      <c r="E45" s="9"/>
      <c r="F45" s="12"/>
      <c r="G45" s="9"/>
      <c r="H45" s="13"/>
      <c r="I45" s="14"/>
      <c r="J45" s="4"/>
    </row>
    <row r="46" spans="1:10" ht="12.75" customHeight="1" x14ac:dyDescent="0.2">
      <c r="B46" s="15"/>
      <c r="C46" s="7"/>
      <c r="D46" s="9"/>
      <c r="E46" s="9"/>
      <c r="F46" s="12"/>
      <c r="G46" s="9"/>
      <c r="H46" s="13"/>
      <c r="I46" s="14"/>
      <c r="J46" s="4"/>
    </row>
    <row r="47" spans="1:10" ht="12.75" customHeight="1" x14ac:dyDescent="0.2">
      <c r="B47" s="15"/>
      <c r="C47" s="7"/>
      <c r="D47" s="9"/>
      <c r="E47" s="9"/>
      <c r="F47" s="12"/>
      <c r="G47" s="9"/>
      <c r="H47" s="13"/>
      <c r="I47" s="14"/>
      <c r="J47" s="4"/>
    </row>
    <row r="48" spans="1:10" ht="12.75" customHeight="1" x14ac:dyDescent="0.2">
      <c r="B48" s="15"/>
      <c r="C48" s="7"/>
      <c r="D48" s="9"/>
      <c r="E48" s="9"/>
      <c r="F48" s="12"/>
      <c r="G48" s="9"/>
      <c r="H48" s="13"/>
      <c r="I48" s="14"/>
      <c r="J48" s="4"/>
    </row>
    <row r="49" spans="1:10" ht="12.75" customHeight="1" x14ac:dyDescent="0.2">
      <c r="A49" s="7"/>
      <c r="B49" s="15"/>
      <c r="C49" s="7"/>
      <c r="D49" s="9"/>
      <c r="E49" s="9"/>
      <c r="F49" s="12"/>
      <c r="G49" s="9"/>
      <c r="H49" s="13"/>
      <c r="I49" s="14"/>
      <c r="J49" s="4"/>
    </row>
    <row r="50" spans="1:10" ht="12.75" customHeight="1" x14ac:dyDescent="0.2">
      <c r="A50" s="7"/>
      <c r="B50" s="15"/>
      <c r="C50" s="7"/>
      <c r="D50" s="9"/>
      <c r="E50" s="9"/>
      <c r="F50" s="12"/>
      <c r="G50" s="9"/>
      <c r="H50" s="13"/>
      <c r="I50" s="14"/>
      <c r="J50" s="4"/>
    </row>
    <row r="51" spans="1:10" ht="12.75" customHeight="1" x14ac:dyDescent="0.2">
      <c r="A51" s="7"/>
      <c r="B51" s="15"/>
      <c r="C51" s="7"/>
      <c r="D51" s="9"/>
      <c r="E51" s="9"/>
      <c r="F51" s="12"/>
      <c r="G51" s="9"/>
      <c r="H51" s="13"/>
      <c r="I51" s="14"/>
      <c r="J51" s="4"/>
    </row>
    <row r="52" spans="1:10" ht="12.75" customHeight="1" x14ac:dyDescent="0.2">
      <c r="A52" s="7"/>
      <c r="B52" s="15"/>
      <c r="C52" s="7"/>
      <c r="D52" s="9"/>
      <c r="E52" s="9"/>
      <c r="F52" s="12"/>
      <c r="G52" s="9"/>
      <c r="H52" s="13"/>
      <c r="I52" s="14"/>
      <c r="J52" s="4"/>
    </row>
    <row r="53" spans="1:10" ht="12.75" customHeight="1" x14ac:dyDescent="0.2">
      <c r="A53" s="7"/>
      <c r="B53" s="15"/>
      <c r="C53" s="7"/>
      <c r="D53" s="9"/>
      <c r="E53" s="9"/>
      <c r="F53" s="12"/>
      <c r="G53" s="9"/>
      <c r="H53" s="13"/>
      <c r="I53" s="14"/>
      <c r="J53" s="4"/>
    </row>
    <row r="54" spans="1:10" ht="12.75" customHeight="1" thickBot="1" x14ac:dyDescent="0.25">
      <c r="A54" s="7"/>
      <c r="B54" s="23" t="s">
        <v>45</v>
      </c>
      <c r="C54" s="7"/>
      <c r="D54" s="9"/>
      <c r="E54" s="9"/>
      <c r="F54" s="24"/>
      <c r="G54" s="9"/>
      <c r="H54" s="9"/>
      <c r="I54" s="9"/>
      <c r="J54" s="4"/>
    </row>
    <row r="55" spans="1:10" ht="12.75" customHeight="1" x14ac:dyDescent="0.2">
      <c r="A55" s="25"/>
      <c r="B55" s="26"/>
      <c r="C55" s="26"/>
      <c r="D55" s="27"/>
      <c r="E55" s="27"/>
      <c r="F55" s="27"/>
      <c r="G55" s="27"/>
      <c r="H55" s="27"/>
      <c r="I55" s="27"/>
      <c r="J55" s="28"/>
    </row>
    <row r="56" spans="1:10" ht="12.75" customHeight="1" x14ac:dyDescent="0.2">
      <c r="A56" s="29"/>
      <c r="B56" s="30"/>
      <c r="C56" s="7"/>
      <c r="D56" s="9"/>
      <c r="E56" s="9"/>
      <c r="F56" s="9"/>
      <c r="G56" s="9"/>
      <c r="H56" s="9"/>
      <c r="I56" s="9"/>
      <c r="J56" s="31"/>
    </row>
    <row r="57" spans="1:10" ht="12.75" customHeight="1" x14ac:dyDescent="0.2">
      <c r="A57" s="29"/>
      <c r="B57" s="30"/>
      <c r="C57" s="7"/>
      <c r="D57" s="9"/>
      <c r="E57" s="9"/>
      <c r="F57" s="9"/>
      <c r="G57" s="9"/>
      <c r="H57" s="9"/>
      <c r="I57" s="9"/>
      <c r="J57" s="31"/>
    </row>
    <row r="58" spans="1:10" ht="12.75" customHeight="1" x14ac:dyDescent="0.2">
      <c r="A58" s="29"/>
      <c r="B58" s="30"/>
      <c r="C58" s="7"/>
      <c r="D58" s="9"/>
      <c r="E58" s="9"/>
      <c r="F58" s="9"/>
      <c r="G58" s="9"/>
      <c r="H58" s="9"/>
      <c r="I58" s="9"/>
      <c r="J58" s="31"/>
    </row>
    <row r="59" spans="1:10" ht="12.75" customHeight="1" x14ac:dyDescent="0.2">
      <c r="A59" s="29"/>
      <c r="B59" s="30"/>
      <c r="C59" s="7"/>
      <c r="D59" s="9"/>
      <c r="E59" s="9"/>
      <c r="F59" s="9"/>
      <c r="G59" s="9"/>
      <c r="H59" s="9"/>
      <c r="I59" s="9"/>
      <c r="J59" s="31"/>
    </row>
    <row r="60" spans="1:10" ht="12.75" customHeight="1" x14ac:dyDescent="0.2">
      <c r="A60" s="29"/>
      <c r="B60" s="30"/>
      <c r="C60" s="7"/>
      <c r="D60" s="9"/>
      <c r="E60" s="9"/>
      <c r="F60" s="32"/>
      <c r="G60" s="9"/>
      <c r="H60" s="9"/>
      <c r="I60" s="9"/>
      <c r="J60" s="31"/>
    </row>
    <row r="61" spans="1:10" ht="12.75" customHeight="1" x14ac:dyDescent="0.2">
      <c r="A61" s="29"/>
      <c r="B61" s="30"/>
      <c r="C61" s="7"/>
      <c r="D61" s="9"/>
      <c r="E61" s="9"/>
      <c r="F61" s="9"/>
      <c r="G61" s="9"/>
      <c r="H61" s="9"/>
      <c r="I61" s="9"/>
      <c r="J61" s="31"/>
    </row>
    <row r="62" spans="1:10" ht="12.75" customHeight="1" x14ac:dyDescent="0.2">
      <c r="A62" s="29"/>
      <c r="B62" s="30"/>
      <c r="C62" s="7"/>
      <c r="D62" s="9"/>
      <c r="E62" s="9"/>
      <c r="F62" s="9"/>
      <c r="G62" s="9"/>
      <c r="H62" s="9"/>
      <c r="I62" s="9"/>
      <c r="J62" s="31"/>
    </row>
    <row r="63" spans="1:10" ht="12.75" customHeight="1" thickBot="1" x14ac:dyDescent="0.25">
      <c r="A63" s="33"/>
      <c r="B63" s="34"/>
      <c r="C63" s="34"/>
      <c r="D63" s="35"/>
      <c r="E63" s="35"/>
      <c r="F63" s="35"/>
      <c r="G63" s="35"/>
      <c r="H63" s="35"/>
      <c r="I63" s="35"/>
      <c r="J63" s="36"/>
    </row>
  </sheetData>
  <conditionalFormatting sqref="J1">
    <cfRule type="cellIs" dxfId="3" priority="4" stopIfTrue="1" operator="equal">
      <formula>"x.x"</formula>
    </cfRule>
  </conditionalFormatting>
  <conditionalFormatting sqref="B9:B10">
    <cfRule type="cellIs" dxfId="2" priority="3" stopIfTrue="1" operator="equal">
      <formula>"Title"</formula>
    </cfRule>
  </conditionalFormatting>
  <conditionalFormatting sqref="B8">
    <cfRule type="cellIs" dxfId="1" priority="2" stopIfTrue="1" operator="equal">
      <formula>"Adjustment to Income/Expense/Rate Base:"</formula>
    </cfRule>
  </conditionalFormatting>
  <conditionalFormatting sqref="I6">
    <cfRule type="cellIs" dxfId="0" priority="1" stopIfTrue="1" operator="equal">
      <formula>"Update"</formula>
    </cfRule>
  </conditionalFormatting>
  <dataValidations count="5">
    <dataValidation type="list" allowBlank="1" showInputMessage="1" showErrorMessage="1" errorTitle="Account Input Error" error="The account number entered is not valid." sqref="E9:E25">
      <formula1>ValidAccount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3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9:G53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53">
      <formula1>#REF!</formula1>
    </dataValidation>
    <dataValidation type="list" allowBlank="1" showInputMessage="1" showErrorMessage="1" errorTitle="Oops!" error="You must enter a state, or, if the adjustment is system, enter all states." sqref="I6">
      <formula1>#REF!</formula1>
    </dataValidation>
  </dataValidations>
  <pageMargins left="0.7" right="0.7" top="0.75" bottom="0.75" header="0.3" footer="0.3"/>
  <pageSetup scale="86" fitToHeight="0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6"/>
  <sheetViews>
    <sheetView view="pageBreakPreview" topLeftCell="A31" zoomScale="60" zoomScaleNormal="100" workbookViewId="0">
      <selection activeCell="K44" sqref="K44"/>
    </sheetView>
  </sheetViews>
  <sheetFormatPr defaultRowHeight="15.75" x14ac:dyDescent="0.25"/>
  <cols>
    <col min="1" max="1" width="53.25" style="39" customWidth="1"/>
    <col min="2" max="2" width="9" style="39" customWidth="1"/>
    <col min="3" max="3" width="19.5" style="39" bestFit="1" customWidth="1"/>
    <col min="4" max="4" width="17" style="39" customWidth="1"/>
    <col min="5" max="5" width="18.75" style="39" customWidth="1"/>
    <col min="6" max="6" width="21" style="39" customWidth="1"/>
    <col min="7" max="16384" width="9" style="39"/>
  </cols>
  <sheetData>
    <row r="1" spans="1:7" x14ac:dyDescent="0.25">
      <c r="A1" s="38" t="s">
        <v>0</v>
      </c>
      <c r="E1" s="40" t="s">
        <v>1</v>
      </c>
      <c r="F1" s="79" t="s">
        <v>47</v>
      </c>
    </row>
    <row r="2" spans="1:7" x14ac:dyDescent="0.25">
      <c r="A2" s="38" t="s">
        <v>112</v>
      </c>
    </row>
    <row r="3" spans="1:7" x14ac:dyDescent="0.25">
      <c r="A3" s="38" t="s">
        <v>116</v>
      </c>
    </row>
    <row r="5" spans="1:7" x14ac:dyDescent="0.25">
      <c r="A5" s="41" t="s">
        <v>48</v>
      </c>
      <c r="B5" s="42"/>
      <c r="C5" s="41" t="s">
        <v>49</v>
      </c>
      <c r="D5" s="43"/>
      <c r="E5" s="44"/>
      <c r="F5" s="45" t="s">
        <v>50</v>
      </c>
    </row>
    <row r="6" spans="1:7" x14ac:dyDescent="0.25">
      <c r="A6" s="46" t="s">
        <v>51</v>
      </c>
      <c r="B6" s="47" t="s">
        <v>52</v>
      </c>
      <c r="C6" s="48" t="s">
        <v>53</v>
      </c>
      <c r="D6" s="48" t="s">
        <v>54</v>
      </c>
      <c r="E6" s="48" t="s">
        <v>55</v>
      </c>
      <c r="F6" s="49" t="s">
        <v>56</v>
      </c>
    </row>
    <row r="7" spans="1:7" x14ac:dyDescent="0.25">
      <c r="A7" s="50" t="s">
        <v>57</v>
      </c>
      <c r="B7" s="51">
        <v>105.221</v>
      </c>
      <c r="C7" s="52">
        <v>37880440</v>
      </c>
      <c r="D7" s="52">
        <f>-C7</f>
        <v>-37880440</v>
      </c>
      <c r="E7" s="53">
        <f>C7+D7</f>
        <v>0</v>
      </c>
      <c r="F7" s="54" t="s">
        <v>16</v>
      </c>
      <c r="G7" s="55"/>
    </row>
    <row r="8" spans="1:7" x14ac:dyDescent="0.25">
      <c r="A8" s="56" t="s">
        <v>58</v>
      </c>
      <c r="B8" s="57">
        <v>105.128</v>
      </c>
      <c r="C8" s="58">
        <v>-248400800</v>
      </c>
      <c r="D8" s="58">
        <f>-C8</f>
        <v>248400800</v>
      </c>
      <c r="E8" s="59">
        <f t="shared" ref="E8:E54" si="0">C8+D8</f>
        <v>0</v>
      </c>
      <c r="F8" s="60" t="s">
        <v>18</v>
      </c>
    </row>
    <row r="9" spans="1:7" x14ac:dyDescent="0.25">
      <c r="A9" s="56" t="s">
        <v>59</v>
      </c>
      <c r="B9" s="57">
        <v>100.11</v>
      </c>
      <c r="C9" s="58">
        <v>-51097</v>
      </c>
      <c r="D9" s="58">
        <f>-C9</f>
        <v>51097</v>
      </c>
      <c r="E9" s="59">
        <f t="shared" si="0"/>
        <v>0</v>
      </c>
      <c r="F9" s="60" t="s">
        <v>14</v>
      </c>
    </row>
    <row r="10" spans="1:7" x14ac:dyDescent="0.25">
      <c r="A10" s="56" t="s">
        <v>60</v>
      </c>
      <c r="B10" s="57">
        <v>105.1</v>
      </c>
      <c r="C10" s="58">
        <v>25401821</v>
      </c>
      <c r="D10" s="58">
        <f t="shared" ref="D10:D38" si="1">-C10</f>
        <v>-25401821</v>
      </c>
      <c r="E10" s="59">
        <f t="shared" si="0"/>
        <v>0</v>
      </c>
      <c r="F10" s="60" t="s">
        <v>14</v>
      </c>
    </row>
    <row r="11" spans="1:7" x14ac:dyDescent="0.25">
      <c r="A11" s="56" t="s">
        <v>61</v>
      </c>
      <c r="B11" s="57">
        <v>105.101</v>
      </c>
      <c r="C11" s="58">
        <v>2397370</v>
      </c>
      <c r="D11" s="58">
        <f t="shared" si="1"/>
        <v>-2397370</v>
      </c>
      <c r="E11" s="59">
        <f t="shared" si="0"/>
        <v>0</v>
      </c>
      <c r="F11" s="60" t="s">
        <v>14</v>
      </c>
    </row>
    <row r="12" spans="1:7" x14ac:dyDescent="0.25">
      <c r="A12" s="56" t="s">
        <v>62</v>
      </c>
      <c r="B12" s="57">
        <v>105.11499999999999</v>
      </c>
      <c r="C12" s="58">
        <v>-90693811</v>
      </c>
      <c r="D12" s="58">
        <f t="shared" si="1"/>
        <v>90693811</v>
      </c>
      <c r="E12" s="59">
        <f t="shared" si="0"/>
        <v>0</v>
      </c>
      <c r="F12" s="60" t="s">
        <v>14</v>
      </c>
    </row>
    <row r="13" spans="1:7" x14ac:dyDescent="0.25">
      <c r="A13" s="56" t="s">
        <v>63</v>
      </c>
      <c r="B13" s="57">
        <v>105.116</v>
      </c>
      <c r="C13" s="58">
        <v>-2167</v>
      </c>
      <c r="D13" s="58">
        <f t="shared" si="1"/>
        <v>2167</v>
      </c>
      <c r="E13" s="59">
        <f t="shared" si="0"/>
        <v>0</v>
      </c>
      <c r="F13" s="60" t="s">
        <v>14</v>
      </c>
    </row>
    <row r="14" spans="1:7" x14ac:dyDescent="0.25">
      <c r="A14" s="56" t="s">
        <v>64</v>
      </c>
      <c r="B14" s="57">
        <v>105.12</v>
      </c>
      <c r="C14" s="58">
        <v>2385005334</v>
      </c>
      <c r="D14" s="58">
        <f t="shared" si="1"/>
        <v>-2385005334</v>
      </c>
      <c r="E14" s="59">
        <f t="shared" si="0"/>
        <v>0</v>
      </c>
      <c r="F14" s="60" t="s">
        <v>14</v>
      </c>
    </row>
    <row r="15" spans="1:7" x14ac:dyDescent="0.25">
      <c r="A15" s="56" t="s">
        <v>65</v>
      </c>
      <c r="B15" s="57">
        <v>105.122</v>
      </c>
      <c r="C15" s="58">
        <v>-340099575</v>
      </c>
      <c r="D15" s="58">
        <f t="shared" si="1"/>
        <v>340099575</v>
      </c>
      <c r="E15" s="59">
        <f t="shared" si="0"/>
        <v>0</v>
      </c>
      <c r="F15" s="60" t="s">
        <v>14</v>
      </c>
    </row>
    <row r="16" spans="1:7" x14ac:dyDescent="0.25">
      <c r="A16" s="56" t="s">
        <v>66</v>
      </c>
      <c r="B16" s="57">
        <v>105.123</v>
      </c>
      <c r="C16" s="58">
        <v>-224498426</v>
      </c>
      <c r="D16" s="58">
        <f t="shared" si="1"/>
        <v>224498426</v>
      </c>
      <c r="E16" s="59">
        <f t="shared" si="0"/>
        <v>0</v>
      </c>
      <c r="F16" s="60" t="s">
        <v>14</v>
      </c>
    </row>
    <row r="17" spans="1:6" x14ac:dyDescent="0.25">
      <c r="A17" s="56" t="s">
        <v>67</v>
      </c>
      <c r="B17" s="57">
        <v>105.125</v>
      </c>
      <c r="C17" s="58">
        <v>-5745132079</v>
      </c>
      <c r="D17" s="58">
        <f t="shared" si="1"/>
        <v>5745132079</v>
      </c>
      <c r="E17" s="59">
        <f t="shared" si="0"/>
        <v>0</v>
      </c>
      <c r="F17" s="60" t="s">
        <v>14</v>
      </c>
    </row>
    <row r="18" spans="1:6" x14ac:dyDescent="0.25">
      <c r="A18" s="56" t="s">
        <v>68</v>
      </c>
      <c r="B18" s="57">
        <v>105.129</v>
      </c>
      <c r="C18" s="58">
        <v>33200045</v>
      </c>
      <c r="D18" s="58">
        <f t="shared" si="1"/>
        <v>-33200045</v>
      </c>
      <c r="E18" s="59">
        <f t="shared" si="0"/>
        <v>0</v>
      </c>
      <c r="F18" s="60" t="s">
        <v>14</v>
      </c>
    </row>
    <row r="19" spans="1:6" x14ac:dyDescent="0.25">
      <c r="A19" s="56" t="s">
        <v>69</v>
      </c>
      <c r="B19" s="57">
        <v>105.129</v>
      </c>
      <c r="C19" s="58">
        <v>-11620016</v>
      </c>
      <c r="D19" s="58">
        <f t="shared" si="1"/>
        <v>11620016</v>
      </c>
      <c r="E19" s="59">
        <f t="shared" si="0"/>
        <v>0</v>
      </c>
      <c r="F19" s="60" t="s">
        <v>14</v>
      </c>
    </row>
    <row r="20" spans="1:6" x14ac:dyDescent="0.25">
      <c r="A20" s="56" t="s">
        <v>70</v>
      </c>
      <c r="B20" s="57">
        <v>105.13</v>
      </c>
      <c r="C20" s="58">
        <v>264308490</v>
      </c>
      <c r="D20" s="58">
        <f t="shared" si="1"/>
        <v>-264308490</v>
      </c>
      <c r="E20" s="59">
        <f t="shared" si="0"/>
        <v>0</v>
      </c>
      <c r="F20" s="60" t="s">
        <v>14</v>
      </c>
    </row>
    <row r="21" spans="1:6" x14ac:dyDescent="0.25">
      <c r="A21" s="56" t="s">
        <v>71</v>
      </c>
      <c r="B21" s="57">
        <v>105.13500000000001</v>
      </c>
      <c r="C21" s="58">
        <v>246333</v>
      </c>
      <c r="D21" s="58">
        <f t="shared" si="1"/>
        <v>-246333</v>
      </c>
      <c r="E21" s="59">
        <f t="shared" si="0"/>
        <v>0</v>
      </c>
      <c r="F21" s="60" t="s">
        <v>14</v>
      </c>
    </row>
    <row r="22" spans="1:6" x14ac:dyDescent="0.25">
      <c r="A22" s="56" t="s">
        <v>72</v>
      </c>
      <c r="B22" s="57">
        <v>105.137</v>
      </c>
      <c r="C22" s="58">
        <v>-19441014</v>
      </c>
      <c r="D22" s="58">
        <f t="shared" si="1"/>
        <v>19441014</v>
      </c>
      <c r="E22" s="59">
        <f t="shared" si="0"/>
        <v>0</v>
      </c>
      <c r="F22" s="60" t="s">
        <v>14</v>
      </c>
    </row>
    <row r="23" spans="1:6" x14ac:dyDescent="0.25">
      <c r="A23" s="56" t="s">
        <v>73</v>
      </c>
      <c r="B23" s="57">
        <v>105.14</v>
      </c>
      <c r="C23" s="58">
        <v>30948611</v>
      </c>
      <c r="D23" s="58">
        <f t="shared" si="1"/>
        <v>-30948611</v>
      </c>
      <c r="E23" s="59">
        <f t="shared" si="0"/>
        <v>0</v>
      </c>
      <c r="F23" s="60" t="s">
        <v>14</v>
      </c>
    </row>
    <row r="24" spans="1:6" x14ac:dyDescent="0.25">
      <c r="A24" s="56" t="s">
        <v>74</v>
      </c>
      <c r="B24" s="57" t="s">
        <v>75</v>
      </c>
      <c r="C24" s="58">
        <v>-228029578</v>
      </c>
      <c r="D24" s="58">
        <f t="shared" si="1"/>
        <v>228029578</v>
      </c>
      <c r="E24" s="59">
        <f t="shared" si="0"/>
        <v>0</v>
      </c>
      <c r="F24" s="60" t="s">
        <v>14</v>
      </c>
    </row>
    <row r="25" spans="1:6" x14ac:dyDescent="0.25">
      <c r="A25" s="56" t="s">
        <v>76</v>
      </c>
      <c r="B25" s="57" t="s">
        <v>77</v>
      </c>
      <c r="C25" s="58">
        <v>-79856955</v>
      </c>
      <c r="D25" s="58">
        <f t="shared" si="1"/>
        <v>79856955</v>
      </c>
      <c r="E25" s="59">
        <f t="shared" si="0"/>
        <v>0</v>
      </c>
      <c r="F25" s="60" t="s">
        <v>14</v>
      </c>
    </row>
    <row r="26" spans="1:6" x14ac:dyDescent="0.25">
      <c r="A26" s="61" t="s">
        <v>78</v>
      </c>
      <c r="B26" s="57">
        <v>105.142</v>
      </c>
      <c r="C26" s="58">
        <v>217975562</v>
      </c>
      <c r="D26" s="58">
        <f t="shared" si="1"/>
        <v>-217975562</v>
      </c>
      <c r="E26" s="59">
        <f t="shared" si="0"/>
        <v>0</v>
      </c>
      <c r="F26" s="60" t="s">
        <v>14</v>
      </c>
    </row>
    <row r="27" spans="1:6" x14ac:dyDescent="0.25">
      <c r="A27" s="56" t="s">
        <v>79</v>
      </c>
      <c r="B27" s="57">
        <v>105.146</v>
      </c>
      <c r="C27" s="58">
        <v>3505485</v>
      </c>
      <c r="D27" s="58">
        <f t="shared" si="1"/>
        <v>-3505485</v>
      </c>
      <c r="E27" s="59">
        <f t="shared" si="0"/>
        <v>0</v>
      </c>
      <c r="F27" s="60" t="s">
        <v>14</v>
      </c>
    </row>
    <row r="28" spans="1:6" x14ac:dyDescent="0.25">
      <c r="A28" s="56" t="s">
        <v>80</v>
      </c>
      <c r="B28" s="57">
        <v>105.14700000000001</v>
      </c>
      <c r="C28" s="58">
        <v>-172879</v>
      </c>
      <c r="D28" s="58">
        <f t="shared" si="1"/>
        <v>172879</v>
      </c>
      <c r="E28" s="59">
        <f t="shared" si="0"/>
        <v>0</v>
      </c>
      <c r="F28" s="60" t="s">
        <v>14</v>
      </c>
    </row>
    <row r="29" spans="1:6" x14ac:dyDescent="0.25">
      <c r="A29" s="56" t="s">
        <v>81</v>
      </c>
      <c r="B29" s="57">
        <v>105.148</v>
      </c>
      <c r="C29" s="58">
        <v>-473125</v>
      </c>
      <c r="D29" s="58">
        <f t="shared" si="1"/>
        <v>473125</v>
      </c>
      <c r="E29" s="59">
        <f t="shared" si="0"/>
        <v>0</v>
      </c>
      <c r="F29" s="60" t="s">
        <v>14</v>
      </c>
    </row>
    <row r="30" spans="1:6" x14ac:dyDescent="0.25">
      <c r="A30" s="56" t="s">
        <v>82</v>
      </c>
      <c r="B30" s="57">
        <v>105.152</v>
      </c>
      <c r="C30" s="58">
        <v>-89595811</v>
      </c>
      <c r="D30" s="58">
        <f t="shared" si="1"/>
        <v>89595811</v>
      </c>
      <c r="E30" s="59">
        <f t="shared" si="0"/>
        <v>0</v>
      </c>
      <c r="F30" s="60" t="s">
        <v>14</v>
      </c>
    </row>
    <row r="31" spans="1:6" x14ac:dyDescent="0.25">
      <c r="A31" s="56" t="s">
        <v>111</v>
      </c>
      <c r="B31" s="57">
        <v>105.15300000000001</v>
      </c>
      <c r="C31" s="58">
        <v>-1208173</v>
      </c>
      <c r="D31" s="58">
        <f t="shared" si="1"/>
        <v>1208173</v>
      </c>
      <c r="E31" s="59">
        <f t="shared" si="0"/>
        <v>0</v>
      </c>
      <c r="F31" s="60" t="s">
        <v>14</v>
      </c>
    </row>
    <row r="32" spans="1:6" x14ac:dyDescent="0.25">
      <c r="A32" s="56" t="s">
        <v>83</v>
      </c>
      <c r="B32" s="57">
        <v>105.16500000000001</v>
      </c>
      <c r="C32" s="58">
        <v>-4834888</v>
      </c>
      <c r="D32" s="58">
        <f t="shared" si="1"/>
        <v>4834888</v>
      </c>
      <c r="E32" s="59">
        <f t="shared" si="0"/>
        <v>0</v>
      </c>
      <c r="F32" s="60" t="s">
        <v>14</v>
      </c>
    </row>
    <row r="33" spans="1:6" x14ac:dyDescent="0.25">
      <c r="A33" s="56" t="s">
        <v>84</v>
      </c>
      <c r="B33" s="57">
        <v>105.17</v>
      </c>
      <c r="C33" s="58">
        <v>-5858659</v>
      </c>
      <c r="D33" s="58">
        <f t="shared" si="1"/>
        <v>5858659</v>
      </c>
      <c r="E33" s="59">
        <f t="shared" si="0"/>
        <v>0</v>
      </c>
      <c r="F33" s="60" t="s">
        <v>14</v>
      </c>
    </row>
    <row r="34" spans="1:6" x14ac:dyDescent="0.25">
      <c r="A34" s="56" t="s">
        <v>85</v>
      </c>
      <c r="B34" s="57">
        <v>105.175</v>
      </c>
      <c r="C34" s="58">
        <v>-213471457</v>
      </c>
      <c r="D34" s="58">
        <f t="shared" si="1"/>
        <v>213471457</v>
      </c>
      <c r="E34" s="59">
        <f t="shared" si="0"/>
        <v>0</v>
      </c>
      <c r="F34" s="60" t="s">
        <v>14</v>
      </c>
    </row>
    <row r="35" spans="1:6" x14ac:dyDescent="0.25">
      <c r="A35" s="56" t="s">
        <v>86</v>
      </c>
      <c r="B35" s="57">
        <v>105.47</v>
      </c>
      <c r="C35" s="58">
        <v>1776619</v>
      </c>
      <c r="D35" s="58">
        <f t="shared" si="1"/>
        <v>-1776619</v>
      </c>
      <c r="E35" s="59">
        <f t="shared" si="0"/>
        <v>0</v>
      </c>
      <c r="F35" s="60" t="s">
        <v>14</v>
      </c>
    </row>
    <row r="36" spans="1:6" x14ac:dyDescent="0.25">
      <c r="A36" s="56" t="s">
        <v>87</v>
      </c>
      <c r="B36" s="57">
        <v>320.20999999999998</v>
      </c>
      <c r="C36" s="58">
        <v>-11916233</v>
      </c>
      <c r="D36" s="58">
        <f t="shared" si="1"/>
        <v>11916233</v>
      </c>
      <c r="E36" s="59">
        <f t="shared" si="0"/>
        <v>0</v>
      </c>
      <c r="F36" s="60" t="s">
        <v>14</v>
      </c>
    </row>
    <row r="37" spans="1:6" x14ac:dyDescent="0.25">
      <c r="A37" s="56" t="s">
        <v>88</v>
      </c>
      <c r="B37" s="57">
        <v>105.131</v>
      </c>
      <c r="C37" s="58">
        <v>248400800</v>
      </c>
      <c r="D37" s="58">
        <f t="shared" si="1"/>
        <v>-248400800</v>
      </c>
      <c r="E37" s="59">
        <f t="shared" si="0"/>
        <v>0</v>
      </c>
      <c r="F37" s="60" t="s">
        <v>14</v>
      </c>
    </row>
    <row r="38" spans="1:6" x14ac:dyDescent="0.25">
      <c r="A38" s="56" t="s">
        <v>89</v>
      </c>
      <c r="B38" s="57" t="s">
        <v>90</v>
      </c>
      <c r="C38" s="58">
        <v>21</v>
      </c>
      <c r="D38" s="58">
        <f t="shared" si="1"/>
        <v>-21</v>
      </c>
      <c r="E38" s="59">
        <f t="shared" si="0"/>
        <v>0</v>
      </c>
      <c r="F38" s="60" t="s">
        <v>14</v>
      </c>
    </row>
    <row r="39" spans="1:6" x14ac:dyDescent="0.25">
      <c r="A39" s="61" t="s">
        <v>91</v>
      </c>
      <c r="B39" s="57" t="s">
        <v>90</v>
      </c>
      <c r="C39" s="58">
        <v>0</v>
      </c>
      <c r="D39" s="58">
        <v>-90544316</v>
      </c>
      <c r="E39" s="59">
        <f t="shared" si="0"/>
        <v>-90544316</v>
      </c>
      <c r="F39" s="60" t="s">
        <v>20</v>
      </c>
    </row>
    <row r="40" spans="1:6" x14ac:dyDescent="0.25">
      <c r="A40" s="61" t="s">
        <v>92</v>
      </c>
      <c r="B40" s="57" t="s">
        <v>90</v>
      </c>
      <c r="C40" s="58">
        <v>0</v>
      </c>
      <c r="D40" s="58">
        <v>-235491703</v>
      </c>
      <c r="E40" s="59">
        <f t="shared" si="0"/>
        <v>-235491703</v>
      </c>
      <c r="F40" s="60" t="s">
        <v>22</v>
      </c>
    </row>
    <row r="41" spans="1:6" x14ac:dyDescent="0.25">
      <c r="A41" s="61" t="s">
        <v>93</v>
      </c>
      <c r="B41" s="57" t="s">
        <v>90</v>
      </c>
      <c r="C41" s="58">
        <v>0</v>
      </c>
      <c r="D41" s="58">
        <v>-72216675</v>
      </c>
      <c r="E41" s="59">
        <f t="shared" si="0"/>
        <v>-72216675</v>
      </c>
      <c r="F41" s="62" t="s">
        <v>24</v>
      </c>
    </row>
    <row r="42" spans="1:6" x14ac:dyDescent="0.25">
      <c r="A42" s="61" t="s">
        <v>94</v>
      </c>
      <c r="B42" s="57" t="s">
        <v>90</v>
      </c>
      <c r="C42" s="58">
        <v>0</v>
      </c>
      <c r="D42" s="58">
        <v>-1112945438</v>
      </c>
      <c r="E42" s="59">
        <f t="shared" si="0"/>
        <v>-1112945438</v>
      </c>
      <c r="F42" s="60" t="s">
        <v>26</v>
      </c>
    </row>
    <row r="43" spans="1:6" x14ac:dyDescent="0.25">
      <c r="A43" s="61" t="s">
        <v>95</v>
      </c>
      <c r="B43" s="57" t="s">
        <v>90</v>
      </c>
      <c r="C43" s="58">
        <v>0</v>
      </c>
      <c r="D43" s="58">
        <v>-1830243820</v>
      </c>
      <c r="E43" s="59">
        <f t="shared" si="0"/>
        <v>-1830243820</v>
      </c>
      <c r="F43" s="60" t="s">
        <v>28</v>
      </c>
    </row>
    <row r="44" spans="1:6" s="89" customFormat="1" x14ac:dyDescent="0.25">
      <c r="A44" s="61" t="s">
        <v>96</v>
      </c>
      <c r="B44" s="91" t="s">
        <v>90</v>
      </c>
      <c r="C44" s="58">
        <v>0</v>
      </c>
      <c r="D44" s="58">
        <v>-239838387</v>
      </c>
      <c r="E44" s="59">
        <v>-239804289</v>
      </c>
      <c r="F44" s="92" t="s">
        <v>29</v>
      </c>
    </row>
    <row r="45" spans="1:6" x14ac:dyDescent="0.25">
      <c r="A45" s="61" t="s">
        <v>97</v>
      </c>
      <c r="B45" s="57" t="s">
        <v>90</v>
      </c>
      <c r="C45" s="58">
        <v>0</v>
      </c>
      <c r="D45" s="58">
        <v>-589936606</v>
      </c>
      <c r="E45" s="59">
        <f t="shared" si="0"/>
        <v>-589936606</v>
      </c>
      <c r="F45" s="60" t="s">
        <v>31</v>
      </c>
    </row>
    <row r="46" spans="1:6" x14ac:dyDescent="0.25">
      <c r="A46" s="61" t="s">
        <v>98</v>
      </c>
      <c r="B46" s="57" t="s">
        <v>90</v>
      </c>
      <c r="C46" s="58">
        <v>0</v>
      </c>
      <c r="D46" s="58">
        <v>0</v>
      </c>
      <c r="E46" s="59">
        <f t="shared" si="0"/>
        <v>0</v>
      </c>
      <c r="F46" s="60" t="s">
        <v>46</v>
      </c>
    </row>
    <row r="47" spans="1:6" x14ac:dyDescent="0.25">
      <c r="A47" s="61" t="s">
        <v>99</v>
      </c>
      <c r="B47" s="57" t="s">
        <v>90</v>
      </c>
      <c r="C47" s="58">
        <v>0</v>
      </c>
      <c r="D47" s="58">
        <v>0</v>
      </c>
      <c r="E47" s="59">
        <f t="shared" si="0"/>
        <v>0</v>
      </c>
      <c r="F47" s="60" t="s">
        <v>100</v>
      </c>
    </row>
    <row r="48" spans="1:6" x14ac:dyDescent="0.25">
      <c r="A48" s="61" t="s">
        <v>101</v>
      </c>
      <c r="B48" s="57" t="s">
        <v>90</v>
      </c>
      <c r="C48" s="58">
        <v>0</v>
      </c>
      <c r="D48" s="58">
        <v>4040150</v>
      </c>
      <c r="E48" s="59">
        <f t="shared" si="0"/>
        <v>4040150</v>
      </c>
      <c r="F48" s="60" t="s">
        <v>33</v>
      </c>
    </row>
    <row r="49" spans="1:6" x14ac:dyDescent="0.25">
      <c r="A49" s="61" t="s">
        <v>102</v>
      </c>
      <c r="B49" s="57" t="s">
        <v>90</v>
      </c>
      <c r="C49" s="58">
        <v>0</v>
      </c>
      <c r="D49" s="58">
        <v>78519</v>
      </c>
      <c r="E49" s="59">
        <f t="shared" si="0"/>
        <v>78519</v>
      </c>
      <c r="F49" s="60" t="s">
        <v>35</v>
      </c>
    </row>
    <row r="50" spans="1:6" x14ac:dyDescent="0.25">
      <c r="A50" s="61" t="s">
        <v>103</v>
      </c>
      <c r="B50" s="57" t="s">
        <v>90</v>
      </c>
      <c r="C50" s="58">
        <v>0</v>
      </c>
      <c r="D50" s="58">
        <v>12314179.147349998</v>
      </c>
      <c r="E50" s="59">
        <f t="shared" si="0"/>
        <v>12314179.147349998</v>
      </c>
      <c r="F50" s="60" t="s">
        <v>18</v>
      </c>
    </row>
    <row r="51" spans="1:6" x14ac:dyDescent="0.25">
      <c r="A51" s="61" t="s">
        <v>104</v>
      </c>
      <c r="B51" s="57" t="s">
        <v>90</v>
      </c>
      <c r="C51" s="58">
        <v>0</v>
      </c>
      <c r="D51" s="58">
        <v>6077.8526499999998</v>
      </c>
      <c r="E51" s="59">
        <f t="shared" si="0"/>
        <v>6077.8526499999998</v>
      </c>
      <c r="F51" s="60" t="s">
        <v>38</v>
      </c>
    </row>
    <row r="52" spans="1:6" x14ac:dyDescent="0.25">
      <c r="A52" s="61" t="s">
        <v>105</v>
      </c>
      <c r="B52" s="57" t="s">
        <v>90</v>
      </c>
      <c r="C52" s="58">
        <v>-35224444</v>
      </c>
      <c r="D52" s="58">
        <v>283613</v>
      </c>
      <c r="E52" s="59">
        <f t="shared" si="0"/>
        <v>-34940831</v>
      </c>
      <c r="F52" s="60" t="s">
        <v>40</v>
      </c>
    </row>
    <row r="53" spans="1:6" x14ac:dyDescent="0.25">
      <c r="A53" s="61" t="s">
        <v>106</v>
      </c>
      <c r="B53" s="57" t="s">
        <v>90</v>
      </c>
      <c r="C53" s="58">
        <v>0</v>
      </c>
      <c r="D53" s="58">
        <v>17360</v>
      </c>
      <c r="E53" s="59">
        <f t="shared" si="0"/>
        <v>17360</v>
      </c>
      <c r="F53" s="60" t="s">
        <v>42</v>
      </c>
    </row>
    <row r="54" spans="1:6" x14ac:dyDescent="0.25">
      <c r="A54" s="61" t="s">
        <v>107</v>
      </c>
      <c r="B54" s="57" t="s">
        <v>90</v>
      </c>
      <c r="C54" s="58">
        <v>0</v>
      </c>
      <c r="D54" s="58">
        <v>-117001</v>
      </c>
      <c r="E54" s="59">
        <f t="shared" si="0"/>
        <v>-117001</v>
      </c>
      <c r="F54" s="60" t="s">
        <v>44</v>
      </c>
    </row>
    <row r="55" spans="1:6" x14ac:dyDescent="0.25">
      <c r="A55" s="63"/>
      <c r="B55" s="64"/>
      <c r="C55" s="65">
        <f>SUBTOTAL(9,C7:C54)</f>
        <v>-4099534256</v>
      </c>
      <c r="D55" s="65">
        <f>SUBTOTAL(9,D7:D54)</f>
        <v>-90284235</v>
      </c>
      <c r="E55" s="65">
        <f>SUBTOTAL(9,E7:E54)</f>
        <v>-4189784393</v>
      </c>
      <c r="F55" s="66"/>
    </row>
    <row r="56" spans="1:6" x14ac:dyDescent="0.25">
      <c r="A56" s="63"/>
      <c r="B56" s="64"/>
      <c r="C56" s="65"/>
      <c r="D56" s="67" t="s">
        <v>108</v>
      </c>
      <c r="E56" s="65"/>
      <c r="F56" s="66"/>
    </row>
    <row r="58" spans="1:6" x14ac:dyDescent="0.25">
      <c r="A58" s="68" t="s">
        <v>65</v>
      </c>
      <c r="B58" s="51" t="s">
        <v>109</v>
      </c>
      <c r="C58" s="69">
        <v>0</v>
      </c>
      <c r="D58" s="69">
        <v>0</v>
      </c>
      <c r="E58" s="69">
        <f t="shared" ref="E58" si="2">C58+D58</f>
        <v>0</v>
      </c>
      <c r="F58" s="70" t="s">
        <v>18</v>
      </c>
    </row>
    <row r="59" spans="1:6" x14ac:dyDescent="0.25">
      <c r="A59" s="71"/>
      <c r="B59" s="72"/>
      <c r="C59" s="73"/>
      <c r="D59" s="74" t="s">
        <v>108</v>
      </c>
      <c r="E59" s="73"/>
      <c r="F59" s="70"/>
    </row>
    <row r="60" spans="1:6" x14ac:dyDescent="0.25">
      <c r="A60" s="75"/>
      <c r="B60" s="76"/>
      <c r="C60" s="65">
        <f>SUBTOTAL(9,C7:C58)</f>
        <v>-4099534256</v>
      </c>
      <c r="D60" s="65">
        <f>SUBTOTAL(9,D7:D58)</f>
        <v>-90284235</v>
      </c>
      <c r="E60" s="65">
        <f>SUBTOTAL(9,E7:E58)</f>
        <v>-4189784393</v>
      </c>
      <c r="F60" s="66"/>
    </row>
    <row r="63" spans="1:6" x14ac:dyDescent="0.25">
      <c r="A63" s="88" t="s">
        <v>115</v>
      </c>
    </row>
    <row r="64" spans="1:6" x14ac:dyDescent="0.25">
      <c r="A64" s="77" t="s">
        <v>110</v>
      </c>
    </row>
    <row r="65" spans="1:5" s="78" customFormat="1" x14ac:dyDescent="0.25">
      <c r="A65" s="71"/>
    </row>
    <row r="66" spans="1:5" s="78" customFormat="1" x14ac:dyDescent="0.25">
      <c r="A66" s="80"/>
      <c r="D66" s="81"/>
    </row>
    <row r="67" spans="1:5" s="78" customFormat="1" x14ac:dyDescent="0.25">
      <c r="A67" s="16"/>
      <c r="D67" s="81"/>
    </row>
    <row r="68" spans="1:5" s="78" customFormat="1" x14ac:dyDescent="0.25">
      <c r="A68" s="80"/>
      <c r="D68" s="81"/>
    </row>
    <row r="69" spans="1:5" s="78" customFormat="1" x14ac:dyDescent="0.25">
      <c r="D69" s="81"/>
    </row>
    <row r="70" spans="1:5" s="78" customFormat="1" x14ac:dyDescent="0.25">
      <c r="D70" s="81"/>
    </row>
    <row r="71" spans="1:5" s="78" customFormat="1" x14ac:dyDescent="0.25">
      <c r="D71" s="81"/>
    </row>
    <row r="72" spans="1:5" s="78" customFormat="1" x14ac:dyDescent="0.25">
      <c r="D72" s="81"/>
    </row>
    <row r="73" spans="1:5" s="78" customFormat="1" x14ac:dyDescent="0.25"/>
    <row r="74" spans="1:5" s="78" customFormat="1" x14ac:dyDescent="0.25">
      <c r="D74" s="82"/>
    </row>
    <row r="75" spans="1:5" s="78" customFormat="1" x14ac:dyDescent="0.25">
      <c r="A75" s="83"/>
      <c r="D75" s="81"/>
    </row>
    <row r="76" spans="1:5" s="78" customFormat="1" x14ac:dyDescent="0.25">
      <c r="D76" s="82"/>
      <c r="E76" s="84"/>
    </row>
    <row r="77" spans="1:5" s="78" customFormat="1" x14ac:dyDescent="0.25">
      <c r="A77" s="80"/>
      <c r="D77" s="81"/>
    </row>
    <row r="78" spans="1:5" s="78" customFormat="1" x14ac:dyDescent="0.25">
      <c r="D78" s="85"/>
    </row>
    <row r="79" spans="1:5" s="78" customFormat="1" x14ac:dyDescent="0.25"/>
    <row r="80" spans="1:5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</sheetData>
  <pageMargins left="0.7" right="0.7" top="0.75" bottom="0.75" header="0.3" footer="0.3"/>
  <pageSetup scale="61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2016-05-20T07:00:00+00:00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DAFC39B-657B-414E-9530-15B1B79C39FA}"/>
</file>

<file path=customXml/itemProps2.xml><?xml version="1.0" encoding="utf-8"?>
<ds:datastoreItem xmlns:ds="http://schemas.openxmlformats.org/officeDocument/2006/customXml" ds:itemID="{EFDF7F1B-A0B0-475E-A146-8097C00BF7B4}"/>
</file>

<file path=customXml/itemProps3.xml><?xml version="1.0" encoding="utf-8"?>
<ds:datastoreItem xmlns:ds="http://schemas.openxmlformats.org/officeDocument/2006/customXml" ds:itemID="{E16C37CE-4AA5-46B5-9AFB-F529F4F7F869}"/>
</file>

<file path=customXml/itemProps4.xml><?xml version="1.0" encoding="utf-8"?>
<ds:datastoreItem xmlns:ds="http://schemas.openxmlformats.org/officeDocument/2006/customXml" ds:itemID="{9D385300-A315-4B1C-A2BC-AF3092EE6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7.4</vt:lpstr>
      <vt:lpstr>Page 7.4.1</vt:lpstr>
      <vt:lpstr>'Page 7.4'!Print_Area</vt:lpstr>
      <vt:lpstr>'Page 7.4.1'!Print_Area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2015-11-06T00:08:03Z</dcterms:created>
  <dcterms:modified xsi:type="dcterms:W3CDTF">2016-05-09T21:46:35Z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