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jects.gasco.com\DavWWWRoot\operations\2017RateCase\WARateCase\Testimony and Exhibits\Environmental\Working Docs Kravitz Testimony\"/>
    </mc:Choice>
  </mc:AlternateContent>
  <bookViews>
    <workbookView xWindow="480" yWindow="156" windowWidth="15576" windowHeight="11760"/>
  </bookViews>
  <sheets>
    <sheet name="Exh. ZDK-3" sheetId="4" r:id="rId1"/>
  </sheets>
  <calcPr calcId="152511"/>
</workbook>
</file>

<file path=xl/calcChain.xml><?xml version="1.0" encoding="utf-8"?>
<calcChain xmlns="http://schemas.openxmlformats.org/spreadsheetml/2006/main">
  <c r="E29" i="4" l="1"/>
  <c r="E28" i="4"/>
  <c r="E27" i="4"/>
  <c r="E26" i="4"/>
  <c r="E25" i="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D30" i="4" l="1"/>
  <c r="D31" i="4"/>
  <c r="D32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D33" i="4"/>
  <c r="E9" i="4"/>
  <c r="D38" i="4" l="1"/>
  <c r="C36" i="4"/>
  <c r="C35" i="4"/>
  <c r="C34" i="4"/>
  <c r="C37" i="4" l="1"/>
  <c r="E40" i="4"/>
  <c r="C40" i="4" s="1"/>
  <c r="D39" i="4"/>
  <c r="D44" i="4" s="1"/>
  <c r="C44" i="4" l="1"/>
  <c r="E44" i="4" s="1"/>
</calcChain>
</file>

<file path=xl/sharedStrings.xml><?xml version="1.0" encoding="utf-8"?>
<sst xmlns="http://schemas.openxmlformats.org/spreadsheetml/2006/main" count="17" uniqueCount="15">
  <si>
    <t>Year</t>
  </si>
  <si>
    <t>NW Natural</t>
  </si>
  <si>
    <t>Rates &amp; Regulatory Affairs</t>
  </si>
  <si>
    <t>Gas Volumes Sold</t>
  </si>
  <si>
    <t>Washington</t>
  </si>
  <si>
    <t>System</t>
  </si>
  <si>
    <t>Washington %</t>
  </si>
  <si>
    <t>The % from 1955 is repeated for 1956 due to lack of data</t>
  </si>
  <si>
    <t>Notes/Legend:</t>
  </si>
  <si>
    <t>Total</t>
  </si>
  <si>
    <t>Exh. ZDK-3</t>
  </si>
  <si>
    <t>(1,000 CF)</t>
  </si>
  <si>
    <t>Estimate derived from available data</t>
  </si>
  <si>
    <t>Derivation of State Allocation of Environmental Deferrals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</si>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</sst>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u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7" fontId="4" fillId="0" borderId="0" xfId="0" applyNumberFormat="1" applyFont="1"/>
    <xf numFmtId="0" fontId="6" fillId="0" borderId="4" xfId="0" applyFont="1" applyBorder="1" applyAlignment="1">
      <alignment horizontal="center"/>
    </xf>
    <xf numFmtId="37" fontId="6" fillId="0" borderId="2" xfId="0" applyNumberFormat="1" applyFont="1" applyBorder="1" applyAlignment="1">
      <alignment horizontal="centerContinuous"/>
    </xf>
    <xf numFmtId="37" fontId="6" fillId="0" borderId="3" xfId="0" applyNumberFormat="1" applyFont="1" applyBorder="1" applyAlignment="1">
      <alignment horizontal="centerContinuous"/>
    </xf>
    <xf numFmtId="37" fontId="6" fillId="0" borderId="1" xfId="0" applyNumberFormat="1" applyFont="1" applyBorder="1" applyAlignment="1">
      <alignment horizontal="center"/>
    </xf>
    <xf numFmtId="10" fontId="4" fillId="0" borderId="0" xfId="0" applyNumberFormat="1" applyFont="1"/>
    <xf numFmtId="0" fontId="3" fillId="0" borderId="0" xfId="0" applyFont="1"/>
    <xf numFmtId="0" fontId="2" fillId="0" borderId="0" xfId="0" applyFont="1"/>
    <xf numFmtId="37" fontId="4" fillId="2" borderId="0" xfId="0" quotePrefix="1" applyNumberFormat="1" applyFont="1" applyFill="1"/>
    <xf numFmtId="10" fontId="4" fillId="3" borderId="0" xfId="1" applyNumberFormat="1" applyFont="1" applyFill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/>
    <xf numFmtId="0" fontId="2" fillId="0" borderId="0" xfId="0" applyFont="1" applyBorder="1"/>
    <xf numFmtId="10" fontId="4" fillId="0" borderId="0" xfId="0" applyNumberFormat="1" applyFont="1" applyBorder="1"/>
    <xf numFmtId="164" fontId="4" fillId="0" borderId="0" xfId="1" applyNumberFormat="1" applyFont="1"/>
    <xf numFmtId="0" fontId="6" fillId="0" borderId="0" xfId="0" applyFont="1" applyBorder="1"/>
    <xf numFmtId="37" fontId="1" fillId="0" borderId="0" xfId="0" applyNumberFormat="1" applyFont="1"/>
    <xf numFmtId="0" fontId="8" fillId="0" borderId="0" xfId="0" applyFont="1" applyAlignment="1">
      <alignment horizontal="center"/>
    </xf>
    <xf numFmtId="37" fontId="4" fillId="0" borderId="4" xfId="0" applyNumberFormat="1" applyFont="1" applyBorder="1"/>
    <xf numFmtId="10" fontId="6" fillId="0" borderId="4" xfId="0" applyNumberFormat="1" applyFont="1" applyBorder="1"/>
    <xf numFmtId="0" fontId="6" fillId="0" borderId="5" xfId="0" applyFont="1" applyBorder="1" applyAlignment="1">
      <alignment horizontal="center"/>
    </xf>
    <xf numFmtId="37" fontId="6" fillId="0" borderId="9" xfId="0" applyNumberFormat="1" applyFont="1" applyBorder="1"/>
    <xf numFmtId="0" fontId="10" fillId="0" borderId="0" xfId="0" applyFont="1" applyAlignment="1">
      <alignment horizontal="center"/>
    </xf>
    <xf numFmtId="10" fontId="4" fillId="0" borderId="0" xfId="1" applyNumberFormat="1" applyFont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0" fontId="4" fillId="3" borderId="0" xfId="1" applyNumberFormat="1" applyFont="1" applyFill="1" applyAlignment="1">
      <alignment horizontal="center"/>
    </xf>
    <xf numFmtId="166" fontId="4" fillId="0" borderId="0" xfId="2" applyNumberFormat="1" applyFont="1"/>
    <xf numFmtId="166" fontId="4" fillId="0" borderId="0" xfId="2" applyNumberFormat="1" applyFont="1" applyBorder="1"/>
    <xf numFmtId="166" fontId="10" fillId="0" borderId="0" xfId="2" applyNumberFormat="1" applyFont="1" applyBorder="1"/>
    <xf numFmtId="166" fontId="4" fillId="2" borderId="0" xfId="2" applyNumberFormat="1" applyFont="1" applyFill="1" applyBorder="1"/>
    <xf numFmtId="166" fontId="4" fillId="2" borderId="0" xfId="2" quotePrefix="1" applyNumberFormat="1" applyFont="1" applyFill="1" applyBorder="1"/>
    <xf numFmtId="166" fontId="4" fillId="0" borderId="0" xfId="2" quotePrefix="1" applyNumberFormat="1" applyFont="1" applyBorder="1"/>
    <xf numFmtId="166" fontId="4" fillId="2" borderId="0" xfId="2" applyNumberFormat="1" applyFont="1" applyFill="1"/>
    <xf numFmtId="166" fontId="4" fillId="2" borderId="0" xfId="2" quotePrefix="1" applyNumberFormat="1" applyFont="1" applyFill="1"/>
    <xf numFmtId="166" fontId="4" fillId="0" borderId="0" xfId="2" quotePrefix="1" applyNumberFormat="1" applyFont="1"/>
    <xf numFmtId="10" fontId="6" fillId="0" borderId="6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7" fontId="1" fillId="0" borderId="3" xfId="0" applyNumberFormat="1" applyFont="1" applyBorder="1" applyAlignment="1">
      <alignment horizontal="center"/>
    </xf>
    <xf numFmtId="0" fontId="11" fillId="0" borderId="0" xfId="0" applyFont="1" applyFill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zoomScalePageLayoutView="70" workbookViewId="0">
      <selection activeCell="H16" sqref="H15:H16"/>
    </sheetView>
  </sheetViews>
  <sheetFormatPr defaultColWidth="9.109375" defaultRowHeight="13.2" x14ac:dyDescent="0.25"/>
  <cols>
    <col min="1" max="1" width="9.109375" style="1"/>
    <col min="2" max="2" width="15.6640625" style="1" customWidth="1"/>
    <col min="3" max="4" width="15.6640625" style="5" customWidth="1"/>
    <col min="5" max="5" width="18.6640625" style="1" customWidth="1"/>
    <col min="6" max="6" width="23.33203125" style="1" bestFit="1" customWidth="1"/>
    <col min="7" max="7" width="18.33203125" style="1" customWidth="1"/>
    <col min="8" max="19" width="15.6640625" style="1" customWidth="1"/>
    <col min="20" max="16384" width="9.109375" style="1"/>
  </cols>
  <sheetData>
    <row r="1" spans="1:9" ht="15.6" x14ac:dyDescent="0.3">
      <c r="A1" s="2" t="s">
        <v>1</v>
      </c>
      <c r="F1" s="45" t="s">
        <v>10</v>
      </c>
    </row>
    <row r="2" spans="1:9" ht="15.6" x14ac:dyDescent="0.3">
      <c r="A2" s="2" t="s">
        <v>2</v>
      </c>
      <c r="F2" s="45" t="s">
        <v>14</v>
      </c>
    </row>
    <row r="3" spans="1:9" x14ac:dyDescent="0.25">
      <c r="A3" s="2" t="s">
        <v>10</v>
      </c>
    </row>
    <row r="4" spans="1:9" x14ac:dyDescent="0.25">
      <c r="A4" s="2" t="s">
        <v>13</v>
      </c>
    </row>
    <row r="6" spans="1:9" x14ac:dyDescent="0.25">
      <c r="A6" s="4">
        <v>1</v>
      </c>
      <c r="C6" s="7" t="s">
        <v>3</v>
      </c>
      <c r="D6" s="8"/>
    </row>
    <row r="7" spans="1:9" x14ac:dyDescent="0.25">
      <c r="A7" s="4">
        <f>+A6+1</f>
        <v>2</v>
      </c>
      <c r="B7" s="2"/>
      <c r="C7" s="43" t="s">
        <v>11</v>
      </c>
      <c r="D7" s="44"/>
      <c r="E7" s="15" t="s">
        <v>6</v>
      </c>
      <c r="F7" s="17"/>
      <c r="G7" s="17"/>
      <c r="H7" s="17"/>
      <c r="I7" s="17"/>
    </row>
    <row r="8" spans="1:9" x14ac:dyDescent="0.25">
      <c r="A8" s="4">
        <f t="shared" ref="A8:B20" si="0">+A7+1</f>
        <v>3</v>
      </c>
      <c r="B8" s="6" t="s">
        <v>0</v>
      </c>
      <c r="C8" s="9" t="s">
        <v>4</v>
      </c>
      <c r="D8" s="9" t="s">
        <v>5</v>
      </c>
      <c r="E8" s="16" t="s">
        <v>3</v>
      </c>
      <c r="F8" s="17"/>
      <c r="G8" s="17"/>
      <c r="H8" s="17"/>
      <c r="I8" s="17"/>
    </row>
    <row r="9" spans="1:9" x14ac:dyDescent="0.25">
      <c r="A9" s="4">
        <f t="shared" ref="A9" si="1">+A8+1</f>
        <v>4</v>
      </c>
      <c r="B9" s="29">
        <v>1925</v>
      </c>
      <c r="C9" s="33">
        <v>49060</v>
      </c>
      <c r="D9" s="33">
        <v>4130818</v>
      </c>
      <c r="E9" s="30">
        <f t="shared" ref="E9:E29" si="2">ROUND(+C9/D9,4)</f>
        <v>1.1900000000000001E-2</v>
      </c>
      <c r="F9" s="17"/>
      <c r="G9" s="18"/>
      <c r="H9" s="17"/>
      <c r="I9" s="17"/>
    </row>
    <row r="10" spans="1:9" x14ac:dyDescent="0.25">
      <c r="A10" s="4">
        <f t="shared" ref="A10" si="3">+A9+1</f>
        <v>5</v>
      </c>
      <c r="B10" s="3">
        <f t="shared" si="0"/>
        <v>1926</v>
      </c>
      <c r="C10" s="33">
        <v>52150</v>
      </c>
      <c r="D10" s="33">
        <v>3998203</v>
      </c>
      <c r="E10" s="30">
        <f t="shared" si="2"/>
        <v>1.2999999999999999E-2</v>
      </c>
      <c r="F10" s="17"/>
      <c r="G10" s="17"/>
      <c r="H10" s="17"/>
      <c r="I10" s="17"/>
    </row>
    <row r="11" spans="1:9" x14ac:dyDescent="0.25">
      <c r="A11" s="4">
        <f t="shared" ref="A11" si="4">+A10+1</f>
        <v>6</v>
      </c>
      <c r="B11" s="3">
        <f t="shared" si="0"/>
        <v>1927</v>
      </c>
      <c r="C11" s="34">
        <v>59070</v>
      </c>
      <c r="D11" s="34">
        <v>4362441</v>
      </c>
      <c r="E11" s="31">
        <f t="shared" si="2"/>
        <v>1.35E-2</v>
      </c>
      <c r="F11" s="17"/>
      <c r="G11" s="17"/>
      <c r="H11" s="17"/>
      <c r="I11" s="17"/>
    </row>
    <row r="12" spans="1:9" x14ac:dyDescent="0.25">
      <c r="A12" s="4">
        <f t="shared" ref="A12" si="5">+A11+1</f>
        <v>7</v>
      </c>
      <c r="B12" s="3">
        <f t="shared" si="0"/>
        <v>1928</v>
      </c>
      <c r="C12" s="34">
        <v>64710</v>
      </c>
      <c r="D12" s="34">
        <v>4335864</v>
      </c>
      <c r="E12" s="31">
        <f t="shared" si="2"/>
        <v>1.49E-2</v>
      </c>
      <c r="F12" s="17"/>
      <c r="G12" s="17"/>
      <c r="H12" s="17"/>
      <c r="I12" s="17"/>
    </row>
    <row r="13" spans="1:9" x14ac:dyDescent="0.25">
      <c r="A13" s="4">
        <f t="shared" ref="A13" si="6">+A12+1</f>
        <v>8</v>
      </c>
      <c r="B13" s="3">
        <f t="shared" si="0"/>
        <v>1929</v>
      </c>
      <c r="C13" s="34">
        <v>78102</v>
      </c>
      <c r="D13" s="34">
        <v>4435926</v>
      </c>
      <c r="E13" s="31">
        <f t="shared" si="2"/>
        <v>1.7600000000000001E-2</v>
      </c>
      <c r="F13" s="17"/>
      <c r="G13" s="17"/>
      <c r="H13" s="17"/>
      <c r="I13" s="17"/>
    </row>
    <row r="14" spans="1:9" x14ac:dyDescent="0.25">
      <c r="A14" s="4">
        <f t="shared" ref="A14" si="7">+A13+1</f>
        <v>9</v>
      </c>
      <c r="B14" s="3">
        <f t="shared" si="0"/>
        <v>1930</v>
      </c>
      <c r="C14" s="34">
        <v>82788</v>
      </c>
      <c r="D14" s="34">
        <v>4341878</v>
      </c>
      <c r="E14" s="31">
        <f t="shared" si="2"/>
        <v>1.9099999999999999E-2</v>
      </c>
      <c r="F14" s="17"/>
      <c r="G14" s="17"/>
      <c r="H14" s="17"/>
      <c r="I14" s="17"/>
    </row>
    <row r="15" spans="1:9" x14ac:dyDescent="0.25">
      <c r="A15" s="4">
        <f t="shared" ref="A15" si="8">+A14+1</f>
        <v>10</v>
      </c>
      <c r="B15" s="3">
        <f t="shared" si="0"/>
        <v>1931</v>
      </c>
      <c r="C15" s="34">
        <v>80833</v>
      </c>
      <c r="D15" s="34">
        <v>3996857</v>
      </c>
      <c r="E15" s="31">
        <f t="shared" si="2"/>
        <v>2.0199999999999999E-2</v>
      </c>
      <c r="F15" s="17"/>
      <c r="G15" s="17"/>
      <c r="H15" s="17"/>
      <c r="I15" s="17"/>
    </row>
    <row r="16" spans="1:9" x14ac:dyDescent="0.25">
      <c r="A16" s="4">
        <f t="shared" ref="A16" si="9">+A15+1</f>
        <v>11</v>
      </c>
      <c r="B16" s="3">
        <f t="shared" si="0"/>
        <v>1932</v>
      </c>
      <c r="C16" s="34">
        <v>73077</v>
      </c>
      <c r="D16" s="34">
        <v>3721513</v>
      </c>
      <c r="E16" s="31">
        <f t="shared" si="2"/>
        <v>1.9599999999999999E-2</v>
      </c>
      <c r="F16" s="17"/>
      <c r="G16" s="17"/>
      <c r="H16" s="17"/>
      <c r="I16" s="17"/>
    </row>
    <row r="17" spans="1:9" x14ac:dyDescent="0.25">
      <c r="A17" s="4">
        <f t="shared" ref="A17" si="10">+A16+1</f>
        <v>12</v>
      </c>
      <c r="B17" s="3">
        <f t="shared" si="0"/>
        <v>1933</v>
      </c>
      <c r="C17" s="34">
        <v>60020</v>
      </c>
      <c r="D17" s="34">
        <v>3329499</v>
      </c>
      <c r="E17" s="31">
        <f t="shared" si="2"/>
        <v>1.7999999999999999E-2</v>
      </c>
      <c r="F17" s="17"/>
      <c r="G17" s="17"/>
      <c r="H17" s="17"/>
      <c r="I17" s="17"/>
    </row>
    <row r="18" spans="1:9" x14ac:dyDescent="0.25">
      <c r="A18" s="4">
        <f t="shared" ref="A18" si="11">+A17+1</f>
        <v>13</v>
      </c>
      <c r="B18" s="3">
        <f t="shared" si="0"/>
        <v>1934</v>
      </c>
      <c r="C18" s="34">
        <v>58294</v>
      </c>
      <c r="D18" s="34">
        <v>2967388</v>
      </c>
      <c r="E18" s="31">
        <f t="shared" si="2"/>
        <v>1.9599999999999999E-2</v>
      </c>
      <c r="F18" s="17"/>
      <c r="G18" s="17"/>
      <c r="H18" s="17"/>
      <c r="I18" s="17"/>
    </row>
    <row r="19" spans="1:9" x14ac:dyDescent="0.25">
      <c r="A19" s="4">
        <f t="shared" ref="A19" si="12">+A18+1</f>
        <v>14</v>
      </c>
      <c r="B19" s="3">
        <f t="shared" si="0"/>
        <v>1935</v>
      </c>
      <c r="C19" s="34">
        <v>60388</v>
      </c>
      <c r="D19" s="34">
        <v>3367475</v>
      </c>
      <c r="E19" s="31">
        <f t="shared" si="2"/>
        <v>1.7899999999999999E-2</v>
      </c>
      <c r="F19" s="17"/>
      <c r="G19" s="17"/>
      <c r="H19" s="17"/>
      <c r="I19" s="17"/>
    </row>
    <row r="20" spans="1:9" x14ac:dyDescent="0.25">
      <c r="A20" s="4">
        <f t="shared" ref="A20" si="13">+A19+1</f>
        <v>15</v>
      </c>
      <c r="B20" s="3">
        <f t="shared" si="0"/>
        <v>1936</v>
      </c>
      <c r="C20" s="34">
        <v>66167</v>
      </c>
      <c r="D20" s="34">
        <v>3598131</v>
      </c>
      <c r="E20" s="31">
        <f t="shared" si="2"/>
        <v>1.84E-2</v>
      </c>
      <c r="F20" s="17"/>
      <c r="G20" s="17"/>
      <c r="H20" s="17"/>
      <c r="I20" s="17"/>
    </row>
    <row r="21" spans="1:9" x14ac:dyDescent="0.25">
      <c r="A21" s="4">
        <f t="shared" ref="A21" si="14">+A20+1</f>
        <v>16</v>
      </c>
      <c r="B21" s="3">
        <f t="shared" ref="B21:B36" si="15">+B20+1</f>
        <v>1937</v>
      </c>
      <c r="C21" s="34">
        <v>76592</v>
      </c>
      <c r="D21" s="34">
        <v>3890948</v>
      </c>
      <c r="E21" s="31">
        <f t="shared" si="2"/>
        <v>1.9699999999999999E-2</v>
      </c>
      <c r="F21" s="17"/>
      <c r="G21" s="17"/>
      <c r="H21" s="17"/>
      <c r="I21" s="17"/>
    </row>
    <row r="22" spans="1:9" x14ac:dyDescent="0.25">
      <c r="A22" s="4">
        <f t="shared" ref="A22" si="16">+A21+1</f>
        <v>17</v>
      </c>
      <c r="B22" s="3">
        <f t="shared" si="15"/>
        <v>1938</v>
      </c>
      <c r="C22" s="34">
        <v>80418</v>
      </c>
      <c r="D22" s="34">
        <v>3926566</v>
      </c>
      <c r="E22" s="31">
        <f t="shared" si="2"/>
        <v>2.0500000000000001E-2</v>
      </c>
      <c r="F22" s="17"/>
      <c r="G22" s="17"/>
      <c r="H22" s="17"/>
      <c r="I22" s="17"/>
    </row>
    <row r="23" spans="1:9" x14ac:dyDescent="0.25">
      <c r="A23" s="4">
        <f t="shared" ref="A23" si="17">+A22+1</f>
        <v>18</v>
      </c>
      <c r="B23" s="3">
        <f t="shared" si="15"/>
        <v>1939</v>
      </c>
      <c r="C23" s="34">
        <v>84615</v>
      </c>
      <c r="D23" s="34">
        <v>3978949</v>
      </c>
      <c r="E23" s="31">
        <f t="shared" si="2"/>
        <v>2.1299999999999999E-2</v>
      </c>
      <c r="F23" s="17"/>
      <c r="G23" s="17"/>
      <c r="H23" s="17"/>
      <c r="I23" s="17"/>
    </row>
    <row r="24" spans="1:9" x14ac:dyDescent="0.25">
      <c r="A24" s="4">
        <f t="shared" ref="A24" si="18">+A23+1</f>
        <v>19</v>
      </c>
      <c r="B24" s="3">
        <f t="shared" si="15"/>
        <v>1940</v>
      </c>
      <c r="C24" s="34">
        <v>101524</v>
      </c>
      <c r="D24" s="34">
        <v>4183852</v>
      </c>
      <c r="E24" s="31">
        <f t="shared" si="2"/>
        <v>2.4299999999999999E-2</v>
      </c>
      <c r="F24" s="17"/>
      <c r="G24" s="19"/>
      <c r="H24" s="20"/>
      <c r="I24" s="17"/>
    </row>
    <row r="25" spans="1:9" x14ac:dyDescent="0.25">
      <c r="A25" s="4">
        <f t="shared" ref="A25" si="19">+A24+1</f>
        <v>20</v>
      </c>
      <c r="B25" s="3">
        <f t="shared" si="15"/>
        <v>1941</v>
      </c>
      <c r="C25" s="34">
        <v>128591</v>
      </c>
      <c r="D25" s="35">
        <v>4065870</v>
      </c>
      <c r="E25" s="31">
        <f t="shared" si="2"/>
        <v>3.1600000000000003E-2</v>
      </c>
      <c r="F25" s="17"/>
      <c r="G25" s="17"/>
      <c r="H25" s="17"/>
      <c r="I25" s="17"/>
    </row>
    <row r="26" spans="1:9" x14ac:dyDescent="0.25">
      <c r="A26" s="4">
        <f t="shared" ref="A26" si="20">+A25+1</f>
        <v>21</v>
      </c>
      <c r="B26" s="3">
        <f t="shared" si="15"/>
        <v>1942</v>
      </c>
      <c r="C26" s="34">
        <v>179752</v>
      </c>
      <c r="D26" s="35">
        <v>5160805</v>
      </c>
      <c r="E26" s="31">
        <f t="shared" si="2"/>
        <v>3.4799999999999998E-2</v>
      </c>
      <c r="F26" s="17"/>
      <c r="G26" s="17"/>
      <c r="H26" s="17"/>
      <c r="I26" s="17"/>
    </row>
    <row r="27" spans="1:9" x14ac:dyDescent="0.25">
      <c r="A27" s="4">
        <f t="shared" ref="A27" si="21">+A26+1</f>
        <v>22</v>
      </c>
      <c r="B27" s="3">
        <f t="shared" si="15"/>
        <v>1943</v>
      </c>
      <c r="C27" s="34">
        <v>218537</v>
      </c>
      <c r="D27" s="35">
        <v>5925699</v>
      </c>
      <c r="E27" s="31">
        <f t="shared" si="2"/>
        <v>3.6900000000000002E-2</v>
      </c>
    </row>
    <row r="28" spans="1:9" x14ac:dyDescent="0.25">
      <c r="A28" s="4">
        <f t="shared" ref="A28" si="22">+A27+1</f>
        <v>23</v>
      </c>
      <c r="B28" s="3">
        <f t="shared" si="15"/>
        <v>1944</v>
      </c>
      <c r="C28" s="34">
        <v>225971</v>
      </c>
      <c r="D28" s="35">
        <v>6248702</v>
      </c>
      <c r="E28" s="31">
        <f t="shared" si="2"/>
        <v>3.6200000000000003E-2</v>
      </c>
    </row>
    <row r="29" spans="1:9" x14ac:dyDescent="0.25">
      <c r="A29" s="4">
        <f t="shared" ref="A29" si="23">+A28+1</f>
        <v>24</v>
      </c>
      <c r="B29" s="3">
        <f t="shared" si="15"/>
        <v>1945</v>
      </c>
      <c r="C29" s="34">
        <v>260899</v>
      </c>
      <c r="D29" s="35">
        <v>7050560</v>
      </c>
      <c r="E29" s="31">
        <f t="shared" si="2"/>
        <v>3.6999999999999998E-2</v>
      </c>
    </row>
    <row r="30" spans="1:9" x14ac:dyDescent="0.25">
      <c r="A30" s="4">
        <f t="shared" ref="A30" si="24">+A29+1</f>
        <v>25</v>
      </c>
      <c r="B30" s="3">
        <f t="shared" si="15"/>
        <v>1946</v>
      </c>
      <c r="C30" s="34">
        <v>282474</v>
      </c>
      <c r="D30" s="36">
        <f>+C30/E30</f>
        <v>5984618.6440677969</v>
      </c>
      <c r="E30" s="31">
        <v>4.7199999999999999E-2</v>
      </c>
    </row>
    <row r="31" spans="1:9" x14ac:dyDescent="0.25">
      <c r="A31" s="4">
        <f t="shared" ref="A31" si="25">+A30+1</f>
        <v>26</v>
      </c>
      <c r="B31" s="3">
        <f t="shared" si="15"/>
        <v>1947</v>
      </c>
      <c r="C31" s="34">
        <v>301472</v>
      </c>
      <c r="D31" s="36">
        <f>+C31/E31</f>
        <v>6078064.5161290327</v>
      </c>
      <c r="E31" s="31">
        <v>4.9599999999999998E-2</v>
      </c>
    </row>
    <row r="32" spans="1:9" x14ac:dyDescent="0.25">
      <c r="A32" s="4">
        <f t="shared" ref="A32" si="26">+A31+1</f>
        <v>27</v>
      </c>
      <c r="B32" s="3">
        <f t="shared" si="15"/>
        <v>1948</v>
      </c>
      <c r="C32" s="34">
        <v>313922</v>
      </c>
      <c r="D32" s="36">
        <f>+C32/E32</f>
        <v>6203992.0948616602</v>
      </c>
      <c r="E32" s="31">
        <v>5.0599999999999999E-2</v>
      </c>
    </row>
    <row r="33" spans="1:6" x14ac:dyDescent="0.25">
      <c r="A33" s="4">
        <f t="shared" ref="A33" si="27">+A32+1</f>
        <v>28</v>
      </c>
      <c r="B33" s="3">
        <f t="shared" si="15"/>
        <v>1949</v>
      </c>
      <c r="C33" s="34">
        <v>303749</v>
      </c>
      <c r="D33" s="36">
        <f>+C33/E33</f>
        <v>6038747.5149105368</v>
      </c>
      <c r="E33" s="31">
        <v>5.0299999999999997E-2</v>
      </c>
    </row>
    <row r="34" spans="1:6" x14ac:dyDescent="0.25">
      <c r="A34" s="4">
        <f t="shared" ref="A34" si="28">+A33+1</f>
        <v>29</v>
      </c>
      <c r="B34" s="3">
        <f t="shared" si="15"/>
        <v>1950</v>
      </c>
      <c r="C34" s="37">
        <f>+D34*E34</f>
        <v>413877.04199999938</v>
      </c>
      <c r="D34" s="38">
        <v>8997327</v>
      </c>
      <c r="E34" s="31">
        <v>4.599999999999993E-2</v>
      </c>
    </row>
    <row r="35" spans="1:6" x14ac:dyDescent="0.25">
      <c r="A35" s="4">
        <f t="shared" ref="A35" si="29">+A34+1</f>
        <v>30</v>
      </c>
      <c r="B35" s="3">
        <f t="shared" si="15"/>
        <v>1951</v>
      </c>
      <c r="C35" s="37">
        <f t="shared" ref="C35:C37" si="30">+D35*E35</f>
        <v>391542.56999999942</v>
      </c>
      <c r="D35" s="38">
        <v>8511795</v>
      </c>
      <c r="E35" s="31">
        <v>4.599999999999993E-2</v>
      </c>
    </row>
    <row r="36" spans="1:6" x14ac:dyDescent="0.25">
      <c r="A36" s="4">
        <f t="shared" ref="A36" si="31">+A35+1</f>
        <v>31</v>
      </c>
      <c r="B36" s="3">
        <f t="shared" si="15"/>
        <v>1952</v>
      </c>
      <c r="C36" s="37">
        <f t="shared" si="30"/>
        <v>394493.19399999938</v>
      </c>
      <c r="D36" s="38">
        <v>8575939</v>
      </c>
      <c r="E36" s="31">
        <v>4.599999999999993E-2</v>
      </c>
    </row>
    <row r="37" spans="1:6" x14ac:dyDescent="0.25">
      <c r="A37" s="4">
        <f t="shared" ref="A37" si="32">+A36+1</f>
        <v>32</v>
      </c>
      <c r="B37" s="3">
        <f t="shared" ref="B37:B40" si="33">+B36+1</f>
        <v>1953</v>
      </c>
      <c r="C37" s="37">
        <f t="shared" si="30"/>
        <v>376454.47799999942</v>
      </c>
      <c r="D37" s="38">
        <v>8183793</v>
      </c>
      <c r="E37" s="31">
        <v>4.599999999999993E-2</v>
      </c>
    </row>
    <row r="38" spans="1:6" x14ac:dyDescent="0.25">
      <c r="A38" s="4">
        <f t="shared" ref="A38" si="34">+A37+1</f>
        <v>33</v>
      </c>
      <c r="B38" s="3">
        <f t="shared" si="33"/>
        <v>1954</v>
      </c>
      <c r="C38" s="33">
        <v>276767</v>
      </c>
      <c r="D38" s="39">
        <f t="shared" ref="D38:D39" si="35">+C38/E38</f>
        <v>6644536.6382749639</v>
      </c>
      <c r="E38" s="30">
        <v>4.1653318367712917E-2</v>
      </c>
    </row>
    <row r="39" spans="1:6" x14ac:dyDescent="0.25">
      <c r="A39" s="4">
        <f t="shared" ref="A39" si="36">+A38+1</f>
        <v>34</v>
      </c>
      <c r="B39" s="3">
        <f t="shared" si="33"/>
        <v>1955</v>
      </c>
      <c r="C39" s="33">
        <v>288932</v>
      </c>
      <c r="D39" s="39">
        <f t="shared" si="35"/>
        <v>8834970.7231794968</v>
      </c>
      <c r="E39" s="30">
        <v>3.2703220989963873E-2</v>
      </c>
    </row>
    <row r="40" spans="1:6" x14ac:dyDescent="0.25">
      <c r="A40" s="4">
        <f t="shared" ref="A40" si="37">+A39+1</f>
        <v>35</v>
      </c>
      <c r="B40" s="3">
        <f t="shared" si="33"/>
        <v>1956</v>
      </c>
      <c r="C40" s="40">
        <f t="shared" ref="C40" si="38">+D40*E40</f>
        <v>292044.93054929381</v>
      </c>
      <c r="D40" s="41">
        <v>8930158</v>
      </c>
      <c r="E40" s="32">
        <f>+E39</f>
        <v>3.2703220989963873E-2</v>
      </c>
    </row>
    <row r="41" spans="1:6" x14ac:dyDescent="0.25">
      <c r="A41" s="4">
        <f t="shared" ref="A41" si="39">+A40+1</f>
        <v>36</v>
      </c>
      <c r="B41" s="3"/>
    </row>
    <row r="42" spans="1:6" x14ac:dyDescent="0.25">
      <c r="A42" s="4">
        <f t="shared" ref="A42" si="40">+A41+1</f>
        <v>37</v>
      </c>
      <c r="B42" s="3"/>
      <c r="C42" s="25"/>
      <c r="D42" s="25"/>
      <c r="E42" s="26"/>
      <c r="F42" s="22"/>
    </row>
    <row r="43" spans="1:6" ht="13.8" thickBot="1" x14ac:dyDescent="0.3">
      <c r="A43" s="4">
        <f t="shared" ref="A43" si="41">+A42+1</f>
        <v>38</v>
      </c>
      <c r="B43" s="3"/>
      <c r="E43" s="10"/>
      <c r="F43" s="11"/>
    </row>
    <row r="44" spans="1:6" ht="13.8" thickBot="1" x14ac:dyDescent="0.3">
      <c r="A44" s="4">
        <f t="shared" ref="A44" si="42">+A43+1</f>
        <v>39</v>
      </c>
      <c r="B44" s="27" t="s">
        <v>9</v>
      </c>
      <c r="C44" s="28">
        <f>SUM(C9:C40)</f>
        <v>5777286.2145492909</v>
      </c>
      <c r="D44" s="28">
        <f>SUM(D9:D40)</f>
        <v>174001886.13142347</v>
      </c>
      <c r="E44" s="42">
        <f>+C44/D44</f>
        <v>3.3202434427553919E-2</v>
      </c>
      <c r="F44" s="22"/>
    </row>
    <row r="45" spans="1:6" x14ac:dyDescent="0.25">
      <c r="A45" s="4">
        <f t="shared" ref="A45" si="43">+A44+1</f>
        <v>40</v>
      </c>
      <c r="B45" s="3"/>
    </row>
    <row r="46" spans="1:6" x14ac:dyDescent="0.25">
      <c r="A46" s="4">
        <f t="shared" ref="A46" si="44">+A45+1</f>
        <v>41</v>
      </c>
      <c r="B46" s="3"/>
      <c r="E46" s="21"/>
      <c r="F46" s="12"/>
    </row>
    <row r="47" spans="1:6" x14ac:dyDescent="0.25">
      <c r="A47" s="4">
        <f t="shared" ref="A47" si="45">+A46+1</f>
        <v>42</v>
      </c>
      <c r="B47" s="3"/>
    </row>
    <row r="48" spans="1:6" x14ac:dyDescent="0.25">
      <c r="A48" s="4">
        <f t="shared" ref="A48" si="46">+A47+1</f>
        <v>43</v>
      </c>
      <c r="B48" s="24" t="s">
        <v>8</v>
      </c>
    </row>
    <row r="49" spans="1:3" x14ac:dyDescent="0.25">
      <c r="A49" s="4">
        <f t="shared" ref="A49" si="47">+A48+1</f>
        <v>44</v>
      </c>
      <c r="B49" s="13"/>
      <c r="C49" s="23" t="s">
        <v>12</v>
      </c>
    </row>
    <row r="50" spans="1:3" x14ac:dyDescent="0.25">
      <c r="A50" s="4">
        <f t="shared" ref="A50" si="48">+A49+1</f>
        <v>45</v>
      </c>
      <c r="B50" s="14"/>
      <c r="C50" s="23" t="s">
        <v>7</v>
      </c>
    </row>
    <row r="51" spans="1:3" x14ac:dyDescent="0.25">
      <c r="A51" s="4">
        <f t="shared" ref="A51" si="49">+A50+1</f>
        <v>46</v>
      </c>
      <c r="B51" s="3"/>
    </row>
    <row r="52" spans="1:3" x14ac:dyDescent="0.25">
      <c r="A52" s="4"/>
      <c r="B52" s="3"/>
    </row>
    <row r="53" spans="1:3" x14ac:dyDescent="0.25">
      <c r="A53" s="4"/>
      <c r="B53" s="3"/>
    </row>
  </sheetData>
  <mergeCells count="1">
    <mergeCell ref="C7:D7"/>
  </mergeCells>
  <printOptions horizontalCentered="1"/>
  <pageMargins left="1" right="1" top="1" bottom="1" header="0" footer="0.5"/>
  <pageSetup scale="72" orientation="portrait" r:id="rId1"/>
  <headerFooter>
    <oddFooter>&amp;C&amp;"Arial,Regular"Page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2018-12-31T08:00:00+00:00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15215A3-38AD-461A-B8FD-6255E545F43E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5B1B0CA-739A-44CB-9879-F3C6A84059EC}"/>
</file>

<file path=customXml/itemProps3.xml><?xml version="1.0" encoding="utf-8"?>
<ds:datastoreItem xmlns:ds="http://schemas.openxmlformats.org/officeDocument/2006/customXml" ds:itemID="{DCFBC0AB-9A32-412A-BDF2-9D9D778526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0E6520-2C12-4A23-94C8-D4ADD372AD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ZDK-3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 Environmental Deferrals - state allocation to propose</dc:title>
  <dc:subject>30</dc:subject>
  <dc:creator>Natasha Siores</dc:creator>
  <cp:lastModifiedBy>Lee, Erica N</cp:lastModifiedBy>
  <cp:lastPrinted>2011-12-30T02:10:34Z</cp:lastPrinted>
  <dcterms:created xsi:type="dcterms:W3CDTF">2011-07-16T01:12:04Z</dcterms:created>
  <dcterms:modified xsi:type="dcterms:W3CDTF">2018-12-21T21:03:18Z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DocIdItemGuid">
    <vt:lpwstr>40291fd6-82a3-4141-8d7b-a32a8c303028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