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Client Data\Sound Disposal\Yard Waste Increase 2-22\"/>
    </mc:Choice>
  </mc:AlternateContent>
  <xr:revisionPtr revIDLastSave="0" documentId="8_{CB0A1517-AD1C-404F-AA89-54992AC556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D30" i="2"/>
  <c r="B10" i="2" l="1"/>
  <c r="D10" i="2" s="1"/>
  <c r="B9" i="2" l="1"/>
  <c r="D9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D17" i="2" s="1"/>
  <c r="B18" i="2"/>
  <c r="D18" i="2" s="1"/>
  <c r="B19" i="2"/>
  <c r="D19" i="2" s="1"/>
  <c r="B8" i="2"/>
  <c r="D8" i="2" s="1"/>
  <c r="C20" i="2" l="1"/>
  <c r="B20" i="2"/>
  <c r="C23" i="2" s="1"/>
  <c r="C25" i="2" l="1"/>
  <c r="C26" i="2"/>
</calcChain>
</file>

<file path=xl/sharedStrings.xml><?xml version="1.0" encoding="utf-8"?>
<sst xmlns="http://schemas.openxmlformats.org/spreadsheetml/2006/main" count="29" uniqueCount="29">
  <si>
    <t>Month</t>
  </si>
  <si>
    <t>Disposal Cost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</si>
  <si>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</si>
  <si>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</si>
  <si>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</si>
  <si>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</si>
  <si>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</si>
  <si>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</si>
  <si>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</si>
  <si>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</si>
  <si>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</si>
  <si>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</si>
  <si>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</si>
  <si>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</si>
  <si>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</si>
  <si>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Cedar Grove - Tonnage Report - 2021</t>
  </si>
  <si>
    <t>Rate Per Ton</t>
  </si>
  <si>
    <t>Total Cost at New Rate Per Ton</t>
  </si>
  <si>
    <t>Increase in cost</t>
  </si>
  <si>
    <t>Yardwaste Service Rate</t>
  </si>
  <si>
    <t>Current</t>
  </si>
  <si>
    <t>Proposed</t>
  </si>
  <si>
    <t>Every other Week Service</t>
  </si>
  <si>
    <t>Yardwaste Only</t>
  </si>
  <si>
    <t>Sound Disposal, Inc.</t>
  </si>
  <si>
    <t>Yard Waste Disposal Cost Workbook</t>
  </si>
  <si>
    <t>Tons Delivered</t>
  </si>
  <si>
    <t>Customer Count for EOW Service</t>
  </si>
  <si>
    <t>All customers use a 96-Gallon Yard Waste Toter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</si>
</sst>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4" fillId="2" borderId="1" xfId="1" applyNumberFormat="1" applyFont="1" applyFill="1" applyBorder="1"/>
    <xf numFmtId="44" fontId="0" fillId="0" borderId="0" xfId="0" applyNumberFormat="1"/>
    <xf numFmtId="1" fontId="0" fillId="0" borderId="2" xfId="0" applyNumberFormat="1" applyBorder="1" applyAlignment="1">
      <alignment horizontal="center"/>
    </xf>
    <xf numFmtId="16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abSelected="1" topLeftCell="A4" workbookViewId="0">
      <selection activeCell="A35" sqref="A35"/>
    </sheetView>
  </sheetViews>
  <sheetFormatPr defaultRowHeight="15" x14ac:dyDescent="0.25"/>
  <cols>
    <col min="1" max="1" width="12.42578125" customWidth="1"/>
    <col min="2" max="2" width="16.7109375" customWidth="1"/>
    <col min="3" max="3" width="19.42578125" customWidth="1"/>
    <col min="4" max="4" width="14.42578125" customWidth="1"/>
    <col min="5" max="5" width="10.5703125" bestFit="1" customWidth="1"/>
  </cols>
  <sheetData>
    <row r="1" spans="1:5" ht="18.75" x14ac:dyDescent="0.3">
      <c r="A1" s="16" t="s">
        <v>24</v>
      </c>
      <c r="B1" s="17"/>
      <c r="C1" s="17"/>
      <c r="D1" s="17"/>
      <c r="E1" s="17"/>
    </row>
    <row r="2" spans="1:5" ht="18.75" x14ac:dyDescent="0.3">
      <c r="A2" s="16" t="s">
        <v>25</v>
      </c>
      <c r="B2" s="17"/>
      <c r="C2" s="17"/>
      <c r="D2" s="17"/>
      <c r="E2" s="17"/>
    </row>
    <row r="5" spans="1:5" ht="21" x14ac:dyDescent="0.35">
      <c r="A5" s="1" t="s">
        <v>15</v>
      </c>
    </row>
    <row r="7" spans="1:5" ht="15.75" x14ac:dyDescent="0.25">
      <c r="A7" s="2" t="s">
        <v>0</v>
      </c>
      <c r="B7" s="2" t="s">
        <v>26</v>
      </c>
      <c r="C7" s="2" t="s">
        <v>1</v>
      </c>
      <c r="D7" s="14" t="s">
        <v>16</v>
      </c>
    </row>
    <row r="8" spans="1:5" x14ac:dyDescent="0.25">
      <c r="A8" s="4" t="s">
        <v>2</v>
      </c>
      <c r="B8" s="10">
        <f>C8/66.1</f>
        <v>34.309984871406961</v>
      </c>
      <c r="C8" s="6">
        <v>2267.89</v>
      </c>
      <c r="D8" s="9">
        <f>C8/B8</f>
        <v>66.099999999999994</v>
      </c>
    </row>
    <row r="9" spans="1:5" x14ac:dyDescent="0.25">
      <c r="A9" s="3" t="s">
        <v>3</v>
      </c>
      <c r="B9" s="10">
        <f t="shared" ref="B9:B19" si="0">C9/66.1</f>
        <v>12.829046898638428</v>
      </c>
      <c r="C9" s="7">
        <v>848</v>
      </c>
      <c r="D9" s="9">
        <f t="shared" ref="D9:D19" si="1">C9/B9</f>
        <v>66.099999999999994</v>
      </c>
    </row>
    <row r="10" spans="1:5" x14ac:dyDescent="0.25">
      <c r="A10" s="3" t="s">
        <v>4</v>
      </c>
      <c r="B10" s="10">
        <f t="shared" si="0"/>
        <v>54.319818456883517</v>
      </c>
      <c r="C10" s="7">
        <v>3590.54</v>
      </c>
      <c r="D10" s="9">
        <f t="shared" si="1"/>
        <v>66.099999999999994</v>
      </c>
    </row>
    <row r="11" spans="1:5" x14ac:dyDescent="0.25">
      <c r="A11" s="3" t="s">
        <v>5</v>
      </c>
      <c r="B11" s="10">
        <f t="shared" si="0"/>
        <v>91.060060514372168</v>
      </c>
      <c r="C11" s="7">
        <v>6019.07</v>
      </c>
      <c r="D11" s="9">
        <f t="shared" si="1"/>
        <v>66.099999999999994</v>
      </c>
    </row>
    <row r="12" spans="1:5" x14ac:dyDescent="0.25">
      <c r="A12" s="3" t="s">
        <v>6</v>
      </c>
      <c r="B12" s="10">
        <f t="shared" si="0"/>
        <v>96.590015128593052</v>
      </c>
      <c r="C12" s="7">
        <v>6384.6</v>
      </c>
      <c r="D12" s="9">
        <f t="shared" si="1"/>
        <v>66.099999999999994</v>
      </c>
    </row>
    <row r="13" spans="1:5" x14ac:dyDescent="0.25">
      <c r="A13" s="3" t="s">
        <v>7</v>
      </c>
      <c r="B13" s="10">
        <f t="shared" si="0"/>
        <v>75.820423600605139</v>
      </c>
      <c r="C13" s="7">
        <v>5011.7299999999996</v>
      </c>
      <c r="D13" s="9">
        <f t="shared" si="1"/>
        <v>66.099999999999994</v>
      </c>
    </row>
    <row r="14" spans="1:5" x14ac:dyDescent="0.25">
      <c r="A14" s="3" t="s">
        <v>8</v>
      </c>
      <c r="B14" s="10">
        <f t="shared" si="0"/>
        <v>71.000151285930414</v>
      </c>
      <c r="C14" s="7">
        <v>4693.1099999999997</v>
      </c>
      <c r="D14" s="9">
        <f t="shared" si="1"/>
        <v>66.099999999999994</v>
      </c>
    </row>
    <row r="15" spans="1:5" x14ac:dyDescent="0.25">
      <c r="A15" s="3" t="s">
        <v>9</v>
      </c>
      <c r="B15" s="10">
        <f t="shared" si="0"/>
        <v>65.539939485627841</v>
      </c>
      <c r="C15" s="7">
        <v>4332.1899999999996</v>
      </c>
      <c r="D15" s="9">
        <f t="shared" si="1"/>
        <v>66.099999999999994</v>
      </c>
    </row>
    <row r="16" spans="1:5" x14ac:dyDescent="0.25">
      <c r="A16" s="3" t="s">
        <v>10</v>
      </c>
      <c r="B16" s="10">
        <f t="shared" si="0"/>
        <v>76.539939485627841</v>
      </c>
      <c r="C16" s="7">
        <v>5059.29</v>
      </c>
      <c r="D16" s="9">
        <f t="shared" si="1"/>
        <v>66.099999999999994</v>
      </c>
    </row>
    <row r="17" spans="1:8" x14ac:dyDescent="0.25">
      <c r="A17" s="3" t="s">
        <v>11</v>
      </c>
      <c r="B17" s="10">
        <f t="shared" si="0"/>
        <v>69.95461422087746</v>
      </c>
      <c r="C17" s="7">
        <v>4624</v>
      </c>
      <c r="D17" s="9">
        <f t="shared" si="1"/>
        <v>66.099999999999994</v>
      </c>
    </row>
    <row r="18" spans="1:8" x14ac:dyDescent="0.25">
      <c r="A18" s="3" t="s">
        <v>12</v>
      </c>
      <c r="B18" s="10">
        <f t="shared" si="0"/>
        <v>106.88003025718609</v>
      </c>
      <c r="C18" s="7">
        <v>7064.77</v>
      </c>
      <c r="D18" s="9">
        <f t="shared" si="1"/>
        <v>66.099999999999994</v>
      </c>
      <c r="E18" s="9"/>
    </row>
    <row r="19" spans="1:8" x14ac:dyDescent="0.25">
      <c r="A19" s="3" t="s">
        <v>13</v>
      </c>
      <c r="B19" s="10">
        <f t="shared" si="0"/>
        <v>19.863842662632376</v>
      </c>
      <c r="C19" s="7">
        <v>1313</v>
      </c>
      <c r="D19" s="9">
        <f t="shared" si="1"/>
        <v>66.099999999999994</v>
      </c>
    </row>
    <row r="20" spans="1:8" ht="18" x14ac:dyDescent="0.4">
      <c r="A20" s="2" t="s">
        <v>14</v>
      </c>
      <c r="B20" s="5">
        <f>SUM(B8:B19)</f>
        <v>774.70786686838142</v>
      </c>
      <c r="C20" s="8">
        <f>SUM(C8:C19)</f>
        <v>51208.19</v>
      </c>
    </row>
    <row r="23" spans="1:8" x14ac:dyDescent="0.25">
      <c r="A23" t="s">
        <v>17</v>
      </c>
      <c r="C23" s="9">
        <f>ROUND(+B20*D23,0)</f>
        <v>54555</v>
      </c>
      <c r="D23" s="9">
        <v>70.42</v>
      </c>
    </row>
    <row r="24" spans="1:8" x14ac:dyDescent="0.25">
      <c r="E24" s="11"/>
      <c r="F24" s="9"/>
    </row>
    <row r="25" spans="1:8" x14ac:dyDescent="0.25">
      <c r="A25" t="s">
        <v>18</v>
      </c>
      <c r="C25" s="9">
        <f>+C23-C20</f>
        <v>3346.8099999999977</v>
      </c>
    </row>
    <row r="26" spans="1:8" x14ac:dyDescent="0.25">
      <c r="C26" s="13">
        <f>+C23/C20-1</f>
        <v>6.5356928256983915E-2</v>
      </c>
      <c r="E26" s="12"/>
      <c r="G26" s="11"/>
      <c r="H26" s="9"/>
    </row>
    <row r="28" spans="1:8" x14ac:dyDescent="0.25">
      <c r="C28" s="15" t="s">
        <v>20</v>
      </c>
      <c r="D28" s="15" t="s">
        <v>21</v>
      </c>
    </row>
    <row r="29" spans="1:8" x14ac:dyDescent="0.25">
      <c r="A29" t="s">
        <v>19</v>
      </c>
    </row>
    <row r="30" spans="1:8" x14ac:dyDescent="0.25">
      <c r="A30" t="s">
        <v>22</v>
      </c>
      <c r="C30">
        <v>8.3800000000000008</v>
      </c>
      <c r="D30">
        <f>ROUND(C30*1.0654,2)</f>
        <v>8.93</v>
      </c>
    </row>
    <row r="31" spans="1:8" x14ac:dyDescent="0.25">
      <c r="A31" t="s">
        <v>23</v>
      </c>
      <c r="C31">
        <v>9.3800000000000008</v>
      </c>
      <c r="D31">
        <f>ROUND(C31*1.0654,2)</f>
        <v>9.99</v>
      </c>
    </row>
    <row r="33" spans="1:4" x14ac:dyDescent="0.25">
      <c r="A33" t="s">
        <v>27</v>
      </c>
      <c r="D33">
        <v>1360</v>
      </c>
    </row>
    <row r="35" spans="1:4" x14ac:dyDescent="0.25">
      <c r="A35" t="s">
        <v>28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C90E119C004D49B47FA0E86F554F03" ma:contentTypeVersion="20" ma:contentTypeDescription="" ma:contentTypeScope="" ma:versionID="9cf783feb040f701dfcdf8516f706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2022-02-08T08:00:00+00:00</OpenedDate>
    <SignificantOrder xmlns="dc463f71-b30c-4ab2-9473-d307f9d35888">false</SignificantOrder>
    <Date1 xmlns="dc463f71-b30c-4ab2-9473-d307f9d35888">2022-03-03T08:00:00+00:00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Disposal, Inc.    </CaseCompanyNames>
    <Nickname xmlns="http://schemas.microsoft.com/sharepoint/v3" xsi:nil="true"/>
    <DocketNumber xmlns="dc463f71-b30c-4ab2-9473-d307f9d35888">220089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0B57A1-2F14-4B7A-AB11-16BEFB504184}"/>
</file>

<file path=customXml/itemProps2.xml><?xml version="1.0" encoding="utf-8"?>
<ds:datastoreItem xmlns:ds="http://schemas.openxmlformats.org/officeDocument/2006/customXml" ds:itemID="{F987CC17-B47C-4E01-A783-FDCC52CE66BD}"/>
</file>

<file path=customXml/itemProps3.xml><?xml version="1.0" encoding="utf-8"?>
<ds:datastoreItem xmlns:ds="http://schemas.openxmlformats.org/officeDocument/2006/customXml" ds:itemID="{7A9C4C39-313D-4BED-8330-FDD75F1B0BA1}"/>
</file>

<file path=customXml/itemProps4.xml><?xml version="1.0" encoding="utf-8"?>
<ds:datastoreItem xmlns:ds="http://schemas.openxmlformats.org/officeDocument/2006/customXml" ds:itemID="{9A8AA6C6-E799-4757-9270-44376CA7E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Weldon Burton</cp:lastModifiedBy>
  <dcterms:created xsi:type="dcterms:W3CDTF">2021-03-25T14:41:18Z</dcterms:created>
  <dcterms:modified xsi:type="dcterms:W3CDTF">2022-03-03T23:25:45Z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0x0101006E56B4D1795A2E4DB2F0B01679ED314A0055C90E119C004D49B47FA0E86F554F03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