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6915" yWindow="1080" windowWidth="17355" windowHeight="10440" activeTab="1"/>
  </bookViews>
  <sheets>
    <sheet name="Elect. Customer Counts Pg 10a " sheetId="4" r:id="rId1"/>
    <sheet name="Gas Customer Counts Pg 10b" sheetId="5" r:id="rId2"/>
  </sheets>
  <definedNames>
    <definedName name="data" localSheetId="0">#REF!</definedName>
    <definedName name="data" localSheetId="1">#REF!</definedName>
    <definedName name="data">#REF!</definedName>
    <definedName name="data12" localSheetId="0">#REF!</definedName>
    <definedName name="data12" localSheetId="1">#REF!</definedName>
    <definedName name="data12">#REF!</definedName>
    <definedName name="MONTH" localSheetId="0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10b'!$A$1:$J$50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 localSheetId="0">#REF!</definedName>
    <definedName name="YEAR" localSheetId="1">#REF!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52511"/>
</workbook>
</file>

<file path=xl/calcChain.xml><?xml version="1.0" encoding="utf-8"?>
<calcChain xmlns="http://schemas.openxmlformats.org/spreadsheetml/2006/main">
  <c r="B4" i="5" l="1"/>
  <c r="F14" i="5"/>
  <c r="G14" i="5"/>
  <c r="I14" i="5"/>
  <c r="I20" i="5" s="1"/>
  <c r="J20" i="5" s="1"/>
  <c r="F15" i="5"/>
  <c r="G15" i="5"/>
  <c r="I15" i="5"/>
  <c r="J15" i="5" s="1"/>
  <c r="F16" i="5"/>
  <c r="G16" i="5"/>
  <c r="I16" i="5"/>
  <c r="J16" i="5" s="1"/>
  <c r="F17" i="5"/>
  <c r="G17" i="5"/>
  <c r="I17" i="5"/>
  <c r="J17" i="5" s="1"/>
  <c r="F18" i="5"/>
  <c r="G18" i="5"/>
  <c r="I18" i="5"/>
  <c r="J18" i="5" s="1"/>
  <c r="F19" i="5"/>
  <c r="G19" i="5"/>
  <c r="I19" i="5"/>
  <c r="J19" i="5" s="1"/>
  <c r="D20" i="5"/>
  <c r="E20" i="5"/>
  <c r="F20" i="5"/>
  <c r="G20" i="5" s="1"/>
  <c r="H20" i="5"/>
  <c r="F24" i="5"/>
  <c r="G24" i="5" s="1"/>
  <c r="I24" i="5"/>
  <c r="F25" i="5"/>
  <c r="G25" i="5" s="1"/>
  <c r="I25" i="5"/>
  <c r="J25" i="5"/>
  <c r="F26" i="5"/>
  <c r="G26" i="5" s="1"/>
  <c r="I26" i="5"/>
  <c r="J26" i="5"/>
  <c r="F27" i="5"/>
  <c r="G27" i="5" s="1"/>
  <c r="I27" i="5"/>
  <c r="J27" i="5" s="1"/>
  <c r="F28" i="5"/>
  <c r="G28" i="5" s="1"/>
  <c r="I28" i="5"/>
  <c r="J28" i="5" s="1"/>
  <c r="F29" i="5"/>
  <c r="G29" i="5" s="1"/>
  <c r="I29" i="5"/>
  <c r="J29" i="5"/>
  <c r="D30" i="5"/>
  <c r="F30" i="5" s="1"/>
  <c r="G30" i="5" s="1"/>
  <c r="E30" i="5"/>
  <c r="H30" i="5"/>
  <c r="F34" i="5"/>
  <c r="G34" i="5" s="1"/>
  <c r="I34" i="5"/>
  <c r="J34" i="5"/>
  <c r="F35" i="5"/>
  <c r="G35" i="5" s="1"/>
  <c r="I35" i="5"/>
  <c r="J35" i="5"/>
  <c r="F36" i="5"/>
  <c r="G36" i="5" s="1"/>
  <c r="I36" i="5"/>
  <c r="J36" i="5"/>
  <c r="F37" i="5"/>
  <c r="G37" i="5" s="1"/>
  <c r="I37" i="5"/>
  <c r="J37" i="5"/>
  <c r="F38" i="5"/>
  <c r="G38" i="5" s="1"/>
  <c r="I38" i="5"/>
  <c r="J38" i="5"/>
  <c r="F39" i="5"/>
  <c r="G39" i="5" s="1"/>
  <c r="I39" i="5"/>
  <c r="J39" i="5"/>
  <c r="D40" i="5"/>
  <c r="F40" i="5" s="1"/>
  <c r="G40" i="5" s="1"/>
  <c r="E40" i="5"/>
  <c r="H40" i="5"/>
  <c r="I40" i="5"/>
  <c r="J40" i="5" s="1"/>
  <c r="F44" i="5"/>
  <c r="G44" i="5" s="1"/>
  <c r="I44" i="5"/>
  <c r="J44" i="5" s="1"/>
  <c r="F45" i="5"/>
  <c r="G45" i="5"/>
  <c r="I45" i="5"/>
  <c r="J45" i="5" s="1"/>
  <c r="F46" i="5"/>
  <c r="G46" i="5"/>
  <c r="I46" i="5"/>
  <c r="J46" i="5" s="1"/>
  <c r="F47" i="5"/>
  <c r="G47" i="5" s="1"/>
  <c r="I47" i="5"/>
  <c r="J47" i="5" s="1"/>
  <c r="F48" i="5"/>
  <c r="G48" i="5" s="1"/>
  <c r="I48" i="5"/>
  <c r="J48" i="5" s="1"/>
  <c r="F49" i="5"/>
  <c r="G49" i="5"/>
  <c r="I49" i="5"/>
  <c r="J49" i="5" s="1"/>
  <c r="D50" i="5"/>
  <c r="E50" i="5"/>
  <c r="F50" i="5"/>
  <c r="G50" i="5" s="1"/>
  <c r="H50" i="5"/>
  <c r="F14" i="4"/>
  <c r="G14" i="4"/>
  <c r="I14" i="4"/>
  <c r="J14" i="4" s="1"/>
  <c r="F15" i="4"/>
  <c r="G15" i="4" s="1"/>
  <c r="I15" i="4"/>
  <c r="J15" i="4" s="1"/>
  <c r="F16" i="4"/>
  <c r="G16" i="4" s="1"/>
  <c r="I16" i="4"/>
  <c r="J16" i="4" s="1"/>
  <c r="F17" i="4"/>
  <c r="G17" i="4"/>
  <c r="I17" i="4"/>
  <c r="J17" i="4" s="1"/>
  <c r="F18" i="4"/>
  <c r="G18" i="4"/>
  <c r="I18" i="4"/>
  <c r="J18" i="4" s="1"/>
  <c r="F19" i="4"/>
  <c r="G19" i="4" s="1"/>
  <c r="I19" i="4"/>
  <c r="J19" i="4" s="1"/>
  <c r="D20" i="4"/>
  <c r="E20" i="4"/>
  <c r="H20" i="4"/>
  <c r="F25" i="4"/>
  <c r="G25" i="4" s="1"/>
  <c r="I25" i="4"/>
  <c r="J25" i="4" s="1"/>
  <c r="F26" i="4"/>
  <c r="G26" i="4"/>
  <c r="I26" i="4"/>
  <c r="J26" i="4" s="1"/>
  <c r="F27" i="4"/>
  <c r="G27" i="4"/>
  <c r="I27" i="4"/>
  <c r="J27" i="4" s="1"/>
  <c r="F28" i="4"/>
  <c r="G28" i="4" s="1"/>
  <c r="I28" i="4"/>
  <c r="J28" i="4" s="1"/>
  <c r="F29" i="4"/>
  <c r="G29" i="4" s="1"/>
  <c r="I29" i="4"/>
  <c r="J29" i="4" s="1"/>
  <c r="F30" i="4"/>
  <c r="G30" i="4"/>
  <c r="I30" i="4"/>
  <c r="J30" i="4" s="1"/>
  <c r="D31" i="4"/>
  <c r="E31" i="4"/>
  <c r="H31" i="4"/>
  <c r="F36" i="4"/>
  <c r="G36" i="4" s="1"/>
  <c r="I36" i="4"/>
  <c r="J36" i="4"/>
  <c r="F37" i="4"/>
  <c r="G37" i="4" s="1"/>
  <c r="I37" i="4"/>
  <c r="J37" i="4"/>
  <c r="F38" i="4"/>
  <c r="G38" i="4" s="1"/>
  <c r="I38" i="4"/>
  <c r="J38" i="4" s="1"/>
  <c r="F39" i="4"/>
  <c r="G39" i="4" s="1"/>
  <c r="I39" i="4"/>
  <c r="J39" i="4" s="1"/>
  <c r="F40" i="4"/>
  <c r="G40" i="4" s="1"/>
  <c r="I40" i="4"/>
  <c r="J40" i="4"/>
  <c r="F41" i="4"/>
  <c r="G41" i="4" s="1"/>
  <c r="I41" i="4"/>
  <c r="J41" i="4"/>
  <c r="D42" i="4"/>
  <c r="E42" i="4"/>
  <c r="H42" i="4"/>
  <c r="F47" i="4"/>
  <c r="G47" i="4" s="1"/>
  <c r="I47" i="4"/>
  <c r="J47" i="4"/>
  <c r="F48" i="4"/>
  <c r="G48" i="4" s="1"/>
  <c r="I48" i="4"/>
  <c r="J48" i="4" s="1"/>
  <c r="F49" i="4"/>
  <c r="G49" i="4" s="1"/>
  <c r="I49" i="4"/>
  <c r="J49" i="4" s="1"/>
  <c r="F50" i="4"/>
  <c r="G50" i="4" s="1"/>
  <c r="I50" i="4"/>
  <c r="J50" i="4"/>
  <c r="F51" i="4"/>
  <c r="G51" i="4" s="1"/>
  <c r="I51" i="4"/>
  <c r="J51" i="4"/>
  <c r="F52" i="4"/>
  <c r="G52" i="4" s="1"/>
  <c r="I52" i="4"/>
  <c r="J52" i="4" s="1"/>
  <c r="D53" i="4"/>
  <c r="E53" i="4"/>
  <c r="H53" i="4"/>
  <c r="F31" i="4" l="1"/>
  <c r="G31" i="4" s="1"/>
  <c r="I30" i="5"/>
  <c r="J30" i="5" s="1"/>
  <c r="I53" i="4"/>
  <c r="J53" i="4" s="1"/>
  <c r="F42" i="4"/>
  <c r="G42" i="4" s="1"/>
  <c r="F20" i="4"/>
  <c r="G20" i="4" s="1"/>
  <c r="I42" i="4"/>
  <c r="J42" i="4" s="1"/>
  <c r="I20" i="4"/>
  <c r="J20" i="4" s="1"/>
  <c r="J24" i="5"/>
  <c r="J14" i="5"/>
  <c r="I50" i="5"/>
  <c r="J50" i="5" s="1"/>
  <c r="I31" i="4"/>
  <c r="J31" i="4" s="1"/>
  <c r="F53" i="4"/>
  <c r="G53" i="4" s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<sst xmlns="http://schemas.openxmlformats.org/spreadsheetml/2006/main" count="180" uniqueCount="42">
  <si>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</si>
  <si>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</si>
  <si>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</si>
  <si>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</si>
  <si>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</si>
  <si>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</si>
  <si>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</si>
  <si>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</si>
  <si>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</si>
  <si>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</si>
  <si>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</si>
  <si>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</si>
  <si>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</si>
  <si>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</si>
  <si>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</si>
  <si>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</si>
  <si>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</si>
  <si>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</si>
  <si>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</si>
  <si>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</si>
  <si>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</si>
  <si>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</si>
  <si>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</si>
  <si>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</si>
  <si>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</si>
  <si>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</si>
  <si>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</si>
  <si>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</si>
  <si>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</si>
  <si>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</si>
  <si>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</si>
  <si>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</si>
  <si>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</si>
  <si>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</si>
  <si>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</si>
  <si>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</si>
  <si>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</si>
  <si>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</si>
  <si>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>Commercial</t>
  </si>
  <si>
    <t>Industrial</t>
  </si>
  <si>
    <t>Electric Sales for Resale</t>
  </si>
  <si>
    <t>7/31/2018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</si>
</sst>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48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1" fillId="0" borderId="0"/>
    <xf numFmtId="0" fontId="5" fillId="2" borderId="2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6" fillId="4" borderId="0" applyNumberFormat="0" applyBorder="0" applyAlignment="0" applyProtection="0"/>
    <xf numFmtId="0" fontId="27" fillId="21" borderId="5" applyNumberFormat="0" applyAlignment="0" applyProtection="0"/>
    <xf numFmtId="0" fontId="28" fillId="22" borderId="6" applyNumberFormat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8" borderId="5" applyNumberFormat="0" applyAlignment="0" applyProtection="0"/>
    <xf numFmtId="0" fontId="35" fillId="0" borderId="10" applyNumberFormat="0" applyFill="0" applyAlignment="0" applyProtection="0"/>
    <xf numFmtId="0" fontId="36" fillId="23" borderId="0" applyNumberFormat="0" applyBorder="0" applyAlignment="0" applyProtection="0"/>
    <xf numFmtId="0" fontId="4" fillId="0" borderId="0"/>
    <xf numFmtId="0" fontId="37" fillId="21" borderId="11" applyNumberFormat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0" applyNumberFormat="0" applyFill="0" applyBorder="0" applyAlignment="0" applyProtection="0"/>
    <xf numFmtId="0" fontId="42" fillId="0" borderId="0"/>
    <xf numFmtId="0" fontId="43" fillId="0" borderId="0"/>
    <xf numFmtId="0" fontId="44" fillId="0" borderId="0"/>
    <xf numFmtId="0" fontId="34" fillId="8" borderId="5" applyNumberFormat="0" applyAlignment="0" applyProtection="0"/>
    <xf numFmtId="0" fontId="3" fillId="0" borderId="0"/>
    <xf numFmtId="0" fontId="45" fillId="0" borderId="0"/>
    <xf numFmtId="43" fontId="45" fillId="0" borderId="0" applyFont="0" applyFill="0" applyBorder="0" applyAlignment="0" applyProtection="0"/>
    <xf numFmtId="0" fontId="5" fillId="0" borderId="0"/>
    <xf numFmtId="0" fontId="3" fillId="0" borderId="0"/>
    <xf numFmtId="169" fontId="5" fillId="0" borderId="0" applyFont="0" applyFill="0" applyBorder="0" applyAlignment="0" applyProtection="0"/>
    <xf numFmtId="38" fontId="20" fillId="24" borderId="0" applyNumberFormat="0" applyBorder="0" applyAlignment="0" applyProtection="0"/>
    <xf numFmtId="10" fontId="20" fillId="25" borderId="13" applyNumberFormat="0" applyBorder="0" applyAlignment="0" applyProtection="0"/>
    <xf numFmtId="170" fontId="46" fillId="0" borderId="0"/>
    <xf numFmtId="10" fontId="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" fillId="0" borderId="0"/>
    <xf numFmtId="0" fontId="5" fillId="0" borderId="0"/>
    <xf numFmtId="0" fontId="34" fillId="8" borderId="5" applyNumberFormat="0" applyAlignment="0" applyProtection="0"/>
    <xf numFmtId="43" fontId="5" fillId="0" borderId="0" applyFont="0" applyFill="0" applyBorder="0" applyAlignment="0" applyProtection="0"/>
    <xf numFmtId="0" fontId="34" fillId="8" borderId="5" applyNumberFormat="0" applyAlignment="0" applyProtection="0"/>
    <xf numFmtId="0" fontId="4" fillId="0" borderId="0"/>
    <xf numFmtId="0" fontId="5" fillId="2" borderId="2" applyNumberFormat="0" applyFont="0" applyAlignment="0" applyProtection="0"/>
    <xf numFmtId="0" fontId="44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" fillId="0" borderId="0"/>
    <xf numFmtId="0" fontId="2" fillId="0" borderId="0"/>
    <xf numFmtId="0" fontId="34" fillId="8" borderId="5" applyNumberFormat="0" applyAlignment="0" applyProtection="0"/>
    <xf numFmtId="0" fontId="2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34" fillId="8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78">
    <xf numFmtId="0" fontId="0" fillId="0" borderId="0" xfId="0"/>
    <xf numFmtId="15" fontId="6" fillId="0" borderId="0" xfId="0" quotePrefix="1" applyNumberFormat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14" fontId="9" fillId="0" borderId="0" xfId="0" quotePrefix="1" applyNumberFormat="1" applyFont="1" applyAlignment="1">
      <alignment horizontal="left"/>
    </xf>
    <xf numFmtId="164" fontId="8" fillId="0" borderId="0" xfId="0" quotePrefix="1" applyNumberFormat="1" applyFont="1" applyAlignment="1">
      <alignment horizontal="center"/>
    </xf>
    <xf numFmtId="14" fontId="10" fillId="0" borderId="0" xfId="0" quotePrefix="1" applyNumberFormat="1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Fill="1"/>
    <xf numFmtId="0" fontId="11" fillId="0" borderId="0" xfId="0" applyFont="1" applyFill="1"/>
    <xf numFmtId="37" fontId="11" fillId="0" borderId="0" xfId="0" applyNumberFormat="1" applyFont="1" applyFill="1" applyAlignment="1">
      <alignment horizontal="center"/>
    </xf>
    <xf numFmtId="37" fontId="15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center"/>
    </xf>
    <xf numFmtId="165" fontId="17" fillId="0" borderId="0" xfId="0" applyNumberFormat="1" applyFont="1" applyFill="1" applyProtection="1">
      <protection locked="0"/>
    </xf>
    <xf numFmtId="0" fontId="18" fillId="0" borderId="0" xfId="0" applyFont="1" applyFill="1" applyAlignment="1">
      <alignment horizontal="center"/>
    </xf>
    <xf numFmtId="0" fontId="19" fillId="0" borderId="0" xfId="0" applyFont="1"/>
    <xf numFmtId="37" fontId="16" fillId="0" borderId="0" xfId="0" applyNumberFormat="1" applyFont="1" applyFill="1"/>
    <xf numFmtId="37" fontId="5" fillId="0" borderId="0" xfId="0" applyNumberFormat="1" applyFont="1"/>
    <xf numFmtId="0" fontId="16" fillId="0" borderId="1" xfId="0" applyFont="1" applyFill="1" applyBorder="1"/>
    <xf numFmtId="0" fontId="16" fillId="0" borderId="0" xfId="0" applyFont="1"/>
    <xf numFmtId="0" fontId="16" fillId="0" borderId="0" xfId="0" applyFont="1" applyAlignment="1">
      <alignment horizontal="center"/>
    </xf>
    <xf numFmtId="37" fontId="16" fillId="0" borderId="0" xfId="0" applyNumberFormat="1" applyFont="1"/>
    <xf numFmtId="165" fontId="17" fillId="0" borderId="0" xfId="0" applyNumberFormat="1" applyFont="1" applyProtection="1">
      <protection locked="0"/>
    </xf>
    <xf numFmtId="0" fontId="20" fillId="0" borderId="0" xfId="0" applyFont="1"/>
    <xf numFmtId="0" fontId="16" fillId="0" borderId="1" xfId="0" applyFont="1" applyFill="1" applyBorder="1" applyAlignment="1">
      <alignment horizontal="center"/>
    </xf>
    <xf numFmtId="37" fontId="16" fillId="0" borderId="1" xfId="0" applyNumberFormat="1" applyFont="1" applyFill="1" applyBorder="1"/>
    <xf numFmtId="0" fontId="22" fillId="0" borderId="0" xfId="0" applyFont="1"/>
    <xf numFmtId="0" fontId="22" fillId="0" borderId="1" xfId="0" applyFont="1" applyFill="1" applyBorder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0" fillId="0" borderId="0" xfId="0" applyFont="1"/>
    <xf numFmtId="0" fontId="23" fillId="0" borderId="0" xfId="0" applyFont="1"/>
    <xf numFmtId="0" fontId="22" fillId="0" borderId="3" xfId="0" applyFont="1" applyBorder="1"/>
    <xf numFmtId="165" fontId="17" fillId="0" borderId="1" xfId="0" applyNumberFormat="1" applyFont="1" applyFill="1" applyBorder="1" applyProtection="1">
      <protection locked="0"/>
    </xf>
    <xf numFmtId="14" fontId="10" fillId="0" borderId="0" xfId="0" quotePrefix="1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2" fillId="0" borderId="0" xfId="0" applyFont="1" applyAlignment="1"/>
    <xf numFmtId="0" fontId="11" fillId="0" borderId="0" xfId="0" applyFont="1"/>
    <xf numFmtId="0" fontId="12" fillId="0" borderId="0" xfId="0" applyFont="1"/>
    <xf numFmtId="37" fontId="11" fillId="0" borderId="0" xfId="0" applyNumberFormat="1" applyFont="1" applyAlignment="1">
      <alignment horizontal="center"/>
    </xf>
    <xf numFmtId="166" fontId="17" fillId="0" borderId="0" xfId="0" applyNumberFormat="1" applyFont="1" applyAlignment="1" applyProtection="1">
      <alignment horizontal="right"/>
      <protection locked="0"/>
    </xf>
    <xf numFmtId="165" fontId="17" fillId="0" borderId="1" xfId="0" applyNumberFormat="1" applyFont="1" applyBorder="1" applyProtection="1">
      <protection locked="0"/>
    </xf>
    <xf numFmtId="166" fontId="17" fillId="0" borderId="1" xfId="0" applyNumberFormat="1" applyFont="1" applyBorder="1" applyAlignment="1" applyProtection="1">
      <alignment horizontal="right"/>
      <protection locked="0"/>
    </xf>
    <xf numFmtId="166" fontId="17" fillId="0" borderId="0" xfId="0" applyNumberFormat="1" applyFont="1" applyBorder="1" applyAlignment="1" applyProtection="1">
      <alignment horizontal="right"/>
      <protection locked="0"/>
    </xf>
    <xf numFmtId="166" fontId="16" fillId="0" borderId="0" xfId="0" applyNumberFormat="1" applyFont="1" applyBorder="1"/>
    <xf numFmtId="0" fontId="16" fillId="0" borderId="0" xfId="0" applyFont="1" applyBorder="1"/>
    <xf numFmtId="0" fontId="12" fillId="0" borderId="0" xfId="0" applyFont="1" applyFill="1" applyAlignment="1"/>
    <xf numFmtId="167" fontId="22" fillId="0" borderId="0" xfId="0" applyNumberFormat="1" applyFont="1"/>
    <xf numFmtId="167" fontId="22" fillId="0" borderId="0" xfId="0" applyNumberFormat="1" applyFont="1" applyFill="1"/>
    <xf numFmtId="0" fontId="41" fillId="0" borderId="0" xfId="0" applyFont="1"/>
    <xf numFmtId="0" fontId="22" fillId="0" borderId="0" xfId="0" applyFont="1" applyBorder="1"/>
    <xf numFmtId="41" fontId="16" fillId="0" borderId="1" xfId="1" applyNumberFormat="1" applyFont="1" applyFill="1" applyBorder="1"/>
    <xf numFmtId="41" fontId="16" fillId="0" borderId="0" xfId="1" applyNumberFormat="1" applyFont="1"/>
    <xf numFmtId="41" fontId="16" fillId="0" borderId="0" xfId="1" applyNumberFormat="1" applyFont="1" applyFill="1"/>
    <xf numFmtId="41" fontId="16" fillId="0" borderId="1" xfId="1" applyNumberFormat="1" applyFont="1" applyBorder="1"/>
    <xf numFmtId="0" fontId="8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8" fontId="8" fillId="0" borderId="0" xfId="0" quotePrefix="1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</cellXfs>
  <cellStyles count="223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55"/>
    <cellStyle name="Input 41" xfId="156"/>
    <cellStyle name="Input 42" xfId="157"/>
    <cellStyle name="Input 43" xfId="158"/>
    <cellStyle name="Input 44" xfId="159"/>
    <cellStyle name="Input 45" xfId="160"/>
    <cellStyle name="Input 46" xfId="161"/>
    <cellStyle name="Input 47" xfId="162"/>
    <cellStyle name="Input 48" xfId="163"/>
    <cellStyle name="Input 49" xfId="164"/>
    <cellStyle name="Input 5" xfId="50"/>
    <cellStyle name="Input 50" xfId="165"/>
    <cellStyle name="Input 51" xfId="166"/>
    <cellStyle name="Input 52" xfId="167"/>
    <cellStyle name="Input 53" xfId="168"/>
    <cellStyle name="Input 54" xfId="169"/>
    <cellStyle name="Input 55" xfId="170"/>
    <cellStyle name="Input 56" xfId="171"/>
    <cellStyle name="Input 57" xfId="172"/>
    <cellStyle name="Input 58" xfId="173"/>
    <cellStyle name="Input 59" xfId="174"/>
    <cellStyle name="Input 6" xfId="79"/>
    <cellStyle name="Input 60" xfId="175"/>
    <cellStyle name="Input 61" xfId="176"/>
    <cellStyle name="Input 62" xfId="177"/>
    <cellStyle name="Input 63" xfId="178"/>
    <cellStyle name="Input 64" xfId="179"/>
    <cellStyle name="Input 65" xfId="180"/>
    <cellStyle name="Input 66" xfId="181"/>
    <cellStyle name="Input 67" xfId="182"/>
    <cellStyle name="Input 68" xfId="183"/>
    <cellStyle name="Input 69" xfId="184"/>
    <cellStyle name="Input 7" xfId="75"/>
    <cellStyle name="Input 70" xfId="185"/>
    <cellStyle name="Input 8" xfId="9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86"/>
    <cellStyle name="Normal 14 5" xfId="187"/>
    <cellStyle name="Normal 15" xfId="55"/>
    <cellStyle name="Normal 15 2" xfId="111"/>
    <cellStyle name="Normal 15 3" xfId="142"/>
    <cellStyle name="Normal 15 4" xfId="188"/>
    <cellStyle name="Normal 15 5" xfId="189"/>
    <cellStyle name="Normal 16" xfId="72"/>
    <cellStyle name="Normal 17" xfId="71"/>
    <cellStyle name="Normal 17 2" xfId="113"/>
    <cellStyle name="Normal 17 3" xfId="145"/>
    <cellStyle name="Normal 17 4" xfId="190"/>
    <cellStyle name="Normal 17 5" xfId="191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92"/>
    <cellStyle name="Normal 56" xfId="193"/>
    <cellStyle name="Normal 57" xfId="194"/>
    <cellStyle name="Normal 58" xfId="195"/>
    <cellStyle name="Normal 59" xfId="196"/>
    <cellStyle name="Normal 6" xfId="62"/>
    <cellStyle name="Normal 60" xfId="197"/>
    <cellStyle name="Normal 61" xfId="198"/>
    <cellStyle name="Normal 62" xfId="199"/>
    <cellStyle name="Normal 63" xfId="200"/>
    <cellStyle name="Normal 64" xfId="201"/>
    <cellStyle name="Normal 65" xfId="202"/>
    <cellStyle name="Normal 66" xfId="203"/>
    <cellStyle name="Normal 67" xfId="204"/>
    <cellStyle name="Normal 68" xfId="205"/>
    <cellStyle name="Normal 69" xfId="206"/>
    <cellStyle name="Normal 7" xfId="65"/>
    <cellStyle name="Normal 70" xfId="207"/>
    <cellStyle name="Normal 71" xfId="208"/>
    <cellStyle name="Normal 72" xfId="209"/>
    <cellStyle name="Normal 73" xfId="210"/>
    <cellStyle name="Normal 74" xfId="211"/>
    <cellStyle name="Normal 75" xfId="212"/>
    <cellStyle name="Normal 76" xfId="213"/>
    <cellStyle name="Normal 77" xfId="214"/>
    <cellStyle name="Normal 78" xfId="215"/>
    <cellStyle name="Normal 79" xfId="216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9" xfId="67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zoomScale="70" zoomScaleNormal="70" zoomScaleSheetLayoutView="70" workbookViewId="0">
      <selection activeCell="H43" sqref="H43"/>
    </sheetView>
  </sheetViews>
  <sheetFormatPr defaultColWidth="8.85546875" defaultRowHeight="16.5" x14ac:dyDescent="0.3"/>
  <cols>
    <col min="1" max="1" width="3.5703125" style="31" customWidth="1"/>
    <col min="2" max="2" width="41.140625" style="4" customWidth="1"/>
    <col min="3" max="3" width="1.140625" style="4" customWidth="1"/>
    <col min="4" max="4" width="15.5703125" style="4" bestFit="1" customWidth="1"/>
    <col min="5" max="5" width="15.5703125" style="3" customWidth="1"/>
    <col min="6" max="7" width="15.5703125" style="4" customWidth="1"/>
    <col min="8" max="8" width="15.5703125" style="3" bestFit="1" customWidth="1"/>
    <col min="9" max="9" width="15.5703125" style="4" bestFit="1" customWidth="1"/>
    <col min="10" max="10" width="13.7109375" style="4" customWidth="1"/>
    <col min="11" max="11" width="12.42578125" style="4" customWidth="1"/>
    <col min="12" max="16384" width="8.85546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0.2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0"/>
      <c r="L2" s="5"/>
      <c r="M2" s="5"/>
      <c r="N2" s="5"/>
    </row>
    <row r="3" spans="1:14" ht="20.25" x14ac:dyDescent="0.3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0"/>
    </row>
    <row r="4" spans="1:14" ht="20.25" x14ac:dyDescent="0.3">
      <c r="B4" s="67" t="s">
        <v>41</v>
      </c>
      <c r="C4" s="67"/>
      <c r="D4" s="67"/>
      <c r="E4" s="67"/>
      <c r="F4" s="67"/>
      <c r="G4" s="67"/>
      <c r="H4" s="67"/>
      <c r="I4" s="67"/>
      <c r="J4" s="67"/>
      <c r="K4" s="6"/>
    </row>
    <row r="5" spans="1:14" x14ac:dyDescent="0.3">
      <c r="B5" s="7"/>
      <c r="C5" s="7"/>
      <c r="D5" s="8"/>
      <c r="E5" s="8"/>
      <c r="F5" s="8"/>
      <c r="G5" s="8"/>
      <c r="H5" s="8"/>
      <c r="I5" s="8"/>
      <c r="J5" s="8"/>
      <c r="K5" s="9"/>
    </row>
    <row r="6" spans="1:14" ht="18.75" x14ac:dyDescent="0.3">
      <c r="B6" s="68" t="s">
        <v>2</v>
      </c>
      <c r="C6" s="68"/>
      <c r="D6" s="68"/>
      <c r="E6" s="68"/>
      <c r="F6" s="68"/>
      <c r="G6" s="68"/>
      <c r="H6" s="68"/>
      <c r="I6" s="68"/>
      <c r="J6" s="68"/>
      <c r="K6" s="64"/>
    </row>
    <row r="7" spans="1:14" ht="18.75" x14ac:dyDescent="0.3">
      <c r="B7" s="61"/>
      <c r="C7" s="61"/>
      <c r="D7" s="61"/>
      <c r="E7" s="61"/>
      <c r="F7" s="61"/>
      <c r="G7" s="61"/>
      <c r="H7" s="61"/>
      <c r="I7" s="61"/>
      <c r="J7" s="61"/>
      <c r="K7" s="64"/>
    </row>
    <row r="8" spans="1:14" s="31" customFormat="1" ht="18" x14ac:dyDescent="0.25">
      <c r="B8" s="61"/>
      <c r="C8" s="61"/>
      <c r="D8" s="32" t="s">
        <v>24</v>
      </c>
      <c r="E8" s="32" t="s">
        <v>25</v>
      </c>
      <c r="F8" s="32" t="s">
        <v>27</v>
      </c>
      <c r="G8" s="32" t="s">
        <v>28</v>
      </c>
      <c r="H8" s="32" t="s">
        <v>29</v>
      </c>
      <c r="I8" s="32" t="s">
        <v>30</v>
      </c>
      <c r="J8" s="32" t="s">
        <v>31</v>
      </c>
      <c r="K8" s="64"/>
    </row>
    <row r="9" spans="1:14" s="31" customFormat="1" ht="14.25" x14ac:dyDescent="0.2">
      <c r="B9" s="33"/>
      <c r="C9" s="33"/>
      <c r="D9" s="34" t="s">
        <v>24</v>
      </c>
      <c r="E9" s="34" t="s">
        <v>25</v>
      </c>
      <c r="F9" s="34" t="s">
        <v>26</v>
      </c>
      <c r="G9" s="34" t="s">
        <v>33</v>
      </c>
      <c r="H9" s="34"/>
      <c r="I9" s="34" t="s">
        <v>34</v>
      </c>
      <c r="J9" s="34" t="s">
        <v>35</v>
      </c>
      <c r="K9" s="35"/>
    </row>
    <row r="10" spans="1:14" s="31" customFormat="1" ht="14.25" x14ac:dyDescent="0.2">
      <c r="B10" s="33"/>
      <c r="C10" s="33"/>
      <c r="D10" s="34"/>
      <c r="E10" s="34"/>
      <c r="F10" s="34"/>
      <c r="G10" s="34"/>
      <c r="H10" s="34"/>
      <c r="I10" s="34"/>
      <c r="J10" s="34"/>
      <c r="K10" s="35"/>
    </row>
    <row r="11" spans="1:14" s="11" customFormat="1" ht="18" x14ac:dyDescent="0.25">
      <c r="A11" s="36"/>
      <c r="B11" s="69" t="s">
        <v>3</v>
      </c>
      <c r="C11" s="69"/>
      <c r="D11" s="69"/>
      <c r="E11" s="69"/>
      <c r="F11" s="69"/>
      <c r="G11" s="69"/>
      <c r="H11" s="69"/>
      <c r="I11" s="69"/>
      <c r="J11" s="69"/>
      <c r="K11" s="65"/>
    </row>
    <row r="12" spans="1:14" s="11" customFormat="1" ht="18.75" x14ac:dyDescent="0.3">
      <c r="A12" s="36"/>
      <c r="B12" s="12"/>
      <c r="C12" s="12" t="s">
        <v>4</v>
      </c>
      <c r="D12" s="12"/>
      <c r="E12" s="12"/>
      <c r="F12" s="13" t="s">
        <v>5</v>
      </c>
      <c r="G12" s="12"/>
      <c r="H12" s="70" t="s">
        <v>6</v>
      </c>
      <c r="I12" s="70"/>
      <c r="J12" s="70"/>
      <c r="K12" s="10"/>
    </row>
    <row r="13" spans="1:14" s="11" customFormat="1" ht="18" x14ac:dyDescent="0.25">
      <c r="A13" s="36"/>
      <c r="B13" s="13" t="s">
        <v>7</v>
      </c>
      <c r="C13" s="14"/>
      <c r="D13" s="14" t="s">
        <v>8</v>
      </c>
      <c r="E13" s="14" t="s">
        <v>9</v>
      </c>
      <c r="F13" s="14" t="s">
        <v>10</v>
      </c>
      <c r="G13" s="14" t="s">
        <v>11</v>
      </c>
      <c r="H13" s="14" t="s">
        <v>12</v>
      </c>
      <c r="I13" s="14" t="s">
        <v>10</v>
      </c>
      <c r="J13" s="14" t="s">
        <v>11</v>
      </c>
      <c r="K13" s="15"/>
    </row>
    <row r="14" spans="1:14" ht="18.75" x14ac:dyDescent="0.3">
      <c r="A14" s="37">
        <v>1</v>
      </c>
      <c r="B14" s="16" t="s">
        <v>13</v>
      </c>
      <c r="C14" s="17"/>
      <c r="D14" s="58">
        <v>1010122</v>
      </c>
      <c r="E14" s="58">
        <v>1009438</v>
      </c>
      <c r="F14" s="58">
        <f t="shared" ref="F14:F19" si="0">D14-E14</f>
        <v>684</v>
      </c>
      <c r="G14" s="18">
        <f t="shared" ref="G14:G20" si="1">F14/E14</f>
        <v>6.7760476621644917E-4</v>
      </c>
      <c r="H14" s="58">
        <v>997453</v>
      </c>
      <c r="I14" s="58">
        <f t="shared" ref="I14:I19" si="2">+D14-H14</f>
        <v>12669</v>
      </c>
      <c r="J14" s="18">
        <f t="shared" ref="J14:J20" si="3">+I14/H14</f>
        <v>1.2701350339314233E-2</v>
      </c>
      <c r="K14" s="15"/>
    </row>
    <row r="15" spans="1:14" ht="18.75" x14ac:dyDescent="0.3">
      <c r="A15" s="37">
        <v>2</v>
      </c>
      <c r="B15" s="16" t="s">
        <v>38</v>
      </c>
      <c r="C15" s="17"/>
      <c r="D15" s="58">
        <v>129074</v>
      </c>
      <c r="E15" s="58">
        <v>129400</v>
      </c>
      <c r="F15" s="58">
        <f t="shared" si="0"/>
        <v>-326</v>
      </c>
      <c r="G15" s="18">
        <f t="shared" si="1"/>
        <v>-2.5193199381761977E-3</v>
      </c>
      <c r="H15" s="58">
        <v>126905</v>
      </c>
      <c r="I15" s="58">
        <f t="shared" si="2"/>
        <v>2169</v>
      </c>
      <c r="J15" s="18">
        <f t="shared" si="3"/>
        <v>1.7091525156613215E-2</v>
      </c>
      <c r="K15" s="15"/>
    </row>
    <row r="16" spans="1:14" ht="18.75" x14ac:dyDescent="0.3">
      <c r="A16" s="37">
        <v>3</v>
      </c>
      <c r="B16" s="16" t="s">
        <v>39</v>
      </c>
      <c r="C16" s="17"/>
      <c r="D16" s="58">
        <v>3365</v>
      </c>
      <c r="E16" s="58">
        <v>3349</v>
      </c>
      <c r="F16" s="58">
        <f t="shared" si="0"/>
        <v>16</v>
      </c>
      <c r="G16" s="18">
        <f t="shared" si="1"/>
        <v>4.7775455359808901E-3</v>
      </c>
      <c r="H16" s="58">
        <v>3399</v>
      </c>
      <c r="I16" s="58">
        <f t="shared" si="2"/>
        <v>-34</v>
      </c>
      <c r="J16" s="18">
        <f t="shared" si="3"/>
        <v>-1.0002942041776994E-2</v>
      </c>
      <c r="K16" s="15"/>
    </row>
    <row r="17" spans="1:11" ht="18.75" x14ac:dyDescent="0.3">
      <c r="A17" s="37">
        <v>4</v>
      </c>
      <c r="B17" s="16" t="s">
        <v>18</v>
      </c>
      <c r="C17" s="17"/>
      <c r="D17" s="58">
        <v>7004</v>
      </c>
      <c r="E17" s="58">
        <v>7083</v>
      </c>
      <c r="F17" s="58">
        <f t="shared" si="0"/>
        <v>-79</v>
      </c>
      <c r="G17" s="18">
        <f t="shared" si="1"/>
        <v>-1.1153466045460962E-2</v>
      </c>
      <c r="H17" s="58">
        <v>6731</v>
      </c>
      <c r="I17" s="58">
        <f t="shared" si="2"/>
        <v>273</v>
      </c>
      <c r="J17" s="18">
        <f t="shared" si="3"/>
        <v>4.0558609419105628E-2</v>
      </c>
      <c r="K17" s="15"/>
    </row>
    <row r="18" spans="1:11" ht="18.75" x14ac:dyDescent="0.3">
      <c r="A18" s="37">
        <v>5</v>
      </c>
      <c r="B18" s="16" t="s">
        <v>40</v>
      </c>
      <c r="C18" s="19"/>
      <c r="D18" s="58">
        <v>8</v>
      </c>
      <c r="E18" s="58">
        <v>8</v>
      </c>
      <c r="F18" s="58">
        <f t="shared" si="0"/>
        <v>0</v>
      </c>
      <c r="G18" s="18">
        <f t="shared" si="1"/>
        <v>0</v>
      </c>
      <c r="H18" s="58">
        <v>8</v>
      </c>
      <c r="I18" s="58">
        <f t="shared" si="2"/>
        <v>0</v>
      </c>
      <c r="J18" s="18">
        <f t="shared" si="3"/>
        <v>0</v>
      </c>
      <c r="K18" s="15"/>
    </row>
    <row r="19" spans="1:11" ht="18.75" x14ac:dyDescent="0.3">
      <c r="A19" s="37">
        <v>6</v>
      </c>
      <c r="B19" s="16" t="s">
        <v>19</v>
      </c>
      <c r="C19" s="19"/>
      <c r="D19" s="56">
        <v>16</v>
      </c>
      <c r="E19" s="56">
        <v>16</v>
      </c>
      <c r="F19" s="56">
        <f t="shared" si="0"/>
        <v>0</v>
      </c>
      <c r="G19" s="38">
        <f t="shared" si="1"/>
        <v>0</v>
      </c>
      <c r="H19" s="56">
        <v>16</v>
      </c>
      <c r="I19" s="56">
        <f t="shared" si="2"/>
        <v>0</v>
      </c>
      <c r="J19" s="38">
        <f t="shared" si="3"/>
        <v>0</v>
      </c>
      <c r="K19" s="20"/>
    </row>
    <row r="20" spans="1:11" ht="18.75" x14ac:dyDescent="0.3">
      <c r="A20" s="37">
        <v>7</v>
      </c>
      <c r="B20" s="16" t="s">
        <v>20</v>
      </c>
      <c r="C20" s="17"/>
      <c r="D20" s="21">
        <f>SUM(D14:D19)</f>
        <v>1149589</v>
      </c>
      <c r="E20" s="21">
        <f>SUM(E14:E19)</f>
        <v>1149294</v>
      </c>
      <c r="F20" s="21">
        <f>SUM(F14:F19)</f>
        <v>295</v>
      </c>
      <c r="G20" s="18">
        <f t="shared" si="1"/>
        <v>2.5667931791169187E-4</v>
      </c>
      <c r="H20" s="21">
        <f>SUM(H14:H19)</f>
        <v>1134512</v>
      </c>
      <c r="I20" s="21">
        <f>SUM(I14:I19)</f>
        <v>15077</v>
      </c>
      <c r="J20" s="18">
        <f t="shared" si="3"/>
        <v>1.3289414303242274E-2</v>
      </c>
      <c r="K20" s="22"/>
    </row>
    <row r="21" spans="1:11" ht="18.75" x14ac:dyDescent="0.3">
      <c r="A21" s="37">
        <v>8</v>
      </c>
      <c r="B21" s="23"/>
      <c r="C21" s="23"/>
      <c r="D21" s="23" t="s">
        <v>32</v>
      </c>
      <c r="E21" s="23"/>
      <c r="F21" s="23"/>
      <c r="G21" s="23"/>
      <c r="H21" s="23"/>
      <c r="I21" s="23"/>
      <c r="J21" s="23"/>
      <c r="K21" s="20"/>
    </row>
    <row r="22" spans="1:11" ht="18.75" hidden="1" x14ac:dyDescent="0.3">
      <c r="A22" s="37">
        <v>9</v>
      </c>
      <c r="B22" s="71" t="s">
        <v>23</v>
      </c>
      <c r="C22" s="71"/>
      <c r="D22" s="71"/>
      <c r="E22" s="71"/>
      <c r="F22" s="71"/>
      <c r="G22" s="71"/>
      <c r="H22" s="71"/>
      <c r="I22" s="71"/>
      <c r="J22" s="71"/>
      <c r="K22" s="62"/>
    </row>
    <row r="23" spans="1:11" s="11" customFormat="1" ht="18" hidden="1" x14ac:dyDescent="0.25">
      <c r="A23" s="37">
        <v>10</v>
      </c>
      <c r="B23" s="12"/>
      <c r="C23" s="12"/>
      <c r="D23" s="12"/>
      <c r="E23" s="12"/>
      <c r="F23" s="13" t="s">
        <v>5</v>
      </c>
      <c r="G23" s="12"/>
      <c r="H23" s="70" t="s">
        <v>6</v>
      </c>
      <c r="I23" s="70"/>
      <c r="J23" s="70"/>
      <c r="K23" s="20"/>
    </row>
    <row r="24" spans="1:11" s="11" customFormat="1" ht="18" hidden="1" x14ac:dyDescent="0.25">
      <c r="A24" s="37">
        <v>11</v>
      </c>
      <c r="B24" s="13" t="s">
        <v>7</v>
      </c>
      <c r="C24" s="14"/>
      <c r="D24" s="14" t="s">
        <v>8</v>
      </c>
      <c r="E24" s="14" t="s">
        <v>9</v>
      </c>
      <c r="F24" s="14" t="s">
        <v>10</v>
      </c>
      <c r="G24" s="14" t="s">
        <v>11</v>
      </c>
      <c r="H24" s="14" t="s">
        <v>12</v>
      </c>
      <c r="I24" s="14" t="s">
        <v>10</v>
      </c>
      <c r="J24" s="14" t="s">
        <v>11</v>
      </c>
      <c r="K24" s="20"/>
    </row>
    <row r="25" spans="1:11" ht="18.75" hidden="1" x14ac:dyDescent="0.3">
      <c r="A25" s="37">
        <v>12</v>
      </c>
      <c r="B25" s="16" t="s">
        <v>13</v>
      </c>
      <c r="C25" s="17"/>
      <c r="D25" s="58">
        <v>1008592</v>
      </c>
      <c r="E25" s="58">
        <v>1008275</v>
      </c>
      <c r="F25" s="58">
        <f t="shared" ref="F25:F30" si="4">D25-E25</f>
        <v>317</v>
      </c>
      <c r="G25" s="18">
        <f t="shared" ref="G25:G31" si="5">F25/E25</f>
        <v>3.1439835362376338E-4</v>
      </c>
      <c r="H25" s="58">
        <v>996464</v>
      </c>
      <c r="I25" s="58">
        <f t="shared" ref="I25:I30" si="6">+D25-H25</f>
        <v>12128</v>
      </c>
      <c r="J25" s="18">
        <f t="shared" ref="J25:J31" si="7">+I25/H25</f>
        <v>1.2171036786075564E-2</v>
      </c>
      <c r="K25" s="20"/>
    </row>
    <row r="26" spans="1:11" ht="18.75" hidden="1" x14ac:dyDescent="0.3">
      <c r="A26" s="37">
        <v>13</v>
      </c>
      <c r="B26" s="16" t="s">
        <v>38</v>
      </c>
      <c r="C26" s="17"/>
      <c r="D26" s="58">
        <v>128763</v>
      </c>
      <c r="E26" s="58">
        <v>128835</v>
      </c>
      <c r="F26" s="58">
        <f t="shared" si="4"/>
        <v>-72</v>
      </c>
      <c r="G26" s="18">
        <f t="shared" si="5"/>
        <v>-5.5885434858539992E-4</v>
      </c>
      <c r="H26" s="58">
        <v>126467</v>
      </c>
      <c r="I26" s="58">
        <f t="shared" si="6"/>
        <v>2296</v>
      </c>
      <c r="J26" s="18">
        <f t="shared" si="7"/>
        <v>1.8154933698118877E-2</v>
      </c>
      <c r="K26" s="20"/>
    </row>
    <row r="27" spans="1:11" ht="18.75" hidden="1" x14ac:dyDescent="0.3">
      <c r="A27" s="37">
        <v>14</v>
      </c>
      <c r="B27" s="16" t="s">
        <v>39</v>
      </c>
      <c r="C27" s="17"/>
      <c r="D27" s="58">
        <v>3364</v>
      </c>
      <c r="E27" s="58">
        <v>3353</v>
      </c>
      <c r="F27" s="58">
        <f t="shared" si="4"/>
        <v>11</v>
      </c>
      <c r="G27" s="18">
        <f t="shared" si="5"/>
        <v>3.2806441992245749E-3</v>
      </c>
      <c r="H27" s="58">
        <v>3407</v>
      </c>
      <c r="I27" s="58">
        <f t="shared" si="6"/>
        <v>-43</v>
      </c>
      <c r="J27" s="18">
        <f t="shared" si="7"/>
        <v>-1.2621074258878779E-2</v>
      </c>
    </row>
    <row r="28" spans="1:11" ht="18.75" hidden="1" x14ac:dyDescent="0.3">
      <c r="A28" s="37">
        <v>15</v>
      </c>
      <c r="B28" s="16" t="s">
        <v>18</v>
      </c>
      <c r="C28" s="17"/>
      <c r="D28" s="58">
        <v>6960</v>
      </c>
      <c r="E28" s="58">
        <v>7048</v>
      </c>
      <c r="F28" s="58">
        <f t="shared" si="4"/>
        <v>-88</v>
      </c>
      <c r="G28" s="18">
        <f t="shared" si="5"/>
        <v>-1.2485811577752554E-2</v>
      </c>
      <c r="H28" s="58">
        <v>6678</v>
      </c>
      <c r="I28" s="58">
        <f t="shared" si="6"/>
        <v>282</v>
      </c>
      <c r="J28" s="18">
        <f t="shared" si="7"/>
        <v>4.2228212039532795E-2</v>
      </c>
    </row>
    <row r="29" spans="1:11" ht="18.75" hidden="1" x14ac:dyDescent="0.3">
      <c r="A29" s="37">
        <v>16</v>
      </c>
      <c r="B29" s="16" t="s">
        <v>40</v>
      </c>
      <c r="C29" s="19"/>
      <c r="D29" s="58">
        <v>8</v>
      </c>
      <c r="E29" s="58">
        <v>8</v>
      </c>
      <c r="F29" s="58">
        <f t="shared" si="4"/>
        <v>0</v>
      </c>
      <c r="G29" s="18">
        <f t="shared" si="5"/>
        <v>0</v>
      </c>
      <c r="H29" s="58">
        <v>8</v>
      </c>
      <c r="I29" s="58">
        <f t="shared" si="6"/>
        <v>0</v>
      </c>
      <c r="J29" s="18">
        <f t="shared" si="7"/>
        <v>0</v>
      </c>
      <c r="K29" s="22"/>
    </row>
    <row r="30" spans="1:11" ht="18.75" hidden="1" x14ac:dyDescent="0.3">
      <c r="A30" s="37">
        <v>17</v>
      </c>
      <c r="B30" s="16" t="s">
        <v>19</v>
      </c>
      <c r="C30" s="19"/>
      <c r="D30" s="56">
        <v>16</v>
      </c>
      <c r="E30" s="56">
        <v>16</v>
      </c>
      <c r="F30" s="56">
        <f t="shared" si="4"/>
        <v>0</v>
      </c>
      <c r="G30" s="38">
        <f t="shared" si="5"/>
        <v>0</v>
      </c>
      <c r="H30" s="56">
        <v>16</v>
      </c>
      <c r="I30" s="56">
        <f t="shared" si="6"/>
        <v>0</v>
      </c>
      <c r="J30" s="38">
        <f t="shared" si="7"/>
        <v>0</v>
      </c>
      <c r="K30" s="20"/>
    </row>
    <row r="31" spans="1:11" ht="18.75" hidden="1" x14ac:dyDescent="0.3">
      <c r="A31" s="37">
        <v>18</v>
      </c>
      <c r="B31" s="16" t="s">
        <v>20</v>
      </c>
      <c r="C31" s="17"/>
      <c r="D31" s="58">
        <f>SUM(D25:D30)</f>
        <v>1147703</v>
      </c>
      <c r="E31" s="58">
        <f>SUM(E25:E30)</f>
        <v>1147535</v>
      </c>
      <c r="F31" s="21">
        <f>SUM(F25:F30)</f>
        <v>168</v>
      </c>
      <c r="G31" s="18">
        <f t="shared" si="5"/>
        <v>1.4640076337540904E-4</v>
      </c>
      <c r="H31" s="21">
        <f>SUM(H25:H30)</f>
        <v>1133040</v>
      </c>
      <c r="I31" s="21">
        <f>SUM(I25:I30)</f>
        <v>14663</v>
      </c>
      <c r="J31" s="18">
        <f t="shared" si="7"/>
        <v>1.2941290687001342E-2</v>
      </c>
      <c r="K31" s="22"/>
    </row>
    <row r="32" spans="1:11" ht="18.75" hidden="1" x14ac:dyDescent="0.3">
      <c r="A32" s="37">
        <v>19</v>
      </c>
      <c r="B32" s="23"/>
      <c r="C32" s="29"/>
      <c r="D32" s="56"/>
      <c r="E32" s="56"/>
      <c r="F32" s="30"/>
      <c r="G32" s="38"/>
      <c r="H32" s="30"/>
      <c r="I32" s="30"/>
      <c r="J32" s="38"/>
      <c r="K32" s="22"/>
    </row>
    <row r="33" spans="1:11" ht="18.75" x14ac:dyDescent="0.3">
      <c r="A33" s="37">
        <v>9</v>
      </c>
      <c r="B33" s="72" t="s">
        <v>22</v>
      </c>
      <c r="C33" s="71"/>
      <c r="D33" s="71"/>
      <c r="E33" s="71"/>
      <c r="F33" s="71"/>
      <c r="G33" s="71"/>
      <c r="H33" s="71"/>
      <c r="I33" s="71"/>
      <c r="J33" s="71"/>
      <c r="K33" s="62"/>
    </row>
    <row r="34" spans="1:11" s="11" customFormat="1" ht="18" x14ac:dyDescent="0.25">
      <c r="A34" s="37">
        <v>10</v>
      </c>
      <c r="B34" s="12"/>
      <c r="C34" s="12"/>
      <c r="D34" s="12"/>
      <c r="E34" s="12"/>
      <c r="F34" s="13" t="s">
        <v>5</v>
      </c>
      <c r="G34" s="12"/>
      <c r="H34" s="70" t="s">
        <v>6</v>
      </c>
      <c r="I34" s="70"/>
      <c r="J34" s="70"/>
      <c r="K34" s="20"/>
    </row>
    <row r="35" spans="1:11" s="11" customFormat="1" ht="18" x14ac:dyDescent="0.25">
      <c r="A35" s="37">
        <v>11</v>
      </c>
      <c r="B35" s="13" t="s">
        <v>7</v>
      </c>
      <c r="C35" s="14"/>
      <c r="D35" s="14" t="s">
        <v>8</v>
      </c>
      <c r="E35" s="14" t="s">
        <v>9</v>
      </c>
      <c r="F35" s="14" t="s">
        <v>10</v>
      </c>
      <c r="G35" s="14" t="s">
        <v>11</v>
      </c>
      <c r="H35" s="14" t="s">
        <v>12</v>
      </c>
      <c r="I35" s="14" t="s">
        <v>10</v>
      </c>
      <c r="J35" s="14" t="s">
        <v>11</v>
      </c>
      <c r="K35" s="20"/>
    </row>
    <row r="36" spans="1:11" ht="18.75" x14ac:dyDescent="0.3">
      <c r="A36" s="37">
        <v>12</v>
      </c>
      <c r="B36" s="16" t="s">
        <v>13</v>
      </c>
      <c r="C36" s="17"/>
      <c r="D36" s="58">
        <v>1007719</v>
      </c>
      <c r="E36" s="58">
        <v>1007470</v>
      </c>
      <c r="F36" s="58">
        <f t="shared" ref="F36:F41" si="8">D36-E36</f>
        <v>249</v>
      </c>
      <c r="G36" s="18">
        <f t="shared" ref="G36:G42" si="9">F36/E36</f>
        <v>2.4715376140232461E-4</v>
      </c>
      <c r="H36" s="58">
        <v>995802</v>
      </c>
      <c r="I36" s="58">
        <f t="shared" ref="I36:I41" si="10">+D36-H36</f>
        <v>11917</v>
      </c>
      <c r="J36" s="18">
        <f t="shared" ref="J36:J42" si="11">+I36/H36</f>
        <v>1.1967238467084822E-2</v>
      </c>
      <c r="K36" s="20"/>
    </row>
    <row r="37" spans="1:11" ht="18.75" x14ac:dyDescent="0.3">
      <c r="A37" s="37">
        <v>13</v>
      </c>
      <c r="B37" s="16" t="s">
        <v>38</v>
      </c>
      <c r="C37" s="17"/>
      <c r="D37" s="58">
        <v>128517</v>
      </c>
      <c r="E37" s="58">
        <v>128599</v>
      </c>
      <c r="F37" s="58">
        <f t="shared" si="8"/>
        <v>-82</v>
      </c>
      <c r="G37" s="18">
        <f t="shared" si="9"/>
        <v>-6.3764103919937171E-4</v>
      </c>
      <c r="H37" s="58">
        <v>126319</v>
      </c>
      <c r="I37" s="58">
        <f t="shared" si="10"/>
        <v>2198</v>
      </c>
      <c r="J37" s="18">
        <f t="shared" si="11"/>
        <v>1.7400391073393553E-2</v>
      </c>
      <c r="K37" s="20"/>
    </row>
    <row r="38" spans="1:11" ht="18.75" x14ac:dyDescent="0.3">
      <c r="A38" s="37">
        <v>14</v>
      </c>
      <c r="B38" s="16" t="s">
        <v>39</v>
      </c>
      <c r="C38" s="17"/>
      <c r="D38" s="58">
        <v>3369</v>
      </c>
      <c r="E38" s="58">
        <v>3356</v>
      </c>
      <c r="F38" s="58">
        <f t="shared" si="8"/>
        <v>13</v>
      </c>
      <c r="G38" s="18">
        <f t="shared" si="9"/>
        <v>3.8736591179976162E-3</v>
      </c>
      <c r="H38" s="58">
        <v>3409</v>
      </c>
      <c r="I38" s="58">
        <f t="shared" si="10"/>
        <v>-40</v>
      </c>
      <c r="J38" s="18">
        <f t="shared" si="11"/>
        <v>-1.1733646230566148E-2</v>
      </c>
    </row>
    <row r="39" spans="1:11" ht="18.75" x14ac:dyDescent="0.3">
      <c r="A39" s="37">
        <v>15</v>
      </c>
      <c r="B39" s="16" t="s">
        <v>18</v>
      </c>
      <c r="C39" s="17"/>
      <c r="D39" s="58">
        <v>6930</v>
      </c>
      <c r="E39" s="58">
        <v>7027</v>
      </c>
      <c r="F39" s="58">
        <f t="shared" si="8"/>
        <v>-97</v>
      </c>
      <c r="G39" s="18">
        <f t="shared" si="9"/>
        <v>-1.3803899245766331E-2</v>
      </c>
      <c r="H39" s="58">
        <v>6663</v>
      </c>
      <c r="I39" s="58">
        <f t="shared" si="10"/>
        <v>267</v>
      </c>
      <c r="J39" s="18">
        <f t="shared" si="11"/>
        <v>4.0072039621791983E-2</v>
      </c>
    </row>
    <row r="40" spans="1:11" ht="18.75" x14ac:dyDescent="0.3">
      <c r="A40" s="37">
        <v>16</v>
      </c>
      <c r="B40" s="16" t="s">
        <v>40</v>
      </c>
      <c r="C40" s="19"/>
      <c r="D40" s="58">
        <v>8</v>
      </c>
      <c r="E40" s="58">
        <v>8</v>
      </c>
      <c r="F40" s="58">
        <f t="shared" si="8"/>
        <v>0</v>
      </c>
      <c r="G40" s="18">
        <f t="shared" si="9"/>
        <v>0</v>
      </c>
      <c r="H40" s="58">
        <v>8</v>
      </c>
      <c r="I40" s="58">
        <f t="shared" si="10"/>
        <v>0</v>
      </c>
      <c r="J40" s="18">
        <f t="shared" si="11"/>
        <v>0</v>
      </c>
      <c r="K40" s="22"/>
    </row>
    <row r="41" spans="1:11" ht="18.75" x14ac:dyDescent="0.3">
      <c r="A41" s="37">
        <v>17</v>
      </c>
      <c r="B41" s="16" t="s">
        <v>19</v>
      </c>
      <c r="C41" s="19"/>
      <c r="D41" s="56">
        <v>16</v>
      </c>
      <c r="E41" s="56">
        <v>16</v>
      </c>
      <c r="F41" s="56">
        <f t="shared" si="8"/>
        <v>0</v>
      </c>
      <c r="G41" s="38">
        <f t="shared" si="9"/>
        <v>0</v>
      </c>
      <c r="H41" s="56">
        <v>16</v>
      </c>
      <c r="I41" s="56">
        <f t="shared" si="10"/>
        <v>0</v>
      </c>
      <c r="J41" s="38">
        <f t="shared" si="11"/>
        <v>0</v>
      </c>
      <c r="K41" s="20"/>
    </row>
    <row r="42" spans="1:11" ht="18.75" x14ac:dyDescent="0.3">
      <c r="A42" s="37">
        <v>18</v>
      </c>
      <c r="B42" s="16" t="s">
        <v>20</v>
      </c>
      <c r="C42" s="17"/>
      <c r="D42" s="58">
        <f>SUM(D36:D41)</f>
        <v>1146559</v>
      </c>
      <c r="E42" s="58">
        <f>SUM(E36:E41)</f>
        <v>1146476</v>
      </c>
      <c r="F42" s="21">
        <f>SUM(F36:F41)</f>
        <v>83</v>
      </c>
      <c r="G42" s="18">
        <f t="shared" si="9"/>
        <v>7.2395758829665866E-5</v>
      </c>
      <c r="H42" s="21">
        <f>SUM(H36:H41)</f>
        <v>1132217</v>
      </c>
      <c r="I42" s="21">
        <f>SUM(I36:I41)</f>
        <v>14342</v>
      </c>
      <c r="J42" s="18">
        <f t="shared" si="11"/>
        <v>1.2667183057664741E-2</v>
      </c>
      <c r="K42" s="22"/>
    </row>
    <row r="43" spans="1:11" ht="18.75" x14ac:dyDescent="0.3">
      <c r="A43" s="37">
        <v>19</v>
      </c>
      <c r="B43" s="23"/>
      <c r="C43" s="29"/>
      <c r="D43" s="56"/>
      <c r="E43" s="56"/>
      <c r="F43" s="30"/>
      <c r="G43" s="38"/>
      <c r="H43" s="30"/>
      <c r="I43" s="30"/>
      <c r="J43" s="38"/>
      <c r="K43" s="22"/>
    </row>
    <row r="44" spans="1:11" ht="18.75" x14ac:dyDescent="0.3">
      <c r="A44" s="37">
        <v>20</v>
      </c>
      <c r="B44" s="72" t="s">
        <v>21</v>
      </c>
      <c r="C44" s="71"/>
      <c r="D44" s="71"/>
      <c r="E44" s="71"/>
      <c r="F44" s="71"/>
      <c r="G44" s="71"/>
      <c r="H44" s="71"/>
      <c r="I44" s="71"/>
      <c r="J44" s="71"/>
      <c r="K44" s="22"/>
    </row>
    <row r="45" spans="1:11" ht="18.75" x14ac:dyDescent="0.3">
      <c r="A45" s="37">
        <v>21</v>
      </c>
      <c r="B45" s="12"/>
      <c r="C45" s="12"/>
      <c r="D45" s="12"/>
      <c r="E45" s="12"/>
      <c r="F45" s="13" t="s">
        <v>5</v>
      </c>
      <c r="G45" s="12"/>
      <c r="H45" s="70" t="s">
        <v>6</v>
      </c>
      <c r="I45" s="70"/>
      <c r="J45" s="70"/>
      <c r="K45" s="22"/>
    </row>
    <row r="46" spans="1:11" ht="18.75" x14ac:dyDescent="0.3">
      <c r="A46" s="37">
        <v>22</v>
      </c>
      <c r="B46" s="13" t="s">
        <v>7</v>
      </c>
      <c r="C46" s="14"/>
      <c r="D46" s="14" t="s">
        <v>8</v>
      </c>
      <c r="E46" s="14" t="s">
        <v>9</v>
      </c>
      <c r="F46" s="14" t="s">
        <v>10</v>
      </c>
      <c r="G46" s="14" t="s">
        <v>11</v>
      </c>
      <c r="H46" s="14" t="s">
        <v>12</v>
      </c>
      <c r="I46" s="14" t="s">
        <v>10</v>
      </c>
      <c r="J46" s="14" t="s">
        <v>11</v>
      </c>
      <c r="K46" s="22"/>
    </row>
    <row r="47" spans="1:11" ht="18.75" x14ac:dyDescent="0.3">
      <c r="A47" s="37">
        <v>23</v>
      </c>
      <c r="B47" s="16" t="s">
        <v>13</v>
      </c>
      <c r="C47" s="17"/>
      <c r="D47" s="58">
        <v>1005030</v>
      </c>
      <c r="E47" s="58">
        <v>1002980</v>
      </c>
      <c r="F47" s="58">
        <f t="shared" ref="F47:F52" si="12">D47-E47</f>
        <v>2050</v>
      </c>
      <c r="G47" s="18">
        <f t="shared" ref="G47:G53" si="13">F47/E47</f>
        <v>2.0439091507308224E-3</v>
      </c>
      <c r="H47" s="58">
        <v>993197</v>
      </c>
      <c r="I47" s="58">
        <f t="shared" ref="I47:I52" si="14">+D47-H47</f>
        <v>11833</v>
      </c>
      <c r="J47" s="18">
        <f t="shared" ref="J47:J53" si="15">+I47/H47</f>
        <v>1.1914051290932213E-2</v>
      </c>
      <c r="K47" s="22"/>
    </row>
    <row r="48" spans="1:11" ht="18.75" x14ac:dyDescent="0.3">
      <c r="A48" s="37">
        <v>24</v>
      </c>
      <c r="B48" s="16" t="s">
        <v>38</v>
      </c>
      <c r="C48" s="17"/>
      <c r="D48" s="58">
        <v>128111</v>
      </c>
      <c r="E48" s="58">
        <v>128258</v>
      </c>
      <c r="F48" s="58">
        <f t="shared" si="12"/>
        <v>-147</v>
      </c>
      <c r="G48" s="18">
        <f t="shared" si="13"/>
        <v>-1.1461273370861856E-3</v>
      </c>
      <c r="H48" s="58">
        <v>126105</v>
      </c>
      <c r="I48" s="58">
        <f t="shared" si="14"/>
        <v>2006</v>
      </c>
      <c r="J48" s="18">
        <f t="shared" si="15"/>
        <v>1.5907378771658539E-2</v>
      </c>
    </row>
    <row r="49" spans="1:10" ht="18.75" x14ac:dyDescent="0.3">
      <c r="A49" s="37">
        <v>25</v>
      </c>
      <c r="B49" s="16" t="s">
        <v>39</v>
      </c>
      <c r="C49" s="17"/>
      <c r="D49" s="58">
        <v>3375</v>
      </c>
      <c r="E49" s="58">
        <v>3364</v>
      </c>
      <c r="F49" s="58">
        <f t="shared" si="12"/>
        <v>11</v>
      </c>
      <c r="G49" s="18">
        <f t="shared" si="13"/>
        <v>3.2699167657550534E-3</v>
      </c>
      <c r="H49" s="58">
        <v>3417</v>
      </c>
      <c r="I49" s="58">
        <f t="shared" si="14"/>
        <v>-42</v>
      </c>
      <c r="J49" s="18">
        <f t="shared" si="15"/>
        <v>-1.2291483757682178E-2</v>
      </c>
    </row>
    <row r="50" spans="1:10" ht="18.75" x14ac:dyDescent="0.3">
      <c r="A50" s="37">
        <v>26</v>
      </c>
      <c r="B50" s="16" t="s">
        <v>18</v>
      </c>
      <c r="C50" s="17"/>
      <c r="D50" s="58">
        <v>6870</v>
      </c>
      <c r="E50" s="58">
        <v>6644</v>
      </c>
      <c r="F50" s="58">
        <f t="shared" si="12"/>
        <v>226</v>
      </c>
      <c r="G50" s="18">
        <f t="shared" si="13"/>
        <v>3.4015653220951236E-2</v>
      </c>
      <c r="H50" s="58">
        <v>6601</v>
      </c>
      <c r="I50" s="58">
        <f t="shared" si="14"/>
        <v>269</v>
      </c>
      <c r="J50" s="18">
        <f t="shared" si="15"/>
        <v>4.0751401302832904E-2</v>
      </c>
    </row>
    <row r="51" spans="1:10" ht="18.75" x14ac:dyDescent="0.3">
      <c r="A51" s="37">
        <v>27</v>
      </c>
      <c r="B51" s="16" t="s">
        <v>40</v>
      </c>
      <c r="C51" s="19"/>
      <c r="D51" s="58">
        <v>8</v>
      </c>
      <c r="E51" s="58">
        <v>8</v>
      </c>
      <c r="F51" s="58">
        <f t="shared" si="12"/>
        <v>0</v>
      </c>
      <c r="G51" s="18">
        <f t="shared" si="13"/>
        <v>0</v>
      </c>
      <c r="H51" s="58">
        <v>8</v>
      </c>
      <c r="I51" s="58">
        <f t="shared" si="14"/>
        <v>0</v>
      </c>
      <c r="J51" s="18">
        <f t="shared" si="15"/>
        <v>0</v>
      </c>
    </row>
    <row r="52" spans="1:10" ht="18.75" x14ac:dyDescent="0.3">
      <c r="A52" s="37">
        <v>28</v>
      </c>
      <c r="B52" s="16" t="s">
        <v>19</v>
      </c>
      <c r="C52" s="19"/>
      <c r="D52" s="56">
        <v>16</v>
      </c>
      <c r="E52" s="56">
        <v>16</v>
      </c>
      <c r="F52" s="56">
        <f t="shared" si="12"/>
        <v>0</v>
      </c>
      <c r="G52" s="38">
        <f t="shared" si="13"/>
        <v>0</v>
      </c>
      <c r="H52" s="56">
        <v>16</v>
      </c>
      <c r="I52" s="56">
        <f t="shared" si="14"/>
        <v>0</v>
      </c>
      <c r="J52" s="38">
        <f t="shared" si="15"/>
        <v>0</v>
      </c>
    </row>
    <row r="53" spans="1:10" ht="18.75" x14ac:dyDescent="0.3">
      <c r="A53" s="37">
        <v>29</v>
      </c>
      <c r="B53" s="16" t="s">
        <v>20</v>
      </c>
      <c r="C53" s="17"/>
      <c r="D53" s="58">
        <f>SUM(D47:D52)</f>
        <v>1143410</v>
      </c>
      <c r="E53" s="58">
        <f>SUM(E47:E52)</f>
        <v>1141270</v>
      </c>
      <c r="F53" s="21">
        <f>SUM(F47:F52)</f>
        <v>2140</v>
      </c>
      <c r="G53" s="18">
        <f t="shared" si="13"/>
        <v>1.8751040507504798E-3</v>
      </c>
      <c r="H53" s="21">
        <f>SUM(H47:H52)</f>
        <v>1129344</v>
      </c>
      <c r="I53" s="21">
        <f>SUM(I47:I52)</f>
        <v>14066</v>
      </c>
      <c r="J53" s="18">
        <f t="shared" si="15"/>
        <v>1.2455018134421399E-2</v>
      </c>
    </row>
    <row r="54" spans="1:10" ht="18.75" x14ac:dyDescent="0.3">
      <c r="A54" s="55"/>
      <c r="B54" s="24"/>
      <c r="C54" s="25"/>
      <c r="D54" s="57"/>
      <c r="E54" s="58"/>
      <c r="F54" s="26"/>
      <c r="G54" s="27"/>
      <c r="H54" s="21"/>
      <c r="I54" s="26"/>
      <c r="J54" s="27"/>
    </row>
    <row r="55" spans="1:10" ht="18.75" x14ac:dyDescent="0.3">
      <c r="B55" s="24"/>
      <c r="C55" s="25"/>
      <c r="D55" s="57"/>
      <c r="E55" s="58"/>
      <c r="F55" s="26"/>
      <c r="G55" s="27"/>
      <c r="H55" s="21"/>
      <c r="I55" s="26"/>
      <c r="J55" s="27"/>
    </row>
    <row r="56" spans="1:10" ht="18.75" x14ac:dyDescent="0.3">
      <c r="B56" s="24"/>
      <c r="C56" s="25"/>
      <c r="D56" s="57"/>
      <c r="E56" s="58"/>
      <c r="F56" s="26"/>
      <c r="G56" s="27"/>
      <c r="H56" s="21"/>
      <c r="I56" s="26"/>
      <c r="J56" s="27"/>
    </row>
    <row r="57" spans="1:10" ht="18.75" x14ac:dyDescent="0.3">
      <c r="B57" s="24"/>
      <c r="C57" s="25"/>
      <c r="D57" s="57"/>
      <c r="E57" s="58"/>
      <c r="F57" s="26"/>
      <c r="G57" s="27"/>
      <c r="H57" s="21"/>
      <c r="I57" s="26"/>
      <c r="J57" s="27"/>
    </row>
    <row r="58" spans="1:10" ht="18.75" x14ac:dyDescent="0.3">
      <c r="B58" s="24"/>
      <c r="C58" s="25"/>
      <c r="D58" s="57"/>
      <c r="E58" s="58"/>
      <c r="F58" s="26"/>
      <c r="G58" s="27"/>
      <c r="H58" s="21"/>
      <c r="I58" s="26"/>
      <c r="J58" s="27"/>
    </row>
    <row r="59" spans="1:10" ht="18.75" x14ac:dyDescent="0.3">
      <c r="B59" s="24"/>
      <c r="C59" s="25"/>
      <c r="D59" s="57"/>
      <c r="E59" s="58"/>
      <c r="F59" s="26"/>
      <c r="G59" s="27"/>
      <c r="H59" s="21"/>
      <c r="I59" s="26"/>
      <c r="J59" s="27"/>
    </row>
    <row r="61" spans="1:10" x14ac:dyDescent="0.3">
      <c r="B61" s="28"/>
      <c r="H61" s="3" t="s">
        <v>32</v>
      </c>
    </row>
  </sheetData>
  <mergeCells count="12">
    <mergeCell ref="B44:J44"/>
    <mergeCell ref="H45:J45"/>
    <mergeCell ref="H12:J12"/>
    <mergeCell ref="B22:J22"/>
    <mergeCell ref="H23:J23"/>
    <mergeCell ref="B33:J33"/>
    <mergeCell ref="H34:J34"/>
    <mergeCell ref="B2:J2"/>
    <mergeCell ref="B3:J3"/>
    <mergeCell ref="B4:J4"/>
    <mergeCell ref="B6:J6"/>
    <mergeCell ref="B11:J11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="70" zoomScaleNormal="70" zoomScaleSheetLayoutView="70" workbookViewId="0">
      <selection activeCell="B5" sqref="B5"/>
    </sheetView>
  </sheetViews>
  <sheetFormatPr defaultColWidth="8.85546875" defaultRowHeight="16.5" x14ac:dyDescent="0.3"/>
  <cols>
    <col min="1" max="1" width="5.140625" style="31" bestFit="1" customWidth="1"/>
    <col min="2" max="2" width="36.710937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0"/>
    </row>
    <row r="3" spans="1:11" ht="20.25" x14ac:dyDescent="0.3">
      <c r="B3" s="66" t="s">
        <v>1</v>
      </c>
      <c r="C3" s="66"/>
      <c r="D3" s="66"/>
      <c r="E3" s="66"/>
      <c r="F3" s="66"/>
      <c r="G3" s="66"/>
      <c r="H3" s="66"/>
      <c r="I3" s="66"/>
      <c r="J3" s="66"/>
      <c r="K3" s="60"/>
    </row>
    <row r="4" spans="1:11" ht="20.25" x14ac:dyDescent="0.3">
      <c r="B4" s="67" t="str">
        <f>'Elect. Customer Counts Pg 10a '!B4:J4</f>
        <v>7/31/2018</v>
      </c>
      <c r="C4" s="67"/>
      <c r="D4" s="67"/>
      <c r="E4" s="67"/>
      <c r="F4" s="67"/>
      <c r="G4" s="67"/>
      <c r="H4" s="67"/>
      <c r="I4" s="67"/>
      <c r="J4" s="67"/>
      <c r="K4" s="6"/>
    </row>
    <row r="5" spans="1:11" x14ac:dyDescent="0.3">
      <c r="B5" s="39"/>
      <c r="C5" s="39"/>
      <c r="D5" s="40"/>
      <c r="E5" s="8"/>
      <c r="F5" s="40"/>
      <c r="G5" s="40"/>
      <c r="H5" s="40"/>
      <c r="I5" s="40"/>
      <c r="J5" s="40"/>
      <c r="K5" s="40"/>
    </row>
    <row r="6" spans="1:11" ht="18.75" x14ac:dyDescent="0.3">
      <c r="B6" s="73" t="s">
        <v>36</v>
      </c>
      <c r="C6" s="73"/>
      <c r="D6" s="73"/>
      <c r="E6" s="73"/>
      <c r="F6" s="73"/>
      <c r="G6" s="73"/>
      <c r="H6" s="73"/>
      <c r="I6" s="73"/>
      <c r="J6" s="73"/>
      <c r="K6" s="64"/>
    </row>
    <row r="7" spans="1:11" ht="18.75" x14ac:dyDescent="0.3"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s="31" customFormat="1" ht="18" x14ac:dyDescent="0.25">
      <c r="B8" s="64"/>
      <c r="C8" s="64"/>
      <c r="D8" s="32" t="s">
        <v>24</v>
      </c>
      <c r="E8" s="32" t="s">
        <v>25</v>
      </c>
      <c r="F8" s="32" t="s">
        <v>27</v>
      </c>
      <c r="G8" s="32" t="s">
        <v>28</v>
      </c>
      <c r="H8" s="32" t="s">
        <v>29</v>
      </c>
      <c r="I8" s="32" t="s">
        <v>30</v>
      </c>
      <c r="J8" s="32" t="s">
        <v>31</v>
      </c>
      <c r="K8" s="64"/>
    </row>
    <row r="9" spans="1:11" s="31" customFormat="1" ht="18" x14ac:dyDescent="0.25">
      <c r="B9" s="64"/>
      <c r="C9" s="64"/>
      <c r="D9" s="34" t="s">
        <v>24</v>
      </c>
      <c r="E9" s="34" t="s">
        <v>25</v>
      </c>
      <c r="F9" s="34" t="s">
        <v>26</v>
      </c>
      <c r="G9" s="34" t="s">
        <v>33</v>
      </c>
      <c r="H9" s="34"/>
      <c r="I9" s="34" t="s">
        <v>34</v>
      </c>
      <c r="J9" s="34" t="s">
        <v>35</v>
      </c>
      <c r="K9" s="64"/>
    </row>
    <row r="11" spans="1:11" s="11" customFormat="1" ht="18" x14ac:dyDescent="0.25">
      <c r="A11" s="36"/>
      <c r="B11" s="74" t="s">
        <v>3</v>
      </c>
      <c r="C11" s="74"/>
      <c r="D11" s="74"/>
      <c r="E11" s="74"/>
      <c r="F11" s="74"/>
      <c r="G11" s="74"/>
      <c r="H11" s="74"/>
      <c r="I11" s="74"/>
      <c r="J11" s="74"/>
      <c r="K11" s="65"/>
    </row>
    <row r="12" spans="1:11" s="11" customFormat="1" ht="18" x14ac:dyDescent="0.25">
      <c r="A12" s="36"/>
      <c r="B12" s="41"/>
      <c r="C12" s="41"/>
      <c r="D12" s="41"/>
      <c r="E12" s="12"/>
      <c r="F12" s="42" t="s">
        <v>5</v>
      </c>
      <c r="G12" s="43"/>
      <c r="H12" s="75" t="s">
        <v>6</v>
      </c>
      <c r="I12" s="75"/>
      <c r="J12" s="75"/>
      <c r="K12" s="63"/>
    </row>
    <row r="13" spans="1:11" s="11" customFormat="1" ht="18" x14ac:dyDescent="0.25">
      <c r="A13" s="36"/>
      <c r="B13" s="42" t="s">
        <v>7</v>
      </c>
      <c r="C13" s="42"/>
      <c r="D13" s="44" t="s">
        <v>8</v>
      </c>
      <c r="E13" s="14" t="s">
        <v>9</v>
      </c>
      <c r="F13" s="44" t="s">
        <v>10</v>
      </c>
      <c r="G13" s="44" t="s">
        <v>11</v>
      </c>
      <c r="H13" s="14" t="s">
        <v>12</v>
      </c>
      <c r="I13" s="44" t="s">
        <v>10</v>
      </c>
      <c r="J13" s="44" t="s">
        <v>11</v>
      </c>
      <c r="K13" s="44"/>
    </row>
    <row r="14" spans="1:11" ht="18.75" x14ac:dyDescent="0.3">
      <c r="A14" s="37">
        <v>1</v>
      </c>
      <c r="B14" s="24" t="s">
        <v>13</v>
      </c>
      <c r="C14" s="24"/>
      <c r="D14" s="58">
        <v>771479</v>
      </c>
      <c r="E14" s="57">
        <v>769701</v>
      </c>
      <c r="F14" s="57">
        <f t="shared" ref="F14:F20" si="0">D14-E14</f>
        <v>1778</v>
      </c>
      <c r="G14" s="27">
        <f t="shared" ref="G14:G20" si="1">F14/E14</f>
        <v>2.3099879043940439E-3</v>
      </c>
      <c r="H14" s="58">
        <v>760069</v>
      </c>
      <c r="I14" s="57">
        <f t="shared" ref="I14:I19" si="2">+D14-H14</f>
        <v>11410</v>
      </c>
      <c r="J14" s="45">
        <f t="shared" ref="J14:J20" si="3">+I14/H14</f>
        <v>1.5011794981771392E-2</v>
      </c>
      <c r="K14" s="45"/>
    </row>
    <row r="15" spans="1:11" ht="18.75" x14ac:dyDescent="0.3">
      <c r="A15" s="37">
        <v>2</v>
      </c>
      <c r="B15" s="24" t="s">
        <v>14</v>
      </c>
      <c r="C15" s="24"/>
      <c r="D15" s="58">
        <v>55592</v>
      </c>
      <c r="E15" s="57">
        <v>56319</v>
      </c>
      <c r="F15" s="57">
        <f t="shared" si="0"/>
        <v>-727</v>
      </c>
      <c r="G15" s="27">
        <f t="shared" si="1"/>
        <v>-1.2908609882987979E-2</v>
      </c>
      <c r="H15" s="58">
        <v>55266</v>
      </c>
      <c r="I15" s="57">
        <f t="shared" si="2"/>
        <v>326</v>
      </c>
      <c r="J15" s="45">
        <f t="shared" si="3"/>
        <v>5.8987442550573589E-3</v>
      </c>
      <c r="K15" s="45"/>
    </row>
    <row r="16" spans="1:11" ht="18.75" x14ac:dyDescent="0.3">
      <c r="A16" s="37">
        <v>3</v>
      </c>
      <c r="B16" s="24" t="s">
        <v>15</v>
      </c>
      <c r="C16" s="24"/>
      <c r="D16" s="58">
        <v>382</v>
      </c>
      <c r="E16" s="57">
        <v>250</v>
      </c>
      <c r="F16" s="57">
        <f t="shared" si="0"/>
        <v>132</v>
      </c>
      <c r="G16" s="27">
        <f t="shared" si="1"/>
        <v>0.52800000000000002</v>
      </c>
      <c r="H16" s="58">
        <v>387</v>
      </c>
      <c r="I16" s="57">
        <f t="shared" si="2"/>
        <v>-5</v>
      </c>
      <c r="J16" s="45">
        <f t="shared" si="3"/>
        <v>-1.2919896640826873E-2</v>
      </c>
      <c r="K16" s="45"/>
    </row>
    <row r="17" spans="1:11" ht="18.75" x14ac:dyDescent="0.3">
      <c r="A17" s="37">
        <v>4</v>
      </c>
      <c r="B17" s="24" t="s">
        <v>16</v>
      </c>
      <c r="C17" s="24"/>
      <c r="D17" s="58">
        <v>2304</v>
      </c>
      <c r="E17" s="57">
        <v>2308</v>
      </c>
      <c r="F17" s="57">
        <f t="shared" si="0"/>
        <v>-4</v>
      </c>
      <c r="G17" s="27">
        <f t="shared" si="1"/>
        <v>-1.7331022530329288E-3</v>
      </c>
      <c r="H17" s="58">
        <v>2319</v>
      </c>
      <c r="I17" s="57">
        <f t="shared" si="2"/>
        <v>-15</v>
      </c>
      <c r="J17" s="45">
        <f t="shared" si="3"/>
        <v>-6.4683053040103496E-3</v>
      </c>
      <c r="K17" s="45"/>
    </row>
    <row r="18" spans="1:11" ht="18.75" x14ac:dyDescent="0.3">
      <c r="A18" s="37">
        <v>5</v>
      </c>
      <c r="B18" s="24" t="s">
        <v>17</v>
      </c>
      <c r="C18" s="24"/>
      <c r="D18" s="58">
        <v>10</v>
      </c>
      <c r="E18" s="57">
        <v>11</v>
      </c>
      <c r="F18" s="57">
        <f t="shared" si="0"/>
        <v>-1</v>
      </c>
      <c r="G18" s="27">
        <f t="shared" si="1"/>
        <v>-9.0909090909090912E-2</v>
      </c>
      <c r="H18" s="58">
        <v>10</v>
      </c>
      <c r="I18" s="57">
        <f t="shared" si="2"/>
        <v>0</v>
      </c>
      <c r="J18" s="45">
        <f t="shared" si="3"/>
        <v>0</v>
      </c>
      <c r="K18" s="45"/>
    </row>
    <row r="19" spans="1:11" ht="18.75" x14ac:dyDescent="0.3">
      <c r="A19" s="37">
        <v>6</v>
      </c>
      <c r="B19" s="24" t="s">
        <v>37</v>
      </c>
      <c r="C19" s="24"/>
      <c r="D19" s="56">
        <v>237</v>
      </c>
      <c r="E19" s="59">
        <v>238</v>
      </c>
      <c r="F19" s="59">
        <f t="shared" si="0"/>
        <v>-1</v>
      </c>
      <c r="G19" s="46">
        <f t="shared" si="1"/>
        <v>-4.2016806722689074E-3</v>
      </c>
      <c r="H19" s="59">
        <v>225</v>
      </c>
      <c r="I19" s="59">
        <f t="shared" si="2"/>
        <v>12</v>
      </c>
      <c r="J19" s="47">
        <f t="shared" si="3"/>
        <v>5.3333333333333337E-2</v>
      </c>
      <c r="K19" s="48"/>
    </row>
    <row r="20" spans="1:11" ht="18.75" x14ac:dyDescent="0.3">
      <c r="A20" s="37">
        <v>7</v>
      </c>
      <c r="B20" s="24" t="s">
        <v>20</v>
      </c>
      <c r="C20" s="24"/>
      <c r="D20" s="26">
        <f>SUM(D14:D19)</f>
        <v>830004</v>
      </c>
      <c r="E20" s="21">
        <f>SUM(E14:E19)</f>
        <v>828827</v>
      </c>
      <c r="F20" s="26">
        <f t="shared" si="0"/>
        <v>1177</v>
      </c>
      <c r="G20" s="27">
        <f t="shared" si="1"/>
        <v>1.4200792203921929E-3</v>
      </c>
      <c r="H20" s="21">
        <f>SUM(H14:H19)</f>
        <v>818276</v>
      </c>
      <c r="I20" s="26">
        <f>SUM(I14:I19)</f>
        <v>11728</v>
      </c>
      <c r="J20" s="45">
        <f t="shared" si="3"/>
        <v>1.4332572383890033E-2</v>
      </c>
      <c r="K20" s="45"/>
    </row>
    <row r="21" spans="1:11" ht="18.75" hidden="1" x14ac:dyDescent="0.3">
      <c r="A21" s="37">
        <v>8</v>
      </c>
      <c r="B21" s="76" t="s">
        <v>23</v>
      </c>
      <c r="C21" s="76"/>
      <c r="D21" s="76"/>
      <c r="E21" s="76"/>
      <c r="F21" s="76"/>
      <c r="G21" s="76"/>
      <c r="H21" s="76"/>
      <c r="I21" s="76"/>
      <c r="J21" s="76"/>
      <c r="K21" s="49"/>
    </row>
    <row r="22" spans="1:11" ht="18.75" hidden="1" x14ac:dyDescent="0.3">
      <c r="A22" s="37">
        <v>9</v>
      </c>
      <c r="B22" s="41"/>
      <c r="C22" s="41"/>
      <c r="D22" s="41"/>
      <c r="E22" s="12"/>
      <c r="F22" s="42" t="s">
        <v>5</v>
      </c>
      <c r="G22" s="43"/>
      <c r="H22" s="75" t="s">
        <v>6</v>
      </c>
      <c r="I22" s="75"/>
      <c r="J22" s="75"/>
      <c r="K22" s="49"/>
    </row>
    <row r="23" spans="1:11" ht="18.75" hidden="1" x14ac:dyDescent="0.3">
      <c r="A23" s="37">
        <v>10</v>
      </c>
      <c r="B23" s="42" t="s">
        <v>7</v>
      </c>
      <c r="C23" s="42"/>
      <c r="D23" s="44" t="s">
        <v>8</v>
      </c>
      <c r="E23" s="14" t="s">
        <v>9</v>
      </c>
      <c r="F23" s="44" t="s">
        <v>10</v>
      </c>
      <c r="G23" s="44" t="s">
        <v>11</v>
      </c>
      <c r="H23" s="14" t="s">
        <v>12</v>
      </c>
      <c r="I23" s="44" t="s">
        <v>10</v>
      </c>
      <c r="J23" s="44" t="s">
        <v>11</v>
      </c>
      <c r="K23" s="49"/>
    </row>
    <row r="24" spans="1:11" ht="18.75" hidden="1" x14ac:dyDescent="0.3">
      <c r="A24" s="37">
        <v>11</v>
      </c>
      <c r="B24" s="24" t="s">
        <v>13</v>
      </c>
      <c r="C24" s="50"/>
      <c r="D24" s="57">
        <v>770836</v>
      </c>
      <c r="E24" s="57">
        <v>769854</v>
      </c>
      <c r="F24" s="57">
        <f t="shared" ref="F24:F30" si="4">D24-E24</f>
        <v>982</v>
      </c>
      <c r="G24" s="27">
        <f t="shared" ref="G24:G30" si="5">F24/E24</f>
        <v>1.2755665359925389E-3</v>
      </c>
      <c r="H24" s="58">
        <v>759726</v>
      </c>
      <c r="I24" s="57">
        <f t="shared" ref="I24:I29" si="6">+D24-H24</f>
        <v>11110</v>
      </c>
      <c r="J24" s="45">
        <f t="shared" ref="J24:J30" si="7">+I24/H24</f>
        <v>1.4623693278892654E-2</v>
      </c>
      <c r="K24" s="49"/>
    </row>
    <row r="25" spans="1:11" ht="18.75" hidden="1" x14ac:dyDescent="0.3">
      <c r="A25" s="37">
        <v>12</v>
      </c>
      <c r="B25" s="24" t="s">
        <v>14</v>
      </c>
      <c r="C25" s="50"/>
      <c r="D25" s="57">
        <v>55710</v>
      </c>
      <c r="E25" s="57">
        <v>56294</v>
      </c>
      <c r="F25" s="57">
        <f t="shared" si="4"/>
        <v>-584</v>
      </c>
      <c r="G25" s="27">
        <f t="shared" si="5"/>
        <v>-1.0374107364905674E-2</v>
      </c>
      <c r="H25" s="58">
        <v>55359</v>
      </c>
      <c r="I25" s="57">
        <f t="shared" si="6"/>
        <v>351</v>
      </c>
      <c r="J25" s="45">
        <f t="shared" si="7"/>
        <v>6.3404324500081289E-3</v>
      </c>
      <c r="K25" s="49"/>
    </row>
    <row r="26" spans="1:11" ht="18.75" hidden="1" x14ac:dyDescent="0.3">
      <c r="A26" s="37">
        <v>13</v>
      </c>
      <c r="B26" s="24" t="s">
        <v>15</v>
      </c>
      <c r="C26" s="50"/>
      <c r="D26" s="57">
        <v>385</v>
      </c>
      <c r="E26" s="57">
        <v>251</v>
      </c>
      <c r="F26" s="57">
        <f t="shared" si="4"/>
        <v>134</v>
      </c>
      <c r="G26" s="27">
        <f t="shared" si="5"/>
        <v>0.53386454183266929</v>
      </c>
      <c r="H26" s="58">
        <v>389</v>
      </c>
      <c r="I26" s="57">
        <f t="shared" si="6"/>
        <v>-4</v>
      </c>
      <c r="J26" s="45">
        <f t="shared" si="7"/>
        <v>-1.0282776349614395E-2</v>
      </c>
      <c r="K26" s="49"/>
    </row>
    <row r="27" spans="1:11" ht="18.75" hidden="1" x14ac:dyDescent="0.3">
      <c r="A27" s="37">
        <v>14</v>
      </c>
      <c r="B27" s="24" t="s">
        <v>16</v>
      </c>
      <c r="C27" s="50"/>
      <c r="D27" s="57">
        <v>2313</v>
      </c>
      <c r="E27" s="57">
        <v>2318</v>
      </c>
      <c r="F27" s="57">
        <f t="shared" si="4"/>
        <v>-5</v>
      </c>
      <c r="G27" s="27">
        <f t="shared" si="5"/>
        <v>-2.1570319240724763E-3</v>
      </c>
      <c r="H27" s="58">
        <v>2336</v>
      </c>
      <c r="I27" s="57">
        <f t="shared" si="6"/>
        <v>-23</v>
      </c>
      <c r="J27" s="45">
        <f t="shared" si="7"/>
        <v>-9.8458904109589036E-3</v>
      </c>
      <c r="K27" s="49"/>
    </row>
    <row r="28" spans="1:11" ht="18.75" hidden="1" x14ac:dyDescent="0.3">
      <c r="A28" s="37">
        <v>15</v>
      </c>
      <c r="B28" s="24" t="s">
        <v>17</v>
      </c>
      <c r="C28" s="50"/>
      <c r="D28" s="57">
        <v>10</v>
      </c>
      <c r="E28" s="57">
        <v>11</v>
      </c>
      <c r="F28" s="57">
        <f t="shared" si="4"/>
        <v>-1</v>
      </c>
      <c r="G28" s="27">
        <f t="shared" si="5"/>
        <v>-9.0909090909090912E-2</v>
      </c>
      <c r="H28" s="58">
        <v>11</v>
      </c>
      <c r="I28" s="57">
        <f t="shared" si="6"/>
        <v>-1</v>
      </c>
      <c r="J28" s="45">
        <f t="shared" si="7"/>
        <v>-9.0909090909090912E-2</v>
      </c>
      <c r="K28" s="49"/>
    </row>
    <row r="29" spans="1:11" ht="18.75" hidden="1" x14ac:dyDescent="0.3">
      <c r="A29" s="37">
        <v>16</v>
      </c>
      <c r="B29" s="24" t="s">
        <v>37</v>
      </c>
      <c r="C29" s="50"/>
      <c r="D29" s="59">
        <v>233</v>
      </c>
      <c r="E29" s="59">
        <v>237</v>
      </c>
      <c r="F29" s="59">
        <f t="shared" si="4"/>
        <v>-4</v>
      </c>
      <c r="G29" s="46">
        <f t="shared" si="5"/>
        <v>-1.6877637130801686E-2</v>
      </c>
      <c r="H29" s="59">
        <v>225</v>
      </c>
      <c r="I29" s="59">
        <f t="shared" si="6"/>
        <v>8</v>
      </c>
      <c r="J29" s="47">
        <f t="shared" si="7"/>
        <v>3.5555555555555556E-2</v>
      </c>
      <c r="K29" s="49"/>
    </row>
    <row r="30" spans="1:11" ht="18.75" hidden="1" x14ac:dyDescent="0.3">
      <c r="A30" s="37">
        <v>17</v>
      </c>
      <c r="B30" s="24" t="s">
        <v>20</v>
      </c>
      <c r="C30" s="50"/>
      <c r="D30" s="26">
        <f>SUM(D24:D29)</f>
        <v>829487</v>
      </c>
      <c r="E30" s="21">
        <f>SUM(E24:E29)</f>
        <v>828965</v>
      </c>
      <c r="F30" s="26">
        <f t="shared" si="4"/>
        <v>522</v>
      </c>
      <c r="G30" s="27">
        <f t="shared" si="5"/>
        <v>6.2970089207626373E-4</v>
      </c>
      <c r="H30" s="21">
        <f>SUM(H24:H29)</f>
        <v>818046</v>
      </c>
      <c r="I30" s="26">
        <f>SUM(I24:I29)</f>
        <v>11441</v>
      </c>
      <c r="J30" s="45">
        <f t="shared" si="7"/>
        <v>1.3985766081613992E-2</v>
      </c>
      <c r="K30" s="49"/>
    </row>
    <row r="31" spans="1:11" ht="18.75" x14ac:dyDescent="0.3">
      <c r="A31" s="37">
        <v>8</v>
      </c>
      <c r="B31" s="77" t="s">
        <v>22</v>
      </c>
      <c r="C31" s="77"/>
      <c r="D31" s="77"/>
      <c r="E31" s="77"/>
      <c r="F31" s="77"/>
      <c r="G31" s="77"/>
      <c r="H31" s="77"/>
      <c r="I31" s="77"/>
      <c r="J31" s="77"/>
      <c r="K31" s="49"/>
    </row>
    <row r="32" spans="1:11" ht="18.75" x14ac:dyDescent="0.3">
      <c r="A32" s="37">
        <v>9</v>
      </c>
      <c r="B32" s="41"/>
      <c r="C32" s="41"/>
      <c r="D32" s="41"/>
      <c r="E32" s="12"/>
      <c r="F32" s="42" t="s">
        <v>5</v>
      </c>
      <c r="G32" s="43"/>
      <c r="H32" s="75" t="s">
        <v>6</v>
      </c>
      <c r="I32" s="75"/>
      <c r="J32" s="75"/>
      <c r="K32" s="49"/>
    </row>
    <row r="33" spans="1:11" ht="18.75" x14ac:dyDescent="0.3">
      <c r="A33" s="37">
        <v>10</v>
      </c>
      <c r="B33" s="42" t="s">
        <v>7</v>
      </c>
      <c r="C33" s="42"/>
      <c r="D33" s="44" t="s">
        <v>8</v>
      </c>
      <c r="E33" s="14" t="s">
        <v>9</v>
      </c>
      <c r="F33" s="44" t="s">
        <v>10</v>
      </c>
      <c r="G33" s="44" t="s">
        <v>11</v>
      </c>
      <c r="H33" s="14" t="s">
        <v>12</v>
      </c>
      <c r="I33" s="44" t="s">
        <v>10</v>
      </c>
      <c r="J33" s="44" t="s">
        <v>11</v>
      </c>
      <c r="K33" s="49"/>
    </row>
    <row r="34" spans="1:11" ht="18.75" x14ac:dyDescent="0.3">
      <c r="A34" s="37">
        <v>11</v>
      </c>
      <c r="B34" s="24" t="s">
        <v>13</v>
      </c>
      <c r="C34" s="50"/>
      <c r="D34" s="57">
        <v>770162</v>
      </c>
      <c r="E34" s="57">
        <v>769208</v>
      </c>
      <c r="F34" s="57">
        <f t="shared" ref="F34:F40" si="8">D34-E34</f>
        <v>954</v>
      </c>
      <c r="G34" s="27">
        <f t="shared" ref="G34:G40" si="9">F34/E34</f>
        <v>1.2402367110066457E-3</v>
      </c>
      <c r="H34" s="58">
        <v>759057</v>
      </c>
      <c r="I34" s="57">
        <f t="shared" ref="I34:I39" si="10">+D34-H34</f>
        <v>11105</v>
      </c>
      <c r="J34" s="45">
        <f t="shared" ref="J34:J40" si="11">+I34/H34</f>
        <v>1.4629994848871692E-2</v>
      </c>
      <c r="K34" s="49"/>
    </row>
    <row r="35" spans="1:11" ht="18.75" x14ac:dyDescent="0.3">
      <c r="A35" s="37">
        <v>12</v>
      </c>
      <c r="B35" s="24" t="s">
        <v>14</v>
      </c>
      <c r="C35" s="50"/>
      <c r="D35" s="57">
        <v>55699</v>
      </c>
      <c r="E35" s="57">
        <v>56254</v>
      </c>
      <c r="F35" s="57">
        <f t="shared" si="8"/>
        <v>-555</v>
      </c>
      <c r="G35" s="27">
        <f t="shared" si="9"/>
        <v>-9.8659650869271521E-3</v>
      </c>
      <c r="H35" s="58">
        <v>55380</v>
      </c>
      <c r="I35" s="57">
        <f t="shared" si="10"/>
        <v>319</v>
      </c>
      <c r="J35" s="45">
        <f t="shared" si="11"/>
        <v>5.7602022390754789E-3</v>
      </c>
      <c r="K35" s="49"/>
    </row>
    <row r="36" spans="1:11" ht="18.75" x14ac:dyDescent="0.3">
      <c r="A36" s="37">
        <v>13</v>
      </c>
      <c r="B36" s="24" t="s">
        <v>15</v>
      </c>
      <c r="C36" s="50"/>
      <c r="D36" s="57">
        <v>385</v>
      </c>
      <c r="E36" s="57">
        <v>252</v>
      </c>
      <c r="F36" s="57">
        <f t="shared" si="8"/>
        <v>133</v>
      </c>
      <c r="G36" s="27">
        <f t="shared" si="9"/>
        <v>0.52777777777777779</v>
      </c>
      <c r="H36" s="58">
        <v>389</v>
      </c>
      <c r="I36" s="57">
        <f t="shared" si="10"/>
        <v>-4</v>
      </c>
      <c r="J36" s="45">
        <f t="shared" si="11"/>
        <v>-1.0282776349614395E-2</v>
      </c>
      <c r="K36" s="49"/>
    </row>
    <row r="37" spans="1:11" ht="18.75" x14ac:dyDescent="0.3">
      <c r="A37" s="37">
        <v>14</v>
      </c>
      <c r="B37" s="24" t="s">
        <v>16</v>
      </c>
      <c r="C37" s="50"/>
      <c r="D37" s="57">
        <v>2316</v>
      </c>
      <c r="E37" s="57">
        <v>2323</v>
      </c>
      <c r="F37" s="57">
        <f t="shared" si="8"/>
        <v>-7</v>
      </c>
      <c r="G37" s="27">
        <f t="shared" si="9"/>
        <v>-3.0133448127421438E-3</v>
      </c>
      <c r="H37" s="58">
        <v>2341</v>
      </c>
      <c r="I37" s="57">
        <f t="shared" si="10"/>
        <v>-25</v>
      </c>
      <c r="J37" s="45">
        <f t="shared" si="11"/>
        <v>-1.0679196924391286E-2</v>
      </c>
      <c r="K37" s="49"/>
    </row>
    <row r="38" spans="1:11" ht="18.75" x14ac:dyDescent="0.3">
      <c r="A38" s="37">
        <v>15</v>
      </c>
      <c r="B38" s="24" t="s">
        <v>17</v>
      </c>
      <c r="C38" s="50"/>
      <c r="D38" s="57">
        <v>10</v>
      </c>
      <c r="E38" s="57">
        <v>11</v>
      </c>
      <c r="F38" s="57">
        <f t="shared" si="8"/>
        <v>-1</v>
      </c>
      <c r="G38" s="27">
        <f t="shared" si="9"/>
        <v>-9.0909090909090912E-2</v>
      </c>
      <c r="H38" s="58">
        <v>11</v>
      </c>
      <c r="I38" s="57">
        <f t="shared" si="10"/>
        <v>-1</v>
      </c>
      <c r="J38" s="45">
        <f t="shared" si="11"/>
        <v>-9.0909090909090912E-2</v>
      </c>
      <c r="K38" s="49"/>
    </row>
    <row r="39" spans="1:11" ht="18.75" x14ac:dyDescent="0.3">
      <c r="A39" s="37">
        <v>16</v>
      </c>
      <c r="B39" s="24" t="s">
        <v>37</v>
      </c>
      <c r="C39" s="50"/>
      <c r="D39" s="59">
        <v>233</v>
      </c>
      <c r="E39" s="59">
        <v>236</v>
      </c>
      <c r="F39" s="59">
        <f t="shared" si="8"/>
        <v>-3</v>
      </c>
      <c r="G39" s="46">
        <f t="shared" si="9"/>
        <v>-1.2711864406779662E-2</v>
      </c>
      <c r="H39" s="59">
        <v>226</v>
      </c>
      <c r="I39" s="59">
        <f t="shared" si="10"/>
        <v>7</v>
      </c>
      <c r="J39" s="47">
        <f t="shared" si="11"/>
        <v>3.0973451327433628E-2</v>
      </c>
      <c r="K39" s="49"/>
    </row>
    <row r="40" spans="1:11" ht="18.75" x14ac:dyDescent="0.3">
      <c r="A40" s="37">
        <v>17</v>
      </c>
      <c r="B40" s="24" t="s">
        <v>20</v>
      </c>
      <c r="C40" s="50"/>
      <c r="D40" s="26">
        <f>SUM(D34:D39)</f>
        <v>828805</v>
      </c>
      <c r="E40" s="21">
        <f>SUM(E34:E39)</f>
        <v>828284</v>
      </c>
      <c r="F40" s="26">
        <f t="shared" si="8"/>
        <v>521</v>
      </c>
      <c r="G40" s="27">
        <f t="shared" si="9"/>
        <v>6.2901130530108027E-4</v>
      </c>
      <c r="H40" s="21">
        <f>SUM(H34:H39)</f>
        <v>817404</v>
      </c>
      <c r="I40" s="26">
        <f>SUM(I34:I39)</f>
        <v>11401</v>
      </c>
      <c r="J40" s="45">
        <f t="shared" si="11"/>
        <v>1.3947815278613758E-2</v>
      </c>
      <c r="K40" s="49"/>
    </row>
    <row r="41" spans="1:11" ht="18.75" x14ac:dyDescent="0.3">
      <c r="A41" s="37">
        <v>18</v>
      </c>
      <c r="B41" s="77" t="s">
        <v>21</v>
      </c>
      <c r="C41" s="77"/>
      <c r="D41" s="77"/>
      <c r="E41" s="77"/>
      <c r="F41" s="77"/>
      <c r="G41" s="77"/>
      <c r="H41" s="77"/>
      <c r="I41" s="77"/>
      <c r="J41" s="77"/>
      <c r="K41" s="62"/>
    </row>
    <row r="42" spans="1:11" s="11" customFormat="1" ht="18" x14ac:dyDescent="0.25">
      <c r="A42" s="37">
        <v>19</v>
      </c>
      <c r="B42" s="43"/>
      <c r="C42" s="43"/>
      <c r="D42" s="43"/>
      <c r="E42" s="12"/>
      <c r="F42" s="42" t="s">
        <v>5</v>
      </c>
      <c r="G42" s="43"/>
      <c r="H42" s="51"/>
      <c r="I42" s="75" t="s">
        <v>6</v>
      </c>
      <c r="J42" s="75"/>
      <c r="K42" s="63"/>
    </row>
    <row r="43" spans="1:11" s="11" customFormat="1" ht="18" x14ac:dyDescent="0.25">
      <c r="A43" s="37">
        <v>20</v>
      </c>
      <c r="B43" s="42" t="s">
        <v>7</v>
      </c>
      <c r="C43" s="42"/>
      <c r="D43" s="44" t="s">
        <v>8</v>
      </c>
      <c r="E43" s="14" t="s">
        <v>9</v>
      </c>
      <c r="F43" s="44" t="s">
        <v>10</v>
      </c>
      <c r="G43" s="44" t="s">
        <v>11</v>
      </c>
      <c r="H43" s="14" t="s">
        <v>12</v>
      </c>
      <c r="I43" s="44" t="s">
        <v>10</v>
      </c>
      <c r="J43" s="44" t="s">
        <v>11</v>
      </c>
      <c r="K43" s="44"/>
    </row>
    <row r="44" spans="1:11" ht="18.75" x14ac:dyDescent="0.3">
      <c r="A44" s="37">
        <v>21</v>
      </c>
      <c r="B44" s="24" t="s">
        <v>13</v>
      </c>
      <c r="C44" s="24"/>
      <c r="D44" s="57">
        <v>767488</v>
      </c>
      <c r="E44" s="57">
        <v>765490</v>
      </c>
      <c r="F44" s="57">
        <f t="shared" ref="F44:F50" si="12">D44-E44</f>
        <v>1998</v>
      </c>
      <c r="G44" s="27">
        <f t="shared" ref="G44:G50" si="13">F44/E44</f>
        <v>2.6100928816836276E-3</v>
      </c>
      <c r="H44" s="58">
        <v>756632</v>
      </c>
      <c r="I44" s="57">
        <f t="shared" ref="I44:I49" si="14">+D44-H44</f>
        <v>10856</v>
      </c>
      <c r="J44" s="45">
        <f t="shared" ref="J44:J50" si="15">+I44/H44</f>
        <v>1.4347793907738503E-2</v>
      </c>
      <c r="K44" s="45"/>
    </row>
    <row r="45" spans="1:11" ht="18.75" x14ac:dyDescent="0.3">
      <c r="A45" s="37">
        <v>22</v>
      </c>
      <c r="B45" s="24" t="s">
        <v>14</v>
      </c>
      <c r="C45" s="24"/>
      <c r="D45" s="57">
        <v>55558</v>
      </c>
      <c r="E45" s="57">
        <v>56019</v>
      </c>
      <c r="F45" s="57">
        <f t="shared" si="12"/>
        <v>-461</v>
      </c>
      <c r="G45" s="27">
        <f t="shared" si="13"/>
        <v>-8.229350755993502E-3</v>
      </c>
      <c r="H45" s="58">
        <v>55241</v>
      </c>
      <c r="I45" s="57">
        <f t="shared" si="14"/>
        <v>317</v>
      </c>
      <c r="J45" s="45">
        <f t="shared" si="15"/>
        <v>5.7384913379555039E-3</v>
      </c>
      <c r="K45" s="45"/>
    </row>
    <row r="46" spans="1:11" ht="18.75" x14ac:dyDescent="0.3">
      <c r="A46" s="37">
        <v>23</v>
      </c>
      <c r="B46" s="24" t="s">
        <v>15</v>
      </c>
      <c r="C46" s="24"/>
      <c r="D46" s="57">
        <v>386</v>
      </c>
      <c r="E46" s="57">
        <v>258</v>
      </c>
      <c r="F46" s="57">
        <f t="shared" si="12"/>
        <v>128</v>
      </c>
      <c r="G46" s="27">
        <f t="shared" si="13"/>
        <v>0.49612403100775193</v>
      </c>
      <c r="H46" s="58">
        <v>391</v>
      </c>
      <c r="I46" s="57">
        <f t="shared" si="14"/>
        <v>-5</v>
      </c>
      <c r="J46" s="45">
        <f t="shared" si="15"/>
        <v>-1.278772378516624E-2</v>
      </c>
      <c r="K46" s="45"/>
    </row>
    <row r="47" spans="1:11" ht="18.75" x14ac:dyDescent="0.3">
      <c r="A47" s="37">
        <v>24</v>
      </c>
      <c r="B47" s="24" t="s">
        <v>16</v>
      </c>
      <c r="C47" s="24"/>
      <c r="D47" s="57">
        <v>2315</v>
      </c>
      <c r="E47" s="57">
        <v>2325</v>
      </c>
      <c r="F47" s="57">
        <f t="shared" si="12"/>
        <v>-10</v>
      </c>
      <c r="G47" s="27">
        <f t="shared" si="13"/>
        <v>-4.3010752688172043E-3</v>
      </c>
      <c r="H47" s="58">
        <v>2348</v>
      </c>
      <c r="I47" s="57">
        <f t="shared" si="14"/>
        <v>-33</v>
      </c>
      <c r="J47" s="45">
        <f t="shared" si="15"/>
        <v>-1.4054514480408859E-2</v>
      </c>
      <c r="K47" s="45"/>
    </row>
    <row r="48" spans="1:11" ht="18.75" x14ac:dyDescent="0.3">
      <c r="A48" s="37">
        <v>25</v>
      </c>
      <c r="B48" s="24" t="s">
        <v>17</v>
      </c>
      <c r="C48" s="24"/>
      <c r="D48" s="57">
        <v>10</v>
      </c>
      <c r="E48" s="57">
        <v>13</v>
      </c>
      <c r="F48" s="57">
        <f t="shared" si="12"/>
        <v>-3</v>
      </c>
      <c r="G48" s="27">
        <f t="shared" si="13"/>
        <v>-0.23076923076923078</v>
      </c>
      <c r="H48" s="58">
        <v>11</v>
      </c>
      <c r="I48" s="57">
        <f t="shared" si="14"/>
        <v>-1</v>
      </c>
      <c r="J48" s="45">
        <f t="shared" si="15"/>
        <v>-9.0909090909090912E-2</v>
      </c>
      <c r="K48" s="45"/>
    </row>
    <row r="49" spans="1:11" ht="18.75" x14ac:dyDescent="0.3">
      <c r="A49" s="37">
        <v>26</v>
      </c>
      <c r="B49" s="24" t="s">
        <v>37</v>
      </c>
      <c r="C49" s="24"/>
      <c r="D49" s="59">
        <v>230</v>
      </c>
      <c r="E49" s="59">
        <v>227</v>
      </c>
      <c r="F49" s="59">
        <f t="shared" si="12"/>
        <v>3</v>
      </c>
      <c r="G49" s="46">
        <f t="shared" si="13"/>
        <v>1.3215859030837005E-2</v>
      </c>
      <c r="H49" s="59">
        <v>227</v>
      </c>
      <c r="I49" s="59">
        <f t="shared" si="14"/>
        <v>3</v>
      </c>
      <c r="J49" s="47">
        <f t="shared" si="15"/>
        <v>1.3215859030837005E-2</v>
      </c>
      <c r="K49" s="48"/>
    </row>
    <row r="50" spans="1:11" ht="18.75" x14ac:dyDescent="0.3">
      <c r="A50" s="37">
        <v>27</v>
      </c>
      <c r="B50" s="24" t="s">
        <v>20</v>
      </c>
      <c r="C50" s="24"/>
      <c r="D50" s="26">
        <f>SUM(D44:D49)</f>
        <v>825987</v>
      </c>
      <c r="E50" s="21">
        <f>SUM(E44:E49)</f>
        <v>824332</v>
      </c>
      <c r="F50" s="26">
        <f t="shared" si="12"/>
        <v>1655</v>
      </c>
      <c r="G50" s="27">
        <f t="shared" si="13"/>
        <v>2.0076862235118859E-3</v>
      </c>
      <c r="H50" s="21">
        <f>SUM(H44:H49)</f>
        <v>814850</v>
      </c>
      <c r="I50" s="26">
        <f>SUM(I44:I49)</f>
        <v>11137</v>
      </c>
      <c r="J50" s="45">
        <f t="shared" si="15"/>
        <v>1.3667546174142481E-2</v>
      </c>
      <c r="K50" s="45"/>
    </row>
    <row r="51" spans="1:11" x14ac:dyDescent="0.3">
      <c r="H51" s="3"/>
    </row>
    <row r="52" spans="1:11" x14ac:dyDescent="0.3">
      <c r="H52" s="3"/>
    </row>
    <row r="53" spans="1:11" x14ac:dyDescent="0.3">
      <c r="H53" s="3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9" spans="1:11" x14ac:dyDescent="0.3">
      <c r="B59" s="36"/>
      <c r="D59" s="31"/>
      <c r="E59" s="33"/>
      <c r="F59" s="31"/>
      <c r="G59" s="31"/>
    </row>
    <row r="60" spans="1:11" x14ac:dyDescent="0.3">
      <c r="B60" s="36"/>
      <c r="D60" s="52"/>
      <c r="E60" s="53"/>
      <c r="F60" s="52"/>
      <c r="G60" s="52"/>
    </row>
    <row r="61" spans="1:11" x14ac:dyDescent="0.3">
      <c r="C61" s="54"/>
    </row>
    <row r="64" spans="1:11" x14ac:dyDescent="0.3">
      <c r="B64" s="28"/>
    </row>
  </sheetData>
  <mergeCells count="12">
    <mergeCell ref="B41:J41"/>
    <mergeCell ref="I42:J42"/>
    <mergeCell ref="H12:J12"/>
    <mergeCell ref="B21:J21"/>
    <mergeCell ref="H22:J22"/>
    <mergeCell ref="B31:J31"/>
    <mergeCell ref="H32:J3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34BC7C-29F9-4993-9ED4-AF54EECF9691}"/>
</file>

<file path=customXml/itemProps2.xml><?xml version="1.0" encoding="utf-8"?>
<ds:datastoreItem xmlns:ds="http://schemas.openxmlformats.org/officeDocument/2006/customXml" ds:itemID="{E705443E-19EE-4FC7-8143-FAEF8A8C0ABC}"/>
</file>

<file path=customXml/itemProps3.xml><?xml version="1.0" encoding="utf-8"?>
<ds:datastoreItem xmlns:ds="http://schemas.openxmlformats.org/officeDocument/2006/customXml" ds:itemID="{D57BDCF6-FD9B-490C-9B45-147D20E05716}"/>
</file>

<file path=customXml/itemProps4.xml><?xml version="1.0" encoding="utf-8"?>
<ds:datastoreItem xmlns:ds="http://schemas.openxmlformats.org/officeDocument/2006/customXml" ds:itemID="{9BA9443F-0630-44FD-86CA-CA40952B8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Elect. Customer Counts Pg 10a </vt:lpstr>
      <vt:lpstr>Gas Customer Counts Pg 10b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Koizumi, Rell (UTC)</cp:lastModifiedBy>
  <cp:lastPrinted>2018-08-09T21:16:20Z</cp:lastPrinted>
  <dcterms:created xsi:type="dcterms:W3CDTF">2014-01-09T00:48:14Z</dcterms:created>
  <dcterms:modified xsi:type="dcterms:W3CDTF">2018-11-14T23:34:10Z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