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ingle Family" sheetId="1" r:id="rId1"/>
    <sheet name="Multi-Family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8" i="2" l="1"/>
  <c r="D58" i="2"/>
  <c r="B58" i="2"/>
  <c r="E33" i="2"/>
  <c r="D33" i="2"/>
  <c r="B33" i="2"/>
  <c r="E16" i="2"/>
  <c r="D16" i="2"/>
  <c r="B16" i="2"/>
  <c r="C57" i="2"/>
  <c r="F57" i="2" s="1"/>
  <c r="C32" i="2"/>
  <c r="F32" i="2" s="1"/>
  <c r="C15" i="2"/>
  <c r="F15" i="2" s="1"/>
  <c r="C56" i="2"/>
  <c r="F56" i="2" s="1"/>
  <c r="C31" i="2"/>
  <c r="F31" i="2" s="1"/>
  <c r="C14" i="2"/>
  <c r="F14" i="2" s="1"/>
  <c r="C55" i="2"/>
  <c r="F55" i="2" s="1"/>
  <c r="C30" i="2"/>
  <c r="F30" i="2" s="1"/>
  <c r="C13" i="2"/>
  <c r="F13" i="2" s="1"/>
  <c r="C54" i="2"/>
  <c r="F54" i="2" s="1"/>
  <c r="C29" i="2"/>
  <c r="F29" i="2" s="1"/>
  <c r="C12" i="2"/>
  <c r="F12" i="2" s="1"/>
  <c r="C53" i="2"/>
  <c r="F53" i="2" s="1"/>
  <c r="C28" i="2"/>
  <c r="F28" i="2" s="1"/>
  <c r="F11" i="2"/>
  <c r="C52" i="2"/>
  <c r="F52" i="2" s="1"/>
  <c r="C27" i="2"/>
  <c r="F27" i="2" s="1"/>
  <c r="C10" i="2"/>
  <c r="F10" i="2" s="1"/>
  <c r="C51" i="2"/>
  <c r="F51" i="2" s="1"/>
  <c r="C26" i="2"/>
  <c r="F26" i="2" s="1"/>
  <c r="C9" i="2"/>
  <c r="F9" i="2" s="1"/>
  <c r="C50" i="2"/>
  <c r="F50" i="2" s="1"/>
  <c r="C25" i="2"/>
  <c r="F25" i="2" s="1"/>
  <c r="C8" i="2"/>
  <c r="F8" i="2" s="1"/>
  <c r="C49" i="2"/>
  <c r="F49" i="2" s="1"/>
  <c r="C24" i="2"/>
  <c r="F24" i="2" s="1"/>
  <c r="C7" i="2"/>
  <c r="F7" i="2" s="1"/>
  <c r="C48" i="2"/>
  <c r="F48" i="2" s="1"/>
  <c r="C23" i="2"/>
  <c r="F23" i="2" s="1"/>
  <c r="C6" i="2"/>
  <c r="F6" i="2" s="1"/>
  <c r="C47" i="2"/>
  <c r="F47" i="2" s="1"/>
  <c r="C22" i="2"/>
  <c r="F22" i="2" s="1"/>
  <c r="C5" i="2"/>
  <c r="F5" i="2" s="1"/>
  <c r="C46" i="2"/>
  <c r="F46" i="2" s="1"/>
  <c r="C21" i="2"/>
  <c r="F21" i="2" s="1"/>
  <c r="C4" i="2"/>
  <c r="F4" i="2" s="1"/>
  <c r="E58" i="1"/>
  <c r="D58" i="1"/>
  <c r="B58" i="1"/>
  <c r="E33" i="1"/>
  <c r="D33" i="1"/>
  <c r="B33" i="1"/>
  <c r="E16" i="1"/>
  <c r="D16" i="1"/>
  <c r="B16" i="1"/>
  <c r="C57" i="1"/>
  <c r="F57" i="1" s="1"/>
  <c r="C32" i="1"/>
  <c r="F32" i="1" s="1"/>
  <c r="C15" i="1"/>
  <c r="F15" i="1" s="1"/>
  <c r="C56" i="1"/>
  <c r="F56" i="1" s="1"/>
  <c r="C31" i="1"/>
  <c r="F31" i="1" s="1"/>
  <c r="C14" i="1"/>
  <c r="F14" i="1" s="1"/>
  <c r="C55" i="1"/>
  <c r="F55" i="1" s="1"/>
  <c r="C30" i="1"/>
  <c r="F30" i="1" s="1"/>
  <c r="C13" i="1"/>
  <c r="F13" i="1" s="1"/>
  <c r="C54" i="1"/>
  <c r="F54" i="1" s="1"/>
  <c r="C29" i="1"/>
  <c r="F29" i="1" s="1"/>
  <c r="C12" i="1"/>
  <c r="F12" i="1" s="1"/>
  <c r="C53" i="1"/>
  <c r="F53" i="1" s="1"/>
  <c r="C28" i="1"/>
  <c r="F28" i="1" s="1"/>
  <c r="F11" i="1"/>
  <c r="C52" i="1"/>
  <c r="F52" i="1" s="1"/>
  <c r="C27" i="1"/>
  <c r="F27" i="1" s="1"/>
  <c r="C10" i="1"/>
  <c r="F10" i="1" s="1"/>
  <c r="C51" i="1"/>
  <c r="F51" i="1" s="1"/>
  <c r="C26" i="1"/>
  <c r="F26" i="1" s="1"/>
  <c r="C9" i="1"/>
  <c r="F9" i="1" s="1"/>
  <c r="C50" i="1"/>
  <c r="F50" i="1" s="1"/>
  <c r="C25" i="1"/>
  <c r="F25" i="1" s="1"/>
  <c r="C8" i="1"/>
  <c r="F8" i="1" s="1"/>
  <c r="C49" i="1"/>
  <c r="F49" i="1" s="1"/>
  <c r="C24" i="1"/>
  <c r="F24" i="1" s="1"/>
  <c r="C7" i="1"/>
  <c r="F7" i="1" s="1"/>
  <c r="C48" i="1"/>
  <c r="F48" i="1" s="1"/>
  <c r="C23" i="1"/>
  <c r="F23" i="1" s="1"/>
  <c r="C6" i="1"/>
  <c r="F6" i="1" s="1"/>
  <c r="C47" i="1"/>
  <c r="F47" i="1" s="1"/>
  <c r="C22" i="1"/>
  <c r="F22" i="1" s="1"/>
  <c r="C5" i="1"/>
  <c r="F5" i="1" s="1"/>
  <c r="C46" i="1"/>
  <c r="F46" i="1" s="1"/>
  <c r="C21" i="1"/>
  <c r="F21" i="1" s="1"/>
  <c r="C4" i="1"/>
  <c r="F4" i="1" s="1"/>
  <c r="F58" i="2" l="1"/>
  <c r="F16" i="2"/>
  <c r="F58" i="1"/>
  <c r="F33" i="2"/>
  <c r="F16" i="1"/>
  <c r="F33" i="1"/>
</calcChain>
</file>

<file path=xl/comments1.xml><?xml version="1.0" encoding="utf-8"?>
<comments xmlns="http://schemas.openxmlformats.org/spreadsheetml/2006/main">
  <authors>
    <author>Johnson, Carla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Eastside Recycle Credits/Summary Tab/Recycle Value Per Ton column B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from Tons Master file/Resi counts tab/MSW Total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from Tons Master file/Resi counts tab/MSW Total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from Tons Master file/Resi counts tab/MSW Total</t>
        </r>
      </text>
    </comment>
  </commentList>
</comments>
</file>

<file path=xl/comments2.xml><?xml version="1.0" encoding="utf-8"?>
<comments xmlns="http://schemas.openxmlformats.org/spreadsheetml/2006/main">
  <authors>
    <author>Johnson, Carla</author>
  </authors>
  <commentList>
    <comment ref="D20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172/Division/dPublic/2018 Accounting/EOM Reporting/City Reporting/176 - Kent/176-Route Split/month/Tons Master/month/TAB MF Yards/MSW totals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172/Division/dPublic/2018 Accounting/EOM Reporting/City Reporting/183 - Kent/183-Route Split/month/Tons Master/month/TAB MF Yards/MSW totals</t>
        </r>
      </text>
    </comment>
  </commentList>
</comments>
</file>

<file path=xl/sharedStrings.xml><?xml version="1.0" encoding="utf-8"?>
<sst xmlns="http://schemas.openxmlformats.org/spreadsheetml/2006/main" count="55" uniqueCount="15">
  <si>
    <t>Single Family</t>
  </si>
  <si>
    <t>Month</t>
  </si>
  <si>
    <t>Commodity Value</t>
  </si>
  <si>
    <t>50% Value per Ton</t>
  </si>
  <si>
    <t># of Customers</t>
  </si>
  <si>
    <t>Tons</t>
  </si>
  <si>
    <t>AVG</t>
  </si>
  <si>
    <t>2017-18</t>
  </si>
  <si>
    <t>Multifamily</t>
  </si>
  <si>
    <t>Yards</t>
  </si>
  <si>
    <t>Tariff #4- Bellevue</t>
  </si>
  <si>
    <t>Tariff # 27- Kent</t>
  </si>
  <si>
    <t>Tariff #26 -Sea-Tac</t>
  </si>
  <si>
    <t xml:space="preserve">Customer counts, recycle tons, and MF yards taken from 2018 Recycle credit filing </t>
  </si>
  <si>
    <t>planned for 6/15/2018. Values taken from monthly reporting to King County.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</si>
</sst>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top"/>
    </xf>
    <xf numFmtId="0" fontId="5" fillId="2" borderId="2" xfId="3" applyFont="1" applyFill="1" applyBorder="1"/>
    <xf numFmtId="0" fontId="5" fillId="2" borderId="2" xfId="3" applyFont="1" applyFill="1" applyBorder="1" applyAlignment="1">
      <alignment horizontal="center" wrapText="1"/>
    </xf>
    <xf numFmtId="0" fontId="5" fillId="2" borderId="2" xfId="3" applyFont="1" applyFill="1" applyBorder="1" applyAlignment="1">
      <alignment horizontal="center"/>
    </xf>
    <xf numFmtId="44" fontId="5" fillId="2" borderId="2" xfId="2" applyFont="1" applyFill="1" applyBorder="1" applyAlignment="1">
      <alignment horizontal="center" wrapText="1"/>
    </xf>
    <xf numFmtId="17" fontId="5" fillId="0" borderId="2" xfId="3" applyNumberFormat="1" applyFont="1" applyFill="1" applyBorder="1"/>
    <xf numFmtId="44" fontId="5" fillId="0" borderId="2" xfId="2" applyNumberFormat="1" applyFont="1" applyFill="1" applyBorder="1"/>
    <xf numFmtId="44" fontId="5" fillId="2" borderId="2" xfId="2" applyFont="1" applyFill="1" applyBorder="1"/>
    <xf numFmtId="164" fontId="5" fillId="0" borderId="2" xfId="1" applyNumberFormat="1" applyFont="1" applyFill="1" applyBorder="1"/>
    <xf numFmtId="43" fontId="5" fillId="0" borderId="2" xfId="1" applyFont="1" applyFill="1" applyBorder="1"/>
    <xf numFmtId="44" fontId="5" fillId="0" borderId="2" xfId="2" applyFont="1" applyFill="1" applyBorder="1"/>
    <xf numFmtId="44" fontId="5" fillId="2" borderId="3" xfId="2" applyFont="1" applyFill="1" applyBorder="1"/>
    <xf numFmtId="44" fontId="5" fillId="2" borderId="2" xfId="3" applyNumberFormat="1" applyFont="1" applyFill="1" applyBorder="1"/>
    <xf numFmtId="0" fontId="5" fillId="0" borderId="2" xfId="3" applyFont="1" applyFill="1" applyBorder="1"/>
    <xf numFmtId="164" fontId="5" fillId="2" borderId="2" xfId="1" applyNumberFormat="1" applyFont="1" applyFill="1" applyBorder="1"/>
    <xf numFmtId="43" fontId="5" fillId="2" borderId="2" xfId="1" applyFont="1" applyFill="1" applyBorder="1"/>
    <xf numFmtId="44" fontId="5" fillId="2" borderId="4" xfId="2" applyFont="1" applyFill="1" applyBorder="1"/>
    <xf numFmtId="44" fontId="5" fillId="0" borderId="2" xfId="3" applyNumberFormat="1" applyFont="1" applyFill="1" applyBorder="1"/>
    <xf numFmtId="43" fontId="5" fillId="2" borderId="5" xfId="1" applyFont="1" applyFill="1" applyBorder="1"/>
    <xf numFmtId="0" fontId="8" fillId="0" borderId="0" xfId="0" applyFont="1"/>
    <xf numFmtId="43" fontId="5" fillId="0" borderId="2" xfId="1" applyNumberFormat="1" applyFont="1" applyFill="1" applyBorder="1"/>
    <xf numFmtId="0" fontId="4" fillId="2" borderId="0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1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2"/>
  <sheetViews>
    <sheetView tabSelected="1" workbookViewId="0">
      <selection activeCell="A44" sqref="A44:F58"/>
    </sheetView>
  </sheetViews>
  <sheetFormatPr defaultRowHeight="15" x14ac:dyDescent="0.25"/>
  <cols>
    <col min="2" max="2" width="11" customWidth="1"/>
    <col min="4" max="4" width="10.28515625" customWidth="1"/>
    <col min="6" max="6" width="11.28515625" bestFit="1" customWidth="1"/>
    <col min="7" max="7" width="5.42578125" customWidth="1"/>
    <col min="9" max="9" width="10.140625" customWidth="1"/>
    <col min="11" max="11" width="10.28515625" customWidth="1"/>
    <col min="13" max="13" width="11.28515625" bestFit="1" customWidth="1"/>
    <col min="16" max="16" width="10.140625" customWidth="1"/>
    <col min="18" max="18" width="10.42578125" customWidth="1"/>
    <col min="20" max="20" width="10.28515625" bestFit="1" customWidth="1"/>
  </cols>
  <sheetData>
    <row r="1" spans="1:6" ht="18.75" x14ac:dyDescent="0.25">
      <c r="A1" s="1">
        <v>2018</v>
      </c>
      <c r="B1" s="1" t="s">
        <v>0</v>
      </c>
    </row>
    <row r="2" spans="1:6" x14ac:dyDescent="0.25">
      <c r="A2" s="22" t="s">
        <v>10</v>
      </c>
      <c r="B2" s="22"/>
      <c r="C2" s="22"/>
      <c r="D2" s="22"/>
      <c r="E2" s="22"/>
      <c r="F2" s="22"/>
    </row>
    <row r="3" spans="1:6" ht="39" x14ac:dyDescent="0.25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2</v>
      </c>
    </row>
    <row r="4" spans="1:6" x14ac:dyDescent="0.25">
      <c r="A4" s="6">
        <v>42856</v>
      </c>
      <c r="B4" s="7">
        <v>57.07</v>
      </c>
      <c r="C4" s="8">
        <f>ROUND(B4/2,2)</f>
        <v>28.54</v>
      </c>
      <c r="D4" s="9">
        <v>10832</v>
      </c>
      <c r="E4" s="10">
        <v>326.74</v>
      </c>
      <c r="F4" s="8">
        <f>+ROUND(+E4*C4,2)</f>
        <v>9325.16</v>
      </c>
    </row>
    <row r="5" spans="1:6" x14ac:dyDescent="0.25">
      <c r="A5" s="6">
        <v>42887</v>
      </c>
      <c r="B5" s="7">
        <v>72.73</v>
      </c>
      <c r="C5" s="8">
        <f t="shared" ref="C5:C15" si="0">ROUND(B5/2,2)</f>
        <v>36.369999999999997</v>
      </c>
      <c r="D5" s="9">
        <v>10837</v>
      </c>
      <c r="E5" s="10">
        <v>386.41</v>
      </c>
      <c r="F5" s="8">
        <f>+ROUND(+E5*C5,2)</f>
        <v>14053.73</v>
      </c>
    </row>
    <row r="6" spans="1:6" x14ac:dyDescent="0.25">
      <c r="A6" s="6">
        <v>42917</v>
      </c>
      <c r="B6" s="7">
        <v>79.69</v>
      </c>
      <c r="C6" s="8">
        <f t="shared" si="0"/>
        <v>39.85</v>
      </c>
      <c r="D6" s="9">
        <v>10820</v>
      </c>
      <c r="E6" s="10">
        <v>358.7</v>
      </c>
      <c r="F6" s="8">
        <f t="shared" ref="F6:F15" si="1">+ROUND(+E6*C6,2)</f>
        <v>14294.2</v>
      </c>
    </row>
    <row r="7" spans="1:6" x14ac:dyDescent="0.25">
      <c r="A7" s="6">
        <v>42948</v>
      </c>
      <c r="B7" s="7">
        <v>69.790000000000006</v>
      </c>
      <c r="C7" s="8">
        <f t="shared" si="0"/>
        <v>34.9</v>
      </c>
      <c r="D7" s="9">
        <v>10889</v>
      </c>
      <c r="E7" s="10">
        <v>396.63</v>
      </c>
      <c r="F7" s="8">
        <f t="shared" si="1"/>
        <v>13842.39</v>
      </c>
    </row>
    <row r="8" spans="1:6" x14ac:dyDescent="0.25">
      <c r="A8" s="6">
        <v>42979</v>
      </c>
      <c r="B8" s="7">
        <v>53.47</v>
      </c>
      <c r="C8" s="8">
        <f t="shared" si="0"/>
        <v>26.74</v>
      </c>
      <c r="D8" s="9">
        <v>10879</v>
      </c>
      <c r="E8" s="10">
        <v>351.15</v>
      </c>
      <c r="F8" s="8">
        <f t="shared" si="1"/>
        <v>9389.75</v>
      </c>
    </row>
    <row r="9" spans="1:6" x14ac:dyDescent="0.25">
      <c r="A9" s="6">
        <v>43009</v>
      </c>
      <c r="B9" s="7">
        <v>37.99</v>
      </c>
      <c r="C9" s="8">
        <f t="shared" si="0"/>
        <v>19</v>
      </c>
      <c r="D9" s="9">
        <v>10878</v>
      </c>
      <c r="E9" s="10">
        <v>320.20999999999998</v>
      </c>
      <c r="F9" s="8">
        <f t="shared" si="1"/>
        <v>6083.99</v>
      </c>
    </row>
    <row r="10" spans="1:6" x14ac:dyDescent="0.25">
      <c r="A10" s="6">
        <v>43040</v>
      </c>
      <c r="B10" s="7">
        <v>52.61</v>
      </c>
      <c r="C10" s="8">
        <f t="shared" si="0"/>
        <v>26.31</v>
      </c>
      <c r="D10" s="9">
        <v>10949</v>
      </c>
      <c r="E10" s="10">
        <v>400.91</v>
      </c>
      <c r="F10" s="8">
        <f t="shared" si="1"/>
        <v>10547.94</v>
      </c>
    </row>
    <row r="11" spans="1:6" x14ac:dyDescent="0.25">
      <c r="A11" s="6">
        <v>43070</v>
      </c>
      <c r="B11" s="7">
        <v>45.83</v>
      </c>
      <c r="C11" s="8">
        <v>22.92</v>
      </c>
      <c r="D11" s="9">
        <v>10905</v>
      </c>
      <c r="E11" s="10">
        <v>391.35</v>
      </c>
      <c r="F11" s="8">
        <f t="shared" si="1"/>
        <v>8969.74</v>
      </c>
    </row>
    <row r="12" spans="1:6" x14ac:dyDescent="0.25">
      <c r="A12" s="6">
        <v>43101</v>
      </c>
      <c r="B12" s="7">
        <v>40.43</v>
      </c>
      <c r="C12" s="8">
        <f t="shared" si="0"/>
        <v>20.22</v>
      </c>
      <c r="D12" s="9">
        <v>10948</v>
      </c>
      <c r="E12" s="10">
        <v>436.71</v>
      </c>
      <c r="F12" s="8">
        <f t="shared" si="1"/>
        <v>8830.2800000000007</v>
      </c>
    </row>
    <row r="13" spans="1:6" x14ac:dyDescent="0.25">
      <c r="A13" s="6">
        <v>43132</v>
      </c>
      <c r="B13" s="7">
        <v>6.62</v>
      </c>
      <c r="C13" s="8">
        <f t="shared" si="0"/>
        <v>3.31</v>
      </c>
      <c r="D13" s="9">
        <v>10944</v>
      </c>
      <c r="E13" s="10">
        <v>297.14999999999998</v>
      </c>
      <c r="F13" s="8">
        <f t="shared" si="1"/>
        <v>983.57</v>
      </c>
    </row>
    <row r="14" spans="1:6" x14ac:dyDescent="0.25">
      <c r="A14" s="6">
        <v>43160</v>
      </c>
      <c r="B14" s="7">
        <v>3.21</v>
      </c>
      <c r="C14" s="8">
        <f t="shared" si="0"/>
        <v>1.61</v>
      </c>
      <c r="D14" s="9">
        <v>10937</v>
      </c>
      <c r="E14" s="10">
        <v>312.88</v>
      </c>
      <c r="F14" s="8">
        <f t="shared" si="1"/>
        <v>503.74</v>
      </c>
    </row>
    <row r="15" spans="1:6" x14ac:dyDescent="0.25">
      <c r="A15" s="6">
        <v>43191</v>
      </c>
      <c r="B15" s="7">
        <v>3.91</v>
      </c>
      <c r="C15" s="8">
        <f t="shared" si="0"/>
        <v>1.96</v>
      </c>
      <c r="D15" s="9">
        <v>10938</v>
      </c>
      <c r="E15" s="10">
        <v>286.69</v>
      </c>
      <c r="F15" s="8">
        <f t="shared" si="1"/>
        <v>561.91</v>
      </c>
    </row>
    <row r="16" spans="1:6" ht="15.75" thickBot="1" x14ac:dyDescent="0.3">
      <c r="A16" s="2" t="s">
        <v>6</v>
      </c>
      <c r="B16" s="13">
        <f>AVERAGE(B4:B15)</f>
        <v>43.612500000000004</v>
      </c>
      <c r="C16" s="14"/>
      <c r="D16" s="15">
        <f>SUM(D4:D15)</f>
        <v>130756</v>
      </c>
      <c r="E16" s="16">
        <f>SUM(E4:E15)</f>
        <v>4265.53</v>
      </c>
      <c r="F16" s="17">
        <f>SUM(F4:F15)</f>
        <v>97386.400000000023</v>
      </c>
    </row>
    <row r="19" spans="1:6" x14ac:dyDescent="0.25">
      <c r="A19" s="23" t="s">
        <v>11</v>
      </c>
      <c r="B19" s="23"/>
      <c r="C19" s="23"/>
      <c r="D19" s="23"/>
      <c r="E19" s="23"/>
      <c r="F19" s="23"/>
    </row>
    <row r="20" spans="1:6" ht="39" x14ac:dyDescent="0.25">
      <c r="A20" s="2" t="s">
        <v>1</v>
      </c>
      <c r="B20" s="3" t="s">
        <v>2</v>
      </c>
      <c r="C20" s="3" t="s">
        <v>3</v>
      </c>
      <c r="D20" s="3" t="s">
        <v>4</v>
      </c>
      <c r="E20" s="4" t="s">
        <v>5</v>
      </c>
      <c r="F20" s="5" t="s">
        <v>2</v>
      </c>
    </row>
    <row r="21" spans="1:6" x14ac:dyDescent="0.25">
      <c r="A21" s="6">
        <v>42856</v>
      </c>
      <c r="B21" s="11">
        <v>57.07</v>
      </c>
      <c r="C21" s="8">
        <f>ROUND(B21/2,2)</f>
        <v>28.54</v>
      </c>
      <c r="D21" s="9">
        <v>20118</v>
      </c>
      <c r="E21" s="10">
        <v>572.26</v>
      </c>
      <c r="F21" s="8">
        <f>+ROUND(+E21*C21,2)</f>
        <v>16332.3</v>
      </c>
    </row>
    <row r="22" spans="1:6" x14ac:dyDescent="0.25">
      <c r="A22" s="6">
        <v>42887</v>
      </c>
      <c r="B22" s="11">
        <v>72.73</v>
      </c>
      <c r="C22" s="8">
        <f t="shared" ref="C22:C32" si="2">ROUND(B22/2,2)</f>
        <v>36.369999999999997</v>
      </c>
      <c r="D22" s="9">
        <v>20170</v>
      </c>
      <c r="E22" s="10">
        <v>567.11</v>
      </c>
      <c r="F22" s="8">
        <f t="shared" ref="F22:F32" si="3">+ROUND(+E22*C22,2)</f>
        <v>20625.79</v>
      </c>
    </row>
    <row r="23" spans="1:6" x14ac:dyDescent="0.25">
      <c r="A23" s="6">
        <v>42917</v>
      </c>
      <c r="B23" s="11">
        <v>79.69</v>
      </c>
      <c r="C23" s="8">
        <f t="shared" si="2"/>
        <v>39.85</v>
      </c>
      <c r="D23" s="9">
        <v>20306</v>
      </c>
      <c r="E23" s="10">
        <v>548.28</v>
      </c>
      <c r="F23" s="8">
        <f t="shared" si="3"/>
        <v>21848.959999999999</v>
      </c>
    </row>
    <row r="24" spans="1:6" x14ac:dyDescent="0.25">
      <c r="A24" s="6">
        <v>42948</v>
      </c>
      <c r="B24" s="11">
        <v>69.790000000000006</v>
      </c>
      <c r="C24" s="8">
        <f t="shared" si="2"/>
        <v>34.9</v>
      </c>
      <c r="D24" s="9">
        <v>20405</v>
      </c>
      <c r="E24" s="10">
        <v>576.79999999999995</v>
      </c>
      <c r="F24" s="8">
        <f t="shared" si="3"/>
        <v>20130.32</v>
      </c>
    </row>
    <row r="25" spans="1:6" x14ac:dyDescent="0.25">
      <c r="A25" s="6">
        <v>42979</v>
      </c>
      <c r="B25" s="11">
        <v>53.47</v>
      </c>
      <c r="C25" s="8">
        <f t="shared" si="2"/>
        <v>26.74</v>
      </c>
      <c r="D25" s="9">
        <v>20361</v>
      </c>
      <c r="E25" s="10">
        <v>562.9</v>
      </c>
      <c r="F25" s="8">
        <f t="shared" si="3"/>
        <v>15051.95</v>
      </c>
    </row>
    <row r="26" spans="1:6" x14ac:dyDescent="0.25">
      <c r="A26" s="6">
        <v>43009</v>
      </c>
      <c r="B26" s="11">
        <v>45.35</v>
      </c>
      <c r="C26" s="8">
        <f t="shared" si="2"/>
        <v>22.68</v>
      </c>
      <c r="D26" s="9">
        <v>20404</v>
      </c>
      <c r="E26" s="10">
        <v>519.35</v>
      </c>
      <c r="F26" s="8">
        <f t="shared" si="3"/>
        <v>11778.86</v>
      </c>
    </row>
    <row r="27" spans="1:6" x14ac:dyDescent="0.25">
      <c r="A27" s="6">
        <v>43040</v>
      </c>
      <c r="B27" s="11">
        <v>52.61</v>
      </c>
      <c r="C27" s="8">
        <f t="shared" si="2"/>
        <v>26.31</v>
      </c>
      <c r="D27" s="9">
        <v>20584</v>
      </c>
      <c r="E27" s="10">
        <v>604.01</v>
      </c>
      <c r="F27" s="8">
        <f t="shared" si="3"/>
        <v>15891.5</v>
      </c>
    </row>
    <row r="28" spans="1:6" x14ac:dyDescent="0.25">
      <c r="A28" s="6">
        <v>43070</v>
      </c>
      <c r="B28" s="11">
        <v>45.26</v>
      </c>
      <c r="C28" s="8">
        <f t="shared" si="2"/>
        <v>22.63</v>
      </c>
      <c r="D28" s="9">
        <v>20512</v>
      </c>
      <c r="E28" s="10">
        <v>596.88</v>
      </c>
      <c r="F28" s="8">
        <f t="shared" si="3"/>
        <v>13507.39</v>
      </c>
    </row>
    <row r="29" spans="1:6" x14ac:dyDescent="0.25">
      <c r="A29" s="6">
        <v>43101</v>
      </c>
      <c r="B29" s="11">
        <v>41.37</v>
      </c>
      <c r="C29" s="8">
        <f t="shared" si="2"/>
        <v>20.69</v>
      </c>
      <c r="D29" s="9">
        <v>20534</v>
      </c>
      <c r="E29" s="10">
        <v>780.84</v>
      </c>
      <c r="F29" s="8">
        <f t="shared" si="3"/>
        <v>16155.58</v>
      </c>
    </row>
    <row r="30" spans="1:6" x14ac:dyDescent="0.25">
      <c r="A30" s="6">
        <v>43132</v>
      </c>
      <c r="B30" s="11">
        <v>2.59</v>
      </c>
      <c r="C30" s="8">
        <f t="shared" si="2"/>
        <v>1.3</v>
      </c>
      <c r="D30" s="9">
        <v>20452</v>
      </c>
      <c r="E30" s="10">
        <v>531.54999999999995</v>
      </c>
      <c r="F30" s="8">
        <f t="shared" si="3"/>
        <v>691.02</v>
      </c>
    </row>
    <row r="31" spans="1:6" x14ac:dyDescent="0.25">
      <c r="A31" s="6">
        <v>43160</v>
      </c>
      <c r="B31" s="11">
        <v>2.27</v>
      </c>
      <c r="C31" s="8">
        <f t="shared" si="2"/>
        <v>1.1399999999999999</v>
      </c>
      <c r="D31" s="9">
        <v>20582</v>
      </c>
      <c r="E31" s="10">
        <v>615.26</v>
      </c>
      <c r="F31" s="8">
        <f t="shared" si="3"/>
        <v>701.4</v>
      </c>
    </row>
    <row r="32" spans="1:6" x14ac:dyDescent="0.25">
      <c r="A32" s="6">
        <v>43191</v>
      </c>
      <c r="B32" s="11">
        <v>2.73</v>
      </c>
      <c r="C32" s="8">
        <f t="shared" si="2"/>
        <v>1.37</v>
      </c>
      <c r="D32" s="9">
        <v>20638</v>
      </c>
      <c r="E32" s="10">
        <v>597.57000000000005</v>
      </c>
      <c r="F32" s="12">
        <f t="shared" si="3"/>
        <v>818.67</v>
      </c>
    </row>
    <row r="33" spans="1:6" ht="15.75" thickBot="1" x14ac:dyDescent="0.3">
      <c r="A33" s="2" t="s">
        <v>6</v>
      </c>
      <c r="B33" s="18">
        <f>AVERAGE(B21:B32)</f>
        <v>43.744166666666672</v>
      </c>
      <c r="C33" s="14"/>
      <c r="D33" s="15">
        <f>SUM(D21:D32)</f>
        <v>245066</v>
      </c>
      <c r="E33" s="16">
        <f>SUM(E21:E32)</f>
        <v>7072.81</v>
      </c>
      <c r="F33" s="19">
        <f>SUM(F21:F32)</f>
        <v>153533.74</v>
      </c>
    </row>
    <row r="44" spans="1:6" x14ac:dyDescent="0.25">
      <c r="A44" s="23" t="s">
        <v>12</v>
      </c>
      <c r="B44" s="23"/>
      <c r="C44" s="23"/>
      <c r="D44" s="23"/>
      <c r="E44" s="23"/>
      <c r="F44" s="23"/>
    </row>
    <row r="45" spans="1:6" ht="39" x14ac:dyDescent="0.25">
      <c r="A45" s="2" t="s">
        <v>1</v>
      </c>
      <c r="B45" s="3" t="s">
        <v>2</v>
      </c>
      <c r="C45" s="3" t="s">
        <v>3</v>
      </c>
      <c r="D45" s="3" t="s">
        <v>4</v>
      </c>
      <c r="E45" s="4" t="s">
        <v>5</v>
      </c>
      <c r="F45" s="5" t="s">
        <v>2</v>
      </c>
    </row>
    <row r="46" spans="1:6" x14ac:dyDescent="0.25">
      <c r="A46" s="6">
        <v>42856</v>
      </c>
      <c r="B46" s="11">
        <v>57.07</v>
      </c>
      <c r="C46" s="8">
        <f>ROUND(B46/2,2)</f>
        <v>28.54</v>
      </c>
      <c r="D46" s="9">
        <v>4803</v>
      </c>
      <c r="E46" s="10">
        <v>158.18</v>
      </c>
      <c r="F46" s="8">
        <f>+ROUND(+E46*C46,2)</f>
        <v>4514.46</v>
      </c>
    </row>
    <row r="47" spans="1:6" x14ac:dyDescent="0.25">
      <c r="A47" s="6">
        <v>42887</v>
      </c>
      <c r="B47" s="11">
        <v>72.73</v>
      </c>
      <c r="C47" s="8">
        <f t="shared" ref="C47:C57" si="4">ROUND(B47/2,2)</f>
        <v>36.369999999999997</v>
      </c>
      <c r="D47" s="9">
        <v>4853</v>
      </c>
      <c r="E47" s="10">
        <v>120.3</v>
      </c>
      <c r="F47" s="8">
        <f t="shared" ref="F47:F57" si="5">+ROUND(+E47*C47,2)</f>
        <v>4375.3100000000004</v>
      </c>
    </row>
    <row r="48" spans="1:6" x14ac:dyDescent="0.25">
      <c r="A48" s="6">
        <v>42917</v>
      </c>
      <c r="B48" s="11">
        <v>79.69</v>
      </c>
      <c r="C48" s="8">
        <f t="shared" si="4"/>
        <v>39.85</v>
      </c>
      <c r="D48" s="9">
        <v>4829</v>
      </c>
      <c r="E48" s="10">
        <v>116.99</v>
      </c>
      <c r="F48" s="8">
        <f t="shared" si="5"/>
        <v>4662.05</v>
      </c>
    </row>
    <row r="49" spans="1:6" x14ac:dyDescent="0.25">
      <c r="A49" s="6">
        <v>42948</v>
      </c>
      <c r="B49" s="11">
        <v>69.790000000000006</v>
      </c>
      <c r="C49" s="8">
        <f t="shared" si="4"/>
        <v>34.9</v>
      </c>
      <c r="D49" s="9">
        <v>4890</v>
      </c>
      <c r="E49" s="10">
        <v>118.45</v>
      </c>
      <c r="F49" s="8">
        <f t="shared" si="5"/>
        <v>4133.91</v>
      </c>
    </row>
    <row r="50" spans="1:6" x14ac:dyDescent="0.25">
      <c r="A50" s="6">
        <v>42979</v>
      </c>
      <c r="B50" s="11">
        <v>53.47</v>
      </c>
      <c r="C50" s="8">
        <f t="shared" si="4"/>
        <v>26.74</v>
      </c>
      <c r="D50" s="9">
        <v>4890</v>
      </c>
      <c r="E50" s="10">
        <v>110.02</v>
      </c>
      <c r="F50" s="8">
        <f t="shared" si="5"/>
        <v>2941.93</v>
      </c>
    </row>
    <row r="51" spans="1:6" x14ac:dyDescent="0.25">
      <c r="A51" s="6">
        <v>43009</v>
      </c>
      <c r="B51" s="11">
        <v>45.35</v>
      </c>
      <c r="C51" s="8">
        <f t="shared" si="4"/>
        <v>22.68</v>
      </c>
      <c r="D51" s="9">
        <v>4851</v>
      </c>
      <c r="E51" s="10">
        <v>130.63</v>
      </c>
      <c r="F51" s="8">
        <f t="shared" si="5"/>
        <v>2962.69</v>
      </c>
    </row>
    <row r="52" spans="1:6" x14ac:dyDescent="0.25">
      <c r="A52" s="6">
        <v>43040</v>
      </c>
      <c r="B52" s="11">
        <v>52.61</v>
      </c>
      <c r="C52" s="8">
        <f t="shared" si="4"/>
        <v>26.31</v>
      </c>
      <c r="D52" s="9">
        <v>4901</v>
      </c>
      <c r="E52" s="10">
        <v>161.26</v>
      </c>
      <c r="F52" s="8">
        <f t="shared" si="5"/>
        <v>4242.75</v>
      </c>
    </row>
    <row r="53" spans="1:6" x14ac:dyDescent="0.25">
      <c r="A53" s="6">
        <v>43070</v>
      </c>
      <c r="B53" s="11">
        <v>45.26</v>
      </c>
      <c r="C53" s="8">
        <f t="shared" si="4"/>
        <v>22.63</v>
      </c>
      <c r="D53" s="9">
        <v>4901</v>
      </c>
      <c r="E53" s="10">
        <v>129.85</v>
      </c>
      <c r="F53" s="8">
        <f t="shared" si="5"/>
        <v>2938.51</v>
      </c>
    </row>
    <row r="54" spans="1:6" x14ac:dyDescent="0.25">
      <c r="A54" s="6">
        <v>43101</v>
      </c>
      <c r="B54" s="11">
        <v>41.37</v>
      </c>
      <c r="C54" s="8">
        <f t="shared" si="4"/>
        <v>20.69</v>
      </c>
      <c r="D54" s="9">
        <v>4910</v>
      </c>
      <c r="E54" s="10">
        <v>145.52000000000001</v>
      </c>
      <c r="F54" s="8">
        <f t="shared" si="5"/>
        <v>3010.81</v>
      </c>
    </row>
    <row r="55" spans="1:6" x14ac:dyDescent="0.25">
      <c r="A55" s="6">
        <v>43132</v>
      </c>
      <c r="B55" s="11">
        <v>2.64</v>
      </c>
      <c r="C55" s="8">
        <f t="shared" si="4"/>
        <v>1.32</v>
      </c>
      <c r="D55" s="9">
        <v>4895</v>
      </c>
      <c r="E55" s="10">
        <v>101.32</v>
      </c>
      <c r="F55" s="8">
        <f t="shared" si="5"/>
        <v>133.74</v>
      </c>
    </row>
    <row r="56" spans="1:6" x14ac:dyDescent="0.25">
      <c r="A56" s="6">
        <v>43160</v>
      </c>
      <c r="B56" s="11">
        <v>2.38</v>
      </c>
      <c r="C56" s="8">
        <f t="shared" si="4"/>
        <v>1.19</v>
      </c>
      <c r="D56" s="9">
        <v>4924</v>
      </c>
      <c r="E56" s="10">
        <v>134.66</v>
      </c>
      <c r="F56" s="8">
        <f t="shared" si="5"/>
        <v>160.25</v>
      </c>
    </row>
    <row r="57" spans="1:6" x14ac:dyDescent="0.25">
      <c r="A57" s="6">
        <v>43191</v>
      </c>
      <c r="B57" s="11">
        <v>2.46</v>
      </c>
      <c r="C57" s="8">
        <f t="shared" si="4"/>
        <v>1.23</v>
      </c>
      <c r="D57" s="9">
        <v>4903</v>
      </c>
      <c r="E57" s="10">
        <v>150.30000000000001</v>
      </c>
      <c r="F57" s="12">
        <f t="shared" si="5"/>
        <v>184.87</v>
      </c>
    </row>
    <row r="58" spans="1:6" ht="15.75" thickBot="1" x14ac:dyDescent="0.3">
      <c r="A58" s="2" t="s">
        <v>6</v>
      </c>
      <c r="B58" s="18">
        <f>AVERAGE(B46:B57)</f>
        <v>43.735000000000007</v>
      </c>
      <c r="C58" s="14"/>
      <c r="D58" s="15">
        <f>SUM(D46:D57)</f>
        <v>58550</v>
      </c>
      <c r="E58" s="16">
        <f>SUM(E46:E57)</f>
        <v>1577.48</v>
      </c>
      <c r="F58" s="19">
        <f>SUM(F46:F57)</f>
        <v>34261.279999999999</v>
      </c>
    </row>
    <row r="61" spans="1:6" x14ac:dyDescent="0.25">
      <c r="A61" t="s">
        <v>13</v>
      </c>
    </row>
    <row r="62" spans="1:6" x14ac:dyDescent="0.25">
      <c r="A62" t="s">
        <v>14</v>
      </c>
    </row>
  </sheetData>
  <mergeCells count="3">
    <mergeCell ref="A2:F2"/>
    <mergeCell ref="A19:F19"/>
    <mergeCell ref="A44:F4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A44" sqref="A44:F58"/>
    </sheetView>
  </sheetViews>
  <sheetFormatPr defaultRowHeight="15" x14ac:dyDescent="0.25"/>
  <cols>
    <col min="2" max="2" width="10.85546875" customWidth="1"/>
    <col min="6" max="6" width="11.140625" customWidth="1"/>
    <col min="9" max="9" width="10.5703125" customWidth="1"/>
    <col min="13" max="13" width="10.7109375" customWidth="1"/>
    <col min="16" max="16" width="10.28515625" customWidth="1"/>
    <col min="20" max="20" width="10.85546875" customWidth="1"/>
  </cols>
  <sheetData>
    <row r="1" spans="1:6" x14ac:dyDescent="0.25">
      <c r="A1" s="20" t="s">
        <v>7</v>
      </c>
      <c r="B1" s="20" t="s">
        <v>8</v>
      </c>
    </row>
    <row r="2" spans="1:6" x14ac:dyDescent="0.25">
      <c r="A2" s="22" t="s">
        <v>10</v>
      </c>
      <c r="B2" s="22"/>
      <c r="C2" s="22"/>
      <c r="D2" s="22"/>
      <c r="E2" s="22"/>
      <c r="F2" s="22"/>
    </row>
    <row r="3" spans="1:6" ht="39" x14ac:dyDescent="0.25">
      <c r="A3" s="2" t="s">
        <v>1</v>
      </c>
      <c r="B3" s="3" t="s">
        <v>2</v>
      </c>
      <c r="C3" s="3" t="s">
        <v>3</v>
      </c>
      <c r="D3" s="3" t="s">
        <v>9</v>
      </c>
      <c r="E3" s="4" t="s">
        <v>5</v>
      </c>
      <c r="F3" s="5" t="s">
        <v>2</v>
      </c>
    </row>
    <row r="4" spans="1:6" x14ac:dyDescent="0.25">
      <c r="A4" s="6">
        <v>42856</v>
      </c>
      <c r="B4" s="7">
        <v>57.07</v>
      </c>
      <c r="C4" s="8">
        <f>ROUND(B4/2,2)</f>
        <v>28.54</v>
      </c>
      <c r="D4" s="9">
        <v>1794</v>
      </c>
      <c r="E4" s="10">
        <v>28.98</v>
      </c>
      <c r="F4" s="8">
        <f>+ROUND(+E4*C4,2)</f>
        <v>827.09</v>
      </c>
    </row>
    <row r="5" spans="1:6" x14ac:dyDescent="0.25">
      <c r="A5" s="6">
        <v>42887</v>
      </c>
      <c r="B5" s="7">
        <v>72.73</v>
      </c>
      <c r="C5" s="8">
        <f t="shared" ref="C5:C15" si="0">ROUND(B5/2,2)</f>
        <v>36.369999999999997</v>
      </c>
      <c r="D5" s="9">
        <v>1794</v>
      </c>
      <c r="E5" s="10">
        <v>31.75</v>
      </c>
      <c r="F5" s="8">
        <f>+ROUND(+E5*C5,2)</f>
        <v>1154.75</v>
      </c>
    </row>
    <row r="6" spans="1:6" x14ac:dyDescent="0.25">
      <c r="A6" s="6">
        <v>42917</v>
      </c>
      <c r="B6" s="7">
        <v>79.69</v>
      </c>
      <c r="C6" s="8">
        <f t="shared" si="0"/>
        <v>39.85</v>
      </c>
      <c r="D6" s="9">
        <v>1794</v>
      </c>
      <c r="E6" s="10">
        <v>27.73</v>
      </c>
      <c r="F6" s="8">
        <f t="shared" ref="F6:F15" si="1">+ROUND(+E6*C6,2)</f>
        <v>1105.04</v>
      </c>
    </row>
    <row r="7" spans="1:6" x14ac:dyDescent="0.25">
      <c r="A7" s="6">
        <v>42948</v>
      </c>
      <c r="B7" s="7">
        <v>69.790000000000006</v>
      </c>
      <c r="C7" s="8">
        <f t="shared" si="0"/>
        <v>34.9</v>
      </c>
      <c r="D7" s="9">
        <v>1794</v>
      </c>
      <c r="E7" s="10">
        <v>25.35</v>
      </c>
      <c r="F7" s="8">
        <f t="shared" si="1"/>
        <v>884.72</v>
      </c>
    </row>
    <row r="8" spans="1:6" x14ac:dyDescent="0.25">
      <c r="A8" s="6">
        <v>42979</v>
      </c>
      <c r="B8" s="7">
        <v>53.47</v>
      </c>
      <c r="C8" s="8">
        <f t="shared" si="0"/>
        <v>26.74</v>
      </c>
      <c r="D8" s="9">
        <v>1811</v>
      </c>
      <c r="E8" s="10">
        <v>25.5</v>
      </c>
      <c r="F8" s="8">
        <f t="shared" si="1"/>
        <v>681.87</v>
      </c>
    </row>
    <row r="9" spans="1:6" x14ac:dyDescent="0.25">
      <c r="A9" s="6">
        <v>43009</v>
      </c>
      <c r="B9" s="7">
        <v>37.99</v>
      </c>
      <c r="C9" s="8">
        <f t="shared" si="0"/>
        <v>19</v>
      </c>
      <c r="D9" s="9">
        <v>1799</v>
      </c>
      <c r="E9" s="10">
        <v>26.36</v>
      </c>
      <c r="F9" s="8">
        <f t="shared" si="1"/>
        <v>500.84</v>
      </c>
    </row>
    <row r="10" spans="1:6" x14ac:dyDescent="0.25">
      <c r="A10" s="6">
        <v>43040</v>
      </c>
      <c r="B10" s="7">
        <v>52.61</v>
      </c>
      <c r="C10" s="8">
        <f t="shared" si="0"/>
        <v>26.31</v>
      </c>
      <c r="D10" s="9">
        <v>1817</v>
      </c>
      <c r="E10" s="10">
        <v>27.7</v>
      </c>
      <c r="F10" s="8">
        <f t="shared" si="1"/>
        <v>728.79</v>
      </c>
    </row>
    <row r="11" spans="1:6" x14ac:dyDescent="0.25">
      <c r="A11" s="6">
        <v>43070</v>
      </c>
      <c r="B11" s="7">
        <v>45.83</v>
      </c>
      <c r="C11" s="8">
        <v>22.92</v>
      </c>
      <c r="D11" s="9">
        <v>1817</v>
      </c>
      <c r="E11" s="10">
        <v>27.79</v>
      </c>
      <c r="F11" s="8">
        <f t="shared" si="1"/>
        <v>636.95000000000005</v>
      </c>
    </row>
    <row r="12" spans="1:6" x14ac:dyDescent="0.25">
      <c r="A12" s="6">
        <v>43101</v>
      </c>
      <c r="B12" s="7">
        <v>40.43</v>
      </c>
      <c r="C12" s="8">
        <f t="shared" si="0"/>
        <v>20.22</v>
      </c>
      <c r="D12" s="9">
        <v>1819</v>
      </c>
      <c r="E12" s="10">
        <v>34.49</v>
      </c>
      <c r="F12" s="8">
        <f t="shared" si="1"/>
        <v>697.39</v>
      </c>
    </row>
    <row r="13" spans="1:6" x14ac:dyDescent="0.25">
      <c r="A13" s="6">
        <v>43132</v>
      </c>
      <c r="B13" s="7">
        <v>6.62</v>
      </c>
      <c r="C13" s="8">
        <f t="shared" si="0"/>
        <v>3.31</v>
      </c>
      <c r="D13" s="9">
        <v>1820</v>
      </c>
      <c r="E13" s="10">
        <v>28.15</v>
      </c>
      <c r="F13" s="8">
        <f t="shared" si="1"/>
        <v>93.18</v>
      </c>
    </row>
    <row r="14" spans="1:6" x14ac:dyDescent="0.25">
      <c r="A14" s="6">
        <v>43160</v>
      </c>
      <c r="B14" s="7">
        <v>3.21</v>
      </c>
      <c r="C14" s="8">
        <f t="shared" si="0"/>
        <v>1.61</v>
      </c>
      <c r="D14" s="9">
        <v>1820</v>
      </c>
      <c r="E14" s="10">
        <v>35.15</v>
      </c>
      <c r="F14" s="8">
        <f t="shared" si="1"/>
        <v>56.59</v>
      </c>
    </row>
    <row r="15" spans="1:6" x14ac:dyDescent="0.25">
      <c r="A15" s="6">
        <v>43191</v>
      </c>
      <c r="B15" s="7">
        <v>3.91</v>
      </c>
      <c r="C15" s="8">
        <f t="shared" si="0"/>
        <v>1.96</v>
      </c>
      <c r="D15" s="9">
        <v>1819.99</v>
      </c>
      <c r="E15" s="10">
        <v>34.909999999999997</v>
      </c>
      <c r="F15" s="8">
        <f t="shared" si="1"/>
        <v>68.42</v>
      </c>
    </row>
    <row r="16" spans="1:6" ht="15.75" thickBot="1" x14ac:dyDescent="0.3">
      <c r="A16" s="2" t="s">
        <v>6</v>
      </c>
      <c r="B16" s="13">
        <f>AVERAGE(B4:B15)</f>
        <v>43.612500000000004</v>
      </c>
      <c r="C16" s="14"/>
      <c r="D16" s="15">
        <f>SUM(D4:D15)</f>
        <v>21698.99</v>
      </c>
      <c r="E16" s="16">
        <f>SUM(E4:E15)</f>
        <v>353.86</v>
      </c>
      <c r="F16" s="17">
        <f>SUM(F4:F15)</f>
        <v>7435.630000000001</v>
      </c>
    </row>
    <row r="19" spans="1:6" x14ac:dyDescent="0.25">
      <c r="A19" s="23" t="s">
        <v>11</v>
      </c>
      <c r="B19" s="23"/>
      <c r="C19" s="23"/>
      <c r="D19" s="23"/>
      <c r="E19" s="23"/>
      <c r="F19" s="23"/>
    </row>
    <row r="20" spans="1:6" ht="39" x14ac:dyDescent="0.25">
      <c r="A20" s="2" t="s">
        <v>1</v>
      </c>
      <c r="B20" s="3" t="s">
        <v>2</v>
      </c>
      <c r="C20" s="3" t="s">
        <v>3</v>
      </c>
      <c r="D20" s="3" t="s">
        <v>9</v>
      </c>
      <c r="E20" s="4" t="s">
        <v>5</v>
      </c>
      <c r="F20" s="5" t="s">
        <v>2</v>
      </c>
    </row>
    <row r="21" spans="1:6" x14ac:dyDescent="0.25">
      <c r="A21" s="6">
        <v>42856</v>
      </c>
      <c r="B21" s="11">
        <v>57.07</v>
      </c>
      <c r="C21" s="8">
        <f>ROUND(B21/2,2)</f>
        <v>28.54</v>
      </c>
      <c r="D21" s="21">
        <v>411.94</v>
      </c>
      <c r="E21" s="10">
        <v>3.1</v>
      </c>
      <c r="F21" s="8">
        <f>+ROUND(+E21*C21,2)</f>
        <v>88.47</v>
      </c>
    </row>
    <row r="22" spans="1:6" x14ac:dyDescent="0.25">
      <c r="A22" s="6">
        <v>42887</v>
      </c>
      <c r="B22" s="11">
        <v>72.73</v>
      </c>
      <c r="C22" s="8">
        <f t="shared" ref="C22:C32" si="2">ROUND(B22/2,2)</f>
        <v>36.369999999999997</v>
      </c>
      <c r="D22" s="21">
        <v>411.94</v>
      </c>
      <c r="E22" s="10">
        <v>5.05</v>
      </c>
      <c r="F22" s="8">
        <f t="shared" ref="F22:F32" si="3">+ROUND(+E22*C22,2)</f>
        <v>183.67</v>
      </c>
    </row>
    <row r="23" spans="1:6" x14ac:dyDescent="0.25">
      <c r="A23" s="6">
        <v>42917</v>
      </c>
      <c r="B23" s="11">
        <v>79.69</v>
      </c>
      <c r="C23" s="8">
        <f t="shared" si="2"/>
        <v>39.85</v>
      </c>
      <c r="D23" s="21">
        <v>411.94</v>
      </c>
      <c r="E23" s="10">
        <v>3.41</v>
      </c>
      <c r="F23" s="8">
        <f t="shared" si="3"/>
        <v>135.88999999999999</v>
      </c>
    </row>
    <row r="24" spans="1:6" x14ac:dyDescent="0.25">
      <c r="A24" s="6">
        <v>42948</v>
      </c>
      <c r="B24" s="11">
        <v>69.790000000000006</v>
      </c>
      <c r="C24" s="8">
        <f t="shared" si="2"/>
        <v>34.9</v>
      </c>
      <c r="D24" s="21">
        <v>414.02</v>
      </c>
      <c r="E24" s="10">
        <v>4.97</v>
      </c>
      <c r="F24" s="8">
        <f t="shared" si="3"/>
        <v>173.45</v>
      </c>
    </row>
    <row r="25" spans="1:6" x14ac:dyDescent="0.25">
      <c r="A25" s="6">
        <v>42979</v>
      </c>
      <c r="B25" s="11">
        <v>53.47</v>
      </c>
      <c r="C25" s="8">
        <f t="shared" si="2"/>
        <v>26.74</v>
      </c>
      <c r="D25" s="21">
        <v>414.02</v>
      </c>
      <c r="E25" s="10">
        <v>3.38</v>
      </c>
      <c r="F25" s="8">
        <f t="shared" si="3"/>
        <v>90.38</v>
      </c>
    </row>
    <row r="26" spans="1:6" x14ac:dyDescent="0.25">
      <c r="A26" s="6">
        <v>43009</v>
      </c>
      <c r="B26" s="11">
        <v>45.35</v>
      </c>
      <c r="C26" s="8">
        <f t="shared" si="2"/>
        <v>22.68</v>
      </c>
      <c r="D26" s="21">
        <v>414.02</v>
      </c>
      <c r="E26" s="10">
        <v>3.51</v>
      </c>
      <c r="F26" s="8">
        <f t="shared" si="3"/>
        <v>79.61</v>
      </c>
    </row>
    <row r="27" spans="1:6" x14ac:dyDescent="0.25">
      <c r="A27" s="6">
        <v>43040</v>
      </c>
      <c r="B27" s="11">
        <v>52.61</v>
      </c>
      <c r="C27" s="8">
        <f t="shared" si="2"/>
        <v>26.31</v>
      </c>
      <c r="D27" s="21">
        <v>414.02</v>
      </c>
      <c r="E27" s="10">
        <v>3.34</v>
      </c>
      <c r="F27" s="8">
        <f t="shared" si="3"/>
        <v>87.88</v>
      </c>
    </row>
    <row r="28" spans="1:6" x14ac:dyDescent="0.25">
      <c r="A28" s="6">
        <v>43070</v>
      </c>
      <c r="B28" s="11">
        <v>45.26</v>
      </c>
      <c r="C28" s="8">
        <f t="shared" si="2"/>
        <v>22.63</v>
      </c>
      <c r="D28" s="21">
        <v>414.02</v>
      </c>
      <c r="E28" s="10">
        <v>3.21</v>
      </c>
      <c r="F28" s="8">
        <f t="shared" si="3"/>
        <v>72.64</v>
      </c>
    </row>
    <row r="29" spans="1:6" x14ac:dyDescent="0.25">
      <c r="A29" s="6">
        <v>43101</v>
      </c>
      <c r="B29" s="11">
        <v>41.37</v>
      </c>
      <c r="C29" s="8">
        <f t="shared" si="2"/>
        <v>20.69</v>
      </c>
      <c r="D29" s="21">
        <v>414.02</v>
      </c>
      <c r="E29" s="10">
        <v>4.33</v>
      </c>
      <c r="F29" s="8">
        <f t="shared" si="3"/>
        <v>89.59</v>
      </c>
    </row>
    <row r="30" spans="1:6" x14ac:dyDescent="0.25">
      <c r="A30" s="6">
        <v>43132</v>
      </c>
      <c r="B30" s="11">
        <v>2.59</v>
      </c>
      <c r="C30" s="8">
        <f t="shared" si="2"/>
        <v>1.3</v>
      </c>
      <c r="D30" s="21">
        <v>448.5</v>
      </c>
      <c r="E30" s="10">
        <v>3.15</v>
      </c>
      <c r="F30" s="8">
        <f t="shared" si="3"/>
        <v>4.0999999999999996</v>
      </c>
    </row>
    <row r="31" spans="1:6" x14ac:dyDescent="0.25">
      <c r="A31" s="6">
        <v>43160</v>
      </c>
      <c r="B31" s="11">
        <v>2.27</v>
      </c>
      <c r="C31" s="8">
        <f t="shared" si="2"/>
        <v>1.1399999999999999</v>
      </c>
      <c r="D31" s="21">
        <v>438.76</v>
      </c>
      <c r="E31" s="10">
        <v>6.94</v>
      </c>
      <c r="F31" s="8">
        <f t="shared" si="3"/>
        <v>7.91</v>
      </c>
    </row>
    <row r="32" spans="1:6" x14ac:dyDescent="0.25">
      <c r="A32" s="6">
        <v>43191</v>
      </c>
      <c r="B32" s="11">
        <v>2.73</v>
      </c>
      <c r="C32" s="8">
        <f t="shared" si="2"/>
        <v>1.37</v>
      </c>
      <c r="D32" s="21">
        <v>388.96</v>
      </c>
      <c r="E32" s="10">
        <v>10.08</v>
      </c>
      <c r="F32" s="12">
        <f t="shared" si="3"/>
        <v>13.81</v>
      </c>
    </row>
    <row r="33" spans="1:6" ht="15.75" thickBot="1" x14ac:dyDescent="0.3">
      <c r="A33" s="2" t="s">
        <v>6</v>
      </c>
      <c r="B33" s="13">
        <f>AVERAGE(B21:B32)</f>
        <v>43.744166666666672</v>
      </c>
      <c r="C33" s="14"/>
      <c r="D33" s="15">
        <f>SUM(D21:D32)</f>
        <v>4996.16</v>
      </c>
      <c r="E33" s="16">
        <f>SUM(E21:E32)</f>
        <v>54.47</v>
      </c>
      <c r="F33" s="19">
        <f>SUM(F21:F32)</f>
        <v>1027.4000000000001</v>
      </c>
    </row>
    <row r="44" spans="1:6" x14ac:dyDescent="0.25">
      <c r="A44" s="23" t="s">
        <v>12</v>
      </c>
      <c r="B44" s="23"/>
      <c r="C44" s="23"/>
      <c r="D44" s="23"/>
      <c r="E44" s="23"/>
      <c r="F44" s="23"/>
    </row>
    <row r="45" spans="1:6" ht="39" x14ac:dyDescent="0.25">
      <c r="A45" s="2" t="s">
        <v>1</v>
      </c>
      <c r="B45" s="3" t="s">
        <v>2</v>
      </c>
      <c r="C45" s="3" t="s">
        <v>3</v>
      </c>
      <c r="D45" s="3" t="s">
        <v>9</v>
      </c>
      <c r="E45" s="4" t="s">
        <v>5</v>
      </c>
      <c r="F45" s="5" t="s">
        <v>2</v>
      </c>
    </row>
    <row r="46" spans="1:6" x14ac:dyDescent="0.25">
      <c r="A46" s="6">
        <v>42856</v>
      </c>
      <c r="B46" s="11">
        <v>57.07</v>
      </c>
      <c r="C46" s="8">
        <f>ROUND(B46/2,2)</f>
        <v>28.54</v>
      </c>
      <c r="D46" s="21">
        <v>519.16999999999996</v>
      </c>
      <c r="E46" s="10">
        <v>3.35</v>
      </c>
      <c r="F46" s="8">
        <f>+ROUND(+E46*C46,2)</f>
        <v>95.61</v>
      </c>
    </row>
    <row r="47" spans="1:6" x14ac:dyDescent="0.25">
      <c r="A47" s="6">
        <v>42887</v>
      </c>
      <c r="B47" s="11">
        <v>72.73</v>
      </c>
      <c r="C47" s="8">
        <f t="shared" ref="C47:C57" si="4">ROUND(B47/2,2)</f>
        <v>36.369999999999997</v>
      </c>
      <c r="D47" s="21">
        <v>519.16999999999996</v>
      </c>
      <c r="E47" s="10">
        <v>3.31</v>
      </c>
      <c r="F47" s="8">
        <f t="shared" ref="F47:F57" si="5">+ROUND(+E47*C47,2)</f>
        <v>120.38</v>
      </c>
    </row>
    <row r="48" spans="1:6" x14ac:dyDescent="0.25">
      <c r="A48" s="6">
        <v>42917</v>
      </c>
      <c r="B48" s="11">
        <v>79.69</v>
      </c>
      <c r="C48" s="8">
        <f t="shared" si="4"/>
        <v>39.85</v>
      </c>
      <c r="D48" s="21">
        <v>467.21</v>
      </c>
      <c r="E48" s="10">
        <v>2.89</v>
      </c>
      <c r="F48" s="8">
        <f t="shared" si="5"/>
        <v>115.17</v>
      </c>
    </row>
    <row r="49" spans="1:6" x14ac:dyDescent="0.25">
      <c r="A49" s="6">
        <v>42948</v>
      </c>
      <c r="B49" s="11">
        <v>69.790000000000006</v>
      </c>
      <c r="C49" s="8">
        <f t="shared" si="4"/>
        <v>34.9</v>
      </c>
      <c r="D49" s="21">
        <v>467.21</v>
      </c>
      <c r="E49" s="10">
        <v>2.81</v>
      </c>
      <c r="F49" s="8">
        <f t="shared" si="5"/>
        <v>98.07</v>
      </c>
    </row>
    <row r="50" spans="1:6" x14ac:dyDescent="0.25">
      <c r="A50" s="6">
        <v>42979</v>
      </c>
      <c r="B50" s="11">
        <v>53.47</v>
      </c>
      <c r="C50" s="8">
        <f t="shared" si="4"/>
        <v>26.74</v>
      </c>
      <c r="D50" s="21">
        <v>467.21</v>
      </c>
      <c r="E50" s="10">
        <v>2.73</v>
      </c>
      <c r="F50" s="8">
        <f t="shared" si="5"/>
        <v>73</v>
      </c>
    </row>
    <row r="51" spans="1:6" x14ac:dyDescent="0.25">
      <c r="A51" s="6">
        <v>43009</v>
      </c>
      <c r="B51" s="11">
        <v>45.35</v>
      </c>
      <c r="C51" s="8">
        <f t="shared" si="4"/>
        <v>22.68</v>
      </c>
      <c r="D51" s="21">
        <v>467.21</v>
      </c>
      <c r="E51" s="10">
        <v>3.18</v>
      </c>
      <c r="F51" s="8">
        <f t="shared" si="5"/>
        <v>72.12</v>
      </c>
    </row>
    <row r="52" spans="1:6" x14ac:dyDescent="0.25">
      <c r="A52" s="6">
        <v>43040</v>
      </c>
      <c r="B52" s="11">
        <v>52.61</v>
      </c>
      <c r="C52" s="8">
        <f t="shared" si="4"/>
        <v>26.31</v>
      </c>
      <c r="D52" s="21">
        <v>467.21</v>
      </c>
      <c r="E52" s="10">
        <v>3.03</v>
      </c>
      <c r="F52" s="8">
        <f t="shared" si="5"/>
        <v>79.72</v>
      </c>
    </row>
    <row r="53" spans="1:6" x14ac:dyDescent="0.25">
      <c r="A53" s="6">
        <v>43070</v>
      </c>
      <c r="B53" s="11">
        <v>45.26</v>
      </c>
      <c r="C53" s="8">
        <f t="shared" si="4"/>
        <v>22.63</v>
      </c>
      <c r="D53" s="21">
        <v>463.3</v>
      </c>
      <c r="E53" s="10">
        <v>4.1900000000000004</v>
      </c>
      <c r="F53" s="8">
        <f t="shared" si="5"/>
        <v>94.82</v>
      </c>
    </row>
    <row r="54" spans="1:6" x14ac:dyDescent="0.25">
      <c r="A54" s="6">
        <v>43101</v>
      </c>
      <c r="B54" s="11">
        <v>41.37</v>
      </c>
      <c r="C54" s="8">
        <f t="shared" si="4"/>
        <v>20.69</v>
      </c>
      <c r="D54" s="21">
        <v>463.31</v>
      </c>
      <c r="E54" s="10">
        <v>4.84</v>
      </c>
      <c r="F54" s="8">
        <f t="shared" si="5"/>
        <v>100.14</v>
      </c>
    </row>
    <row r="55" spans="1:6" x14ac:dyDescent="0.25">
      <c r="A55" s="6">
        <v>43132</v>
      </c>
      <c r="B55" s="11">
        <v>2.64</v>
      </c>
      <c r="C55" s="8">
        <f t="shared" si="4"/>
        <v>1.32</v>
      </c>
      <c r="D55" s="21">
        <v>463.31</v>
      </c>
      <c r="E55" s="10">
        <v>3.72</v>
      </c>
      <c r="F55" s="8">
        <f t="shared" si="5"/>
        <v>4.91</v>
      </c>
    </row>
    <row r="56" spans="1:6" x14ac:dyDescent="0.25">
      <c r="A56" s="6">
        <v>43160</v>
      </c>
      <c r="B56" s="11">
        <v>2.38</v>
      </c>
      <c r="C56" s="8">
        <f t="shared" si="4"/>
        <v>1.19</v>
      </c>
      <c r="D56" s="21">
        <v>462.7</v>
      </c>
      <c r="E56" s="10">
        <v>6.1</v>
      </c>
      <c r="F56" s="8">
        <f t="shared" si="5"/>
        <v>7.26</v>
      </c>
    </row>
    <row r="57" spans="1:6" x14ac:dyDescent="0.25">
      <c r="A57" s="6">
        <v>43191</v>
      </c>
      <c r="B57" s="11">
        <v>2.46</v>
      </c>
      <c r="C57" s="8">
        <f t="shared" si="4"/>
        <v>1.23</v>
      </c>
      <c r="D57" s="21">
        <v>462.7</v>
      </c>
      <c r="E57" s="10">
        <v>6.27</v>
      </c>
      <c r="F57" s="12">
        <f t="shared" si="5"/>
        <v>7.71</v>
      </c>
    </row>
    <row r="58" spans="1:6" ht="15.75" thickBot="1" x14ac:dyDescent="0.3">
      <c r="A58" s="2" t="s">
        <v>6</v>
      </c>
      <c r="B58" s="13">
        <f>AVERAGE(B46:B57)</f>
        <v>43.735000000000007</v>
      </c>
      <c r="C58" s="14"/>
      <c r="D58" s="15">
        <f>SUM(D46:D57)</f>
        <v>5689.71</v>
      </c>
      <c r="E58" s="16">
        <f>SUM(E46:E57)</f>
        <v>46.42</v>
      </c>
      <c r="F58" s="19">
        <f>SUM(F46:F57)</f>
        <v>868.91000000000008</v>
      </c>
    </row>
    <row r="62" spans="1:6" x14ac:dyDescent="0.25">
      <c r="A62" t="s">
        <v>13</v>
      </c>
    </row>
    <row r="63" spans="1:6" x14ac:dyDescent="0.25">
      <c r="A63" t="s">
        <v>14</v>
      </c>
    </row>
  </sheetData>
  <mergeCells count="3">
    <mergeCell ref="A2:F2"/>
    <mergeCell ref="A19:F19"/>
    <mergeCell ref="A44:F4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83E90008E8D44897EDC8E1FC4F91F2" ma:contentTypeVersion="76" ma:contentTypeDescription="" ma:contentTypeScope="" ma:versionID="684cb0535766eb550d1f0392e09eb0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</CaseCompanyNames>
    <Nickname xmlns="http://schemas.microsoft.com/sharepoint/v3" xsi:nil="true"/>
    <DocketNumber xmlns="dc463f71-b30c-4ab2-9473-d307f9d35888">180433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77693A-CA0B-41EA-AE01-56CCBFB45150}"/>
</file>

<file path=customXml/itemProps2.xml><?xml version="1.0" encoding="utf-8"?>
<ds:datastoreItem xmlns:ds="http://schemas.openxmlformats.org/officeDocument/2006/customXml" ds:itemID="{308D705E-8DCD-405C-B1E8-276543D52011}"/>
</file>

<file path=customXml/itemProps3.xml><?xml version="1.0" encoding="utf-8"?>
<ds:datastoreItem xmlns:ds="http://schemas.openxmlformats.org/officeDocument/2006/customXml" ds:itemID="{E564A5E6-45D8-417C-BAD2-9EEC73355B36}"/>
</file>

<file path=customXml/itemProps4.xml><?xml version="1.0" encoding="utf-8"?>
<ds:datastoreItem xmlns:ds="http://schemas.openxmlformats.org/officeDocument/2006/customXml" ds:itemID="{EAACE01D-6697-4372-8BEA-E7695CBD8A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 Family</vt:lpstr>
      <vt:lpstr>Multi-Family</vt:lpstr>
      <vt:lpstr>Sheet3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Waldren, Rick</dc:creator>
  <cp:lastModifiedBy>Cramer, Diane</cp:lastModifiedBy>
  <cp:lastPrinted>2018-05-14T22:02:35Z</cp:lastPrinted>
  <dcterms:created xsi:type="dcterms:W3CDTF">2018-05-14T21:05:01Z</dcterms:created>
  <dcterms:modified xsi:type="dcterms:W3CDTF">2018-05-14T22:02:46Z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0x0101006E56B4D1795A2E4DB2F0B01679ED314A006183E90008E8D44897EDC8E1FC4F91F2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