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1 Period" sheetId="5" r:id="rId1"/>
    <sheet name="2 Periods" sheetId="6" r:id="rId2"/>
    <sheet name="3 Periods" sheetId="7" r:id="rId3"/>
    <sheet name="12 Periods" sheetId="8" r:id="rId4"/>
  </sheets>
  <calcPr calcId="125725" concurrentManualCount="4"/>
</workbook>
</file>

<file path=xl/calcChain.xml><?xml version="1.0" encoding="utf-8"?>
<calcChain xmlns="http://schemas.openxmlformats.org/spreadsheetml/2006/main">
  <c r="N56" i="8"/>
  <c r="N58" s="1"/>
  <c r="M56"/>
  <c r="M58" s="1"/>
  <c r="L56"/>
  <c r="L58" s="1"/>
  <c r="K56"/>
  <c r="K58" s="1"/>
  <c r="J56"/>
  <c r="J58" s="1"/>
  <c r="I56"/>
  <c r="I58" s="1"/>
  <c r="H56"/>
  <c r="H58" s="1"/>
  <c r="G56"/>
  <c r="G58" s="1"/>
  <c r="F56"/>
  <c r="F58" s="1"/>
  <c r="E56"/>
  <c r="E58" s="1"/>
  <c r="D56"/>
  <c r="D58" s="1"/>
  <c r="C56"/>
  <c r="C58" s="1"/>
  <c r="N40"/>
  <c r="N46" s="1"/>
  <c r="M40"/>
  <c r="M46" s="1"/>
  <c r="L40"/>
  <c r="L46" s="1"/>
  <c r="K40"/>
  <c r="K46" s="1"/>
  <c r="J40"/>
  <c r="J46" s="1"/>
  <c r="I40"/>
  <c r="I46" s="1"/>
  <c r="H40"/>
  <c r="H46" s="1"/>
  <c r="G40"/>
  <c r="G46" s="1"/>
  <c r="F40"/>
  <c r="F46" s="1"/>
  <c r="E40"/>
  <c r="E46" s="1"/>
  <c r="D40"/>
  <c r="D46" s="1"/>
  <c r="C40"/>
  <c r="C46" s="1"/>
  <c r="N20"/>
  <c r="N29" s="1"/>
  <c r="M20"/>
  <c r="M29" s="1"/>
  <c r="L20"/>
  <c r="L29" s="1"/>
  <c r="K20"/>
  <c r="K29" s="1"/>
  <c r="J20"/>
  <c r="J29" s="1"/>
  <c r="I20"/>
  <c r="I29" s="1"/>
  <c r="H20"/>
  <c r="H29" s="1"/>
  <c r="G20"/>
  <c r="G29" s="1"/>
  <c r="F20"/>
  <c r="F29" s="1"/>
  <c r="E20"/>
  <c r="E29" s="1"/>
  <c r="D20"/>
  <c r="D29" s="1"/>
  <c r="C20"/>
  <c r="C29" s="1"/>
  <c r="I57" i="7"/>
  <c r="H57"/>
  <c r="F57"/>
  <c r="G57" s="1"/>
  <c r="E56"/>
  <c r="E58" s="1"/>
  <c r="D56"/>
  <c r="D58" s="1"/>
  <c r="D60" s="1"/>
  <c r="C56"/>
  <c r="C58" s="1"/>
  <c r="H55"/>
  <c r="I55" s="1"/>
  <c r="G55"/>
  <c r="F55"/>
  <c r="H54"/>
  <c r="I54" s="1"/>
  <c r="G54"/>
  <c r="F54"/>
  <c r="H53"/>
  <c r="I53" s="1"/>
  <c r="G53"/>
  <c r="F53"/>
  <c r="H52"/>
  <c r="I52" s="1"/>
  <c r="G52"/>
  <c r="F52"/>
  <c r="H51"/>
  <c r="I51" s="1"/>
  <c r="G51"/>
  <c r="F51"/>
  <c r="H50"/>
  <c r="I50" s="1"/>
  <c r="G50"/>
  <c r="F50"/>
  <c r="H49"/>
  <c r="H56" s="1"/>
  <c r="G49"/>
  <c r="F49"/>
  <c r="F56" s="1"/>
  <c r="D46"/>
  <c r="H45"/>
  <c r="I45" s="1"/>
  <c r="G45"/>
  <c r="F45"/>
  <c r="H44"/>
  <c r="I44" s="1"/>
  <c r="G44"/>
  <c r="F44"/>
  <c r="H43"/>
  <c r="I43" s="1"/>
  <c r="G43"/>
  <c r="F43"/>
  <c r="H42"/>
  <c r="I42" s="1"/>
  <c r="G42"/>
  <c r="F42"/>
  <c r="E40"/>
  <c r="E46" s="1"/>
  <c r="D40"/>
  <c r="C40"/>
  <c r="C46" s="1"/>
  <c r="I39"/>
  <c r="H39"/>
  <c r="F39"/>
  <c r="G39" s="1"/>
  <c r="I38"/>
  <c r="H38"/>
  <c r="F38"/>
  <c r="G38" s="1"/>
  <c r="I37"/>
  <c r="H37"/>
  <c r="F37"/>
  <c r="G37" s="1"/>
  <c r="I36"/>
  <c r="H36"/>
  <c r="F36"/>
  <c r="G36" s="1"/>
  <c r="I35"/>
  <c r="H35"/>
  <c r="F35"/>
  <c r="G35" s="1"/>
  <c r="I34"/>
  <c r="H34"/>
  <c r="H40" s="1"/>
  <c r="F34"/>
  <c r="F40" s="1"/>
  <c r="I27"/>
  <c r="H27"/>
  <c r="F27"/>
  <c r="G27" s="1"/>
  <c r="I26"/>
  <c r="H26"/>
  <c r="F26"/>
  <c r="G26" s="1"/>
  <c r="I25"/>
  <c r="H25"/>
  <c r="F25"/>
  <c r="G25" s="1"/>
  <c r="I24"/>
  <c r="H24"/>
  <c r="F24"/>
  <c r="G24" s="1"/>
  <c r="I23"/>
  <c r="H23"/>
  <c r="F23"/>
  <c r="G23" s="1"/>
  <c r="I22"/>
  <c r="H22"/>
  <c r="F22"/>
  <c r="G22" s="1"/>
  <c r="E20"/>
  <c r="E29" s="1"/>
  <c r="D20"/>
  <c r="D29" s="1"/>
  <c r="D7" s="1"/>
  <c r="C20"/>
  <c r="C29" s="1"/>
  <c r="H19"/>
  <c r="I19" s="1"/>
  <c r="G19"/>
  <c r="F19"/>
  <c r="H18"/>
  <c r="I18" s="1"/>
  <c r="G18"/>
  <c r="F18"/>
  <c r="H17"/>
  <c r="I17" s="1"/>
  <c r="G17"/>
  <c r="F17"/>
  <c r="H16"/>
  <c r="I16" s="1"/>
  <c r="G16"/>
  <c r="F16"/>
  <c r="H15"/>
  <c r="H20" s="1"/>
  <c r="G15"/>
  <c r="F15"/>
  <c r="F20" s="1"/>
  <c r="H9"/>
  <c r="F9"/>
  <c r="C58" i="6"/>
  <c r="C60" s="1"/>
  <c r="F57"/>
  <c r="E57"/>
  <c r="D56"/>
  <c r="D58" s="1"/>
  <c r="C56"/>
  <c r="E55"/>
  <c r="F55" s="1"/>
  <c r="F54"/>
  <c r="E54"/>
  <c r="E53"/>
  <c r="F53" s="1"/>
  <c r="F52"/>
  <c r="E52"/>
  <c r="E51"/>
  <c r="F51" s="1"/>
  <c r="F50"/>
  <c r="E50"/>
  <c r="E49"/>
  <c r="E56" s="1"/>
  <c r="F45"/>
  <c r="E45"/>
  <c r="E44"/>
  <c r="F44" s="1"/>
  <c r="F43"/>
  <c r="E43"/>
  <c r="E42"/>
  <c r="F42" s="1"/>
  <c r="D40"/>
  <c r="D46" s="1"/>
  <c r="C40"/>
  <c r="C46" s="1"/>
  <c r="F39"/>
  <c r="E39"/>
  <c r="E38"/>
  <c r="F38" s="1"/>
  <c r="F37"/>
  <c r="E37"/>
  <c r="E36"/>
  <c r="F36" s="1"/>
  <c r="F35"/>
  <c r="E35"/>
  <c r="E34"/>
  <c r="E40" s="1"/>
  <c r="F27"/>
  <c r="E27"/>
  <c r="E26"/>
  <c r="F26" s="1"/>
  <c r="F25"/>
  <c r="E25"/>
  <c r="E24"/>
  <c r="F24" s="1"/>
  <c r="F23"/>
  <c r="E23"/>
  <c r="E22"/>
  <c r="F22" s="1"/>
  <c r="D20"/>
  <c r="D29" s="1"/>
  <c r="C20"/>
  <c r="C29" s="1"/>
  <c r="C7" s="1"/>
  <c r="F19"/>
  <c r="E19"/>
  <c r="E18"/>
  <c r="F18" s="1"/>
  <c r="F17"/>
  <c r="E17"/>
  <c r="E16"/>
  <c r="F16" s="1"/>
  <c r="F15"/>
  <c r="E15"/>
  <c r="E20" s="1"/>
  <c r="E9"/>
  <c r="C56" i="5"/>
  <c r="C58" s="1"/>
  <c r="C40"/>
  <c r="C46" s="1"/>
  <c r="C20"/>
  <c r="C29" s="1"/>
  <c r="G40" i="7" l="1"/>
  <c r="F46"/>
  <c r="G46" s="1"/>
  <c r="I56"/>
  <c r="H58"/>
  <c r="F7" i="8"/>
  <c r="N7"/>
  <c r="F60"/>
  <c r="J60"/>
  <c r="J7" s="1"/>
  <c r="N60"/>
  <c r="E29" i="6"/>
  <c r="F29" s="1"/>
  <c r="F20"/>
  <c r="E58"/>
  <c r="F56"/>
  <c r="C7" i="5"/>
  <c r="C60" i="7"/>
  <c r="C7" s="1"/>
  <c r="I7" i="8"/>
  <c r="E60"/>
  <c r="E7" s="1"/>
  <c r="I60"/>
  <c r="M60"/>
  <c r="M7" s="1"/>
  <c r="I20" i="7"/>
  <c r="H29"/>
  <c r="I29" s="1"/>
  <c r="F58"/>
  <c r="G56"/>
  <c r="D60" i="6"/>
  <c r="D7" s="1"/>
  <c r="H7" i="8"/>
  <c r="D60"/>
  <c r="D7" s="1"/>
  <c r="H60"/>
  <c r="L60"/>
  <c r="L7" s="1"/>
  <c r="F29" i="7"/>
  <c r="G29" s="1"/>
  <c r="G20"/>
  <c r="E46" i="6"/>
  <c r="F46" s="1"/>
  <c r="F40"/>
  <c r="H46" i="7"/>
  <c r="I46" s="1"/>
  <c r="I40"/>
  <c r="C60" i="5"/>
  <c r="C62" s="1"/>
  <c r="E7" i="7"/>
  <c r="E60"/>
  <c r="C7" i="8"/>
  <c r="K7"/>
  <c r="C60"/>
  <c r="G60"/>
  <c r="G7" s="1"/>
  <c r="K60"/>
  <c r="F34" i="6"/>
  <c r="F49"/>
  <c r="I15" i="7"/>
  <c r="G34"/>
  <c r="I49"/>
  <c r="E60" i="6" l="1"/>
  <c r="F60" s="1"/>
  <c r="F58"/>
  <c r="F60" i="7"/>
  <c r="G60" s="1"/>
  <c r="G58"/>
  <c r="I58"/>
  <c r="H60"/>
  <c r="I60" s="1"/>
</calcChain>
</file>

<file path=xl/sharedStrings.xml><?xml version="1.0" encoding="utf-8"?>
<sst xmlns="http://schemas.openxmlformats.org/spreadsheetml/2006/main" count="344" uniqueCount="83">
  <si>
    <t>Actual</t>
  </si>
  <si>
    <t>Corp</t>
  </si>
  <si>
    <t>In Districts:</t>
  </si>
  <si>
    <t>*</t>
  </si>
  <si>
    <t>System:</t>
  </si>
  <si>
    <t>Subsystem:</t>
  </si>
  <si>
    <t>Company:</t>
  </si>
  <si>
    <t>Types:</t>
  </si>
  <si>
    <t>Waste Connections, Inc.</t>
  </si>
  <si>
    <t>Balance Sheet Summary</t>
  </si>
  <si>
    <t>2015</t>
  </si>
  <si>
    <t>Assets</t>
  </si>
  <si>
    <t>Current assets:</t>
  </si>
  <si>
    <t>BS Cash</t>
  </si>
  <si>
    <t>Cash and equivalents</t>
  </si>
  <si>
    <t>BS AR</t>
  </si>
  <si>
    <t>Accounts receivable</t>
  </si>
  <si>
    <t>BS Current Def Asset</t>
  </si>
  <si>
    <t>Current deferred tax assets</t>
  </si>
  <si>
    <t>BS Inventory</t>
  </si>
  <si>
    <t>Inventory</t>
  </si>
  <si>
    <t>BS Prepaid</t>
  </si>
  <si>
    <t>Prepaid expenses</t>
  </si>
  <si>
    <t>Total current assets</t>
  </si>
  <si>
    <t>BS Fixed Asset</t>
  </si>
  <si>
    <t>Property and equipment</t>
  </si>
  <si>
    <t>BS Goodwill</t>
  </si>
  <si>
    <t>Goodwill</t>
  </si>
  <si>
    <t>BS Intangible</t>
  </si>
  <si>
    <t>Intangible assets</t>
  </si>
  <si>
    <t>BS Restricted</t>
  </si>
  <si>
    <t>Restricted assets</t>
  </si>
  <si>
    <t>BS Notes,BS Other Assets,BS Deposits,BS LOC Loan Fees</t>
  </si>
  <si>
    <t>Other assets</t>
  </si>
  <si>
    <t>BS Intercompany</t>
  </si>
  <si>
    <t>Intercompany</t>
  </si>
  <si>
    <t>Liabilities and Equity</t>
  </si>
  <si>
    <t>Current liabilities:</t>
  </si>
  <si>
    <t>BS AP</t>
  </si>
  <si>
    <t>Accounts payable</t>
  </si>
  <si>
    <t>BS Overdraft</t>
  </si>
  <si>
    <t>Book overdraft</t>
  </si>
  <si>
    <t>BS Accrued Liabilities</t>
  </si>
  <si>
    <t>Accrued liabilities</t>
  </si>
  <si>
    <t>BS ST Contingent Considerations</t>
  </si>
  <si>
    <t>ST Contingent Considerations</t>
  </si>
  <si>
    <t>BS Unearned Revenue</t>
  </si>
  <si>
    <t>Deferred revenue</t>
  </si>
  <si>
    <t>BS Current LTD</t>
  </si>
  <si>
    <t>Current portion of long-term debt</t>
  </si>
  <si>
    <t>Total current liabilities</t>
  </si>
  <si>
    <t>BS LTD,BS NP,BS Loan Fees</t>
  </si>
  <si>
    <t>Long-term debt</t>
  </si>
  <si>
    <t>BS LT Contingent Considerations</t>
  </si>
  <si>
    <t>LT Contingent Considerations</t>
  </si>
  <si>
    <t>BS Deferred Taxes</t>
  </si>
  <si>
    <t>Deferred income taxes</t>
  </si>
  <si>
    <t>BS Other LTD</t>
  </si>
  <si>
    <t>Other long-term liabilities</t>
  </si>
  <si>
    <t>Total liabilities</t>
  </si>
  <si>
    <t>Equity:</t>
  </si>
  <si>
    <t>BS Common Stock</t>
  </si>
  <si>
    <t>Common stock</t>
  </si>
  <si>
    <t>BS APIC</t>
  </si>
  <si>
    <t>Additional paid-in capital</t>
  </si>
  <si>
    <t>BS Deferred Comp</t>
  </si>
  <si>
    <t>Deferred stock compensation</t>
  </si>
  <si>
    <t>BS Treasury</t>
  </si>
  <si>
    <t>Treasury stock</t>
  </si>
  <si>
    <t>BS Other Equity</t>
  </si>
  <si>
    <t>Other equity</t>
  </si>
  <si>
    <t>BS RE</t>
  </si>
  <si>
    <t>Retained earnings</t>
  </si>
  <si>
    <t>BS Unrealized Swap Value</t>
  </si>
  <si>
    <t>Accumulated other comprehensive income</t>
  </si>
  <si>
    <t>Total Waste Connections' equity</t>
  </si>
  <si>
    <t>BS Noncontrolling</t>
  </si>
  <si>
    <t>Noncontrolling interests</t>
  </si>
  <si>
    <t>Total equity</t>
  </si>
  <si>
    <t>2014</t>
  </si>
  <si>
    <t>$ Change</t>
  </si>
  <si>
    <t>% Change</t>
  </si>
  <si>
    <t>2013</t>
  </si>
</sst>
</file>

<file path=xl/styles.xml><?xml version="1.0" encoding="utf-8"?>
<styleSheet xmlns="http://schemas.openxmlformats.org/spreadsheetml/2006/main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&quot;$&quot;* #,##0_);_(&quot;$&quot;* \(#,##0\);_(&quot;$&quot;* &quot;-&quot;??_);_(@_)"/>
    <numFmt numFmtId="166" formatCode="_(* #,##0_);_(* \(#,##0\);_(* &quot;-&quot;??_);_(@_)"/>
    <numFmt numFmtId="167" formatCode="0.0%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Arial"/>
      <family val="2"/>
    </font>
    <font>
      <b/>
      <sz val="11"/>
      <color indexed="6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trike/>
      <sz val="11"/>
      <name val="Calibri"/>
      <family val="2"/>
      <scheme val="minor"/>
    </font>
    <font>
      <sz val="10"/>
      <name val="Arial"/>
      <family val="2"/>
    </font>
    <font>
      <b/>
      <u/>
      <sz val="11"/>
      <name val="Calibri"/>
      <family val="2"/>
      <scheme val="minor"/>
    </font>
    <font>
      <sz val="12"/>
      <name val="Helv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37" fontId="6" fillId="4" borderId="0" applyFill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43">
    <xf numFmtId="0" fontId="0" fillId="0" borderId="0" xfId="0"/>
    <xf numFmtId="0" fontId="1" fillId="0" borderId="0" xfId="0" applyFont="1"/>
    <xf numFmtId="0" fontId="4" fillId="0" borderId="0" xfId="0" applyFont="1"/>
    <xf numFmtId="0" fontId="4" fillId="3" borderId="0" xfId="0" applyFont="1" applyFill="1"/>
    <xf numFmtId="0" fontId="5" fillId="0" borderId="0" xfId="0" applyFont="1"/>
    <xf numFmtId="0" fontId="4" fillId="0" borderId="0" xfId="0" applyFont="1" applyAlignment="1">
      <alignment horizontal="center"/>
    </xf>
    <xf numFmtId="37" fontId="4" fillId="0" borderId="0" xfId="4" applyFont="1" applyFill="1"/>
    <xf numFmtId="164" fontId="7" fillId="0" borderId="0" xfId="4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37" fontId="4" fillId="0" borderId="0" xfId="4" applyFont="1" applyFill="1" applyBorder="1"/>
    <xf numFmtId="49" fontId="8" fillId="0" borderId="0" xfId="0" applyNumberFormat="1" applyFont="1" applyAlignment="1">
      <alignment horizontal="center"/>
    </xf>
    <xf numFmtId="37" fontId="7" fillId="5" borderId="1" xfId="4" applyFont="1" applyFill="1" applyBorder="1"/>
    <xf numFmtId="37" fontId="4" fillId="0" borderId="0" xfId="4" applyFont="1" applyFill="1" applyAlignment="1">
      <alignment horizontal="left" indent="1"/>
    </xf>
    <xf numFmtId="165" fontId="4" fillId="0" borderId="0" xfId="2" applyNumberFormat="1" applyFont="1" applyFill="1"/>
    <xf numFmtId="166" fontId="4" fillId="0" borderId="0" xfId="1" applyNumberFormat="1" applyFont="1" applyFill="1"/>
    <xf numFmtId="166" fontId="4" fillId="0" borderId="2" xfId="1" applyNumberFormat="1" applyFont="1" applyFill="1" applyBorder="1"/>
    <xf numFmtId="37" fontId="4" fillId="0" borderId="0" xfId="4" applyFont="1" applyFill="1" applyAlignment="1">
      <alignment horizontal="left" indent="2"/>
    </xf>
    <xf numFmtId="37" fontId="9" fillId="0" borderId="0" xfId="4" applyFont="1" applyFill="1" applyBorder="1" applyAlignment="1">
      <alignment horizontal="right"/>
    </xf>
    <xf numFmtId="37" fontId="4" fillId="0" borderId="0" xfId="4" applyFont="1" applyFill="1" applyAlignment="1"/>
    <xf numFmtId="0" fontId="4" fillId="4" borderId="0" xfId="4" applyNumberFormat="1" applyFont="1"/>
    <xf numFmtId="165" fontId="4" fillId="0" borderId="3" xfId="2" applyNumberFormat="1" applyFont="1" applyFill="1" applyBorder="1" applyAlignment="1">
      <alignment horizontal="right"/>
    </xf>
    <xf numFmtId="0" fontId="10" fillId="0" borderId="0" xfId="5"/>
    <xf numFmtId="0" fontId="4" fillId="0" borderId="0" xfId="3" applyFont="1" applyFill="1"/>
    <xf numFmtId="37" fontId="4" fillId="0" borderId="0" xfId="4" applyFont="1" applyFill="1" applyAlignment="1">
      <alignment horizontal="left" indent="3"/>
    </xf>
    <xf numFmtId="37" fontId="9" fillId="0" borderId="0" xfId="4" applyFont="1" applyFill="1" applyAlignment="1">
      <alignment horizontal="right"/>
    </xf>
    <xf numFmtId="166" fontId="1" fillId="0" borderId="0" xfId="0" applyNumberFormat="1" applyFont="1"/>
    <xf numFmtId="37" fontId="4" fillId="0" borderId="0" xfId="4" applyFont="1" applyFill="1" applyBorder="1" applyAlignment="1">
      <alignment horizontal="right"/>
    </xf>
    <xf numFmtId="37" fontId="4" fillId="0" borderId="0" xfId="4" applyFont="1" applyFill="1" applyAlignment="1">
      <alignment horizontal="left"/>
    </xf>
    <xf numFmtId="0" fontId="4" fillId="0" borderId="0" xfId="5" applyFont="1"/>
    <xf numFmtId="37" fontId="4" fillId="0" borderId="2" xfId="4" applyFont="1" applyFill="1" applyBorder="1"/>
    <xf numFmtId="165" fontId="1" fillId="0" borderId="0" xfId="0" applyNumberFormat="1" applyFont="1" applyBorder="1"/>
    <xf numFmtId="0" fontId="0" fillId="0" borderId="0" xfId="0" applyFont="1"/>
    <xf numFmtId="37" fontId="11" fillId="0" borderId="0" xfId="4" applyFont="1" applyFill="1" applyBorder="1" applyAlignment="1">
      <alignment horizontal="center" wrapText="1"/>
    </xf>
    <xf numFmtId="167" fontId="4" fillId="0" borderId="0" xfId="4" applyNumberFormat="1" applyFont="1" applyFill="1"/>
    <xf numFmtId="167" fontId="4" fillId="0" borderId="2" xfId="4" applyNumberFormat="1" applyFont="1" applyFill="1" applyBorder="1"/>
    <xf numFmtId="167" fontId="4" fillId="0" borderId="3" xfId="4" applyNumberFormat="1" applyFont="1" applyFill="1" applyBorder="1"/>
    <xf numFmtId="167" fontId="4" fillId="0" borderId="0" xfId="4" applyNumberFormat="1" applyFont="1" applyFill="1" applyBorder="1"/>
    <xf numFmtId="43" fontId="1" fillId="0" borderId="0" xfId="1" applyFont="1"/>
    <xf numFmtId="0" fontId="4" fillId="0" borderId="0" xfId="4" applyNumberFormat="1" applyFont="1" applyFill="1"/>
    <xf numFmtId="0" fontId="1" fillId="0" borderId="0" xfId="0" applyFont="1" applyBorder="1"/>
    <xf numFmtId="39" fontId="4" fillId="0" borderId="0" xfId="4" applyNumberFormat="1" applyFont="1" applyFill="1"/>
    <xf numFmtId="164" fontId="11" fillId="0" borderId="0" xfId="4" applyNumberFormat="1" applyFont="1" applyFill="1" applyBorder="1" applyAlignment="1">
      <alignment horizontal="center" wrapText="1"/>
    </xf>
    <xf numFmtId="0" fontId="0" fillId="0" borderId="0" xfId="0" applyAlignment="1">
      <alignment wrapText="1"/>
    </xf>
  </cellXfs>
  <cellStyles count="11">
    <cellStyle name="Comma" xfId="1" builtinId="3"/>
    <cellStyle name="Currency" xfId="2" builtinId="4"/>
    <cellStyle name="Good" xfId="3" builtinId="26"/>
    <cellStyle name="Normal" xfId="0" builtinId="0"/>
    <cellStyle name="Normal - Style1" xfId="6"/>
    <cellStyle name="Normal - Style2" xfId="7"/>
    <cellStyle name="Normal - Style3" xfId="8"/>
    <cellStyle name="Normal - Style4" xfId="9"/>
    <cellStyle name="Normal - Style5" xfId="10"/>
    <cellStyle name="Normal_F9" xfId="5"/>
    <cellStyle name="Normal_Sheet1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H27" sqref="H27"/>
    </sheetView>
  </sheetViews>
  <sheetFormatPr defaultRowHeight="15" outlineLevelRow="1" outlineLevelCol="1"/>
  <cols>
    <col min="1" max="1" width="20.140625" style="1" hidden="1" customWidth="1" outlineLevel="1"/>
    <col min="2" max="2" width="36.85546875" style="1" bestFit="1" customWidth="1" collapsed="1"/>
    <col min="3" max="3" width="15.7109375" style="1" customWidth="1"/>
    <col min="4" max="4" width="9.140625" style="1"/>
    <col min="5" max="5" width="20.42578125" style="1" bestFit="1" customWidth="1"/>
    <col min="6" max="7" width="10.85546875" style="1" bestFit="1" customWidth="1"/>
    <col min="8" max="16384" width="9.140625" style="1"/>
  </cols>
  <sheetData>
    <row r="1" spans="1:7" hidden="1" outlineLevel="1">
      <c r="B1" s="2" t="s">
        <v>2</v>
      </c>
      <c r="C1" s="3" t="s">
        <v>3</v>
      </c>
      <c r="D1"/>
      <c r="E1"/>
    </row>
    <row r="2" spans="1:7" hidden="1" outlineLevel="1">
      <c r="B2" s="2" t="s">
        <v>4</v>
      </c>
      <c r="C2" s="3" t="s">
        <v>3</v>
      </c>
      <c r="D2"/>
      <c r="E2"/>
    </row>
    <row r="3" spans="1:7" hidden="1" outlineLevel="1">
      <c r="B3" s="2" t="s">
        <v>5</v>
      </c>
      <c r="C3" s="3" t="s">
        <v>3</v>
      </c>
      <c r="D3"/>
      <c r="E3"/>
    </row>
    <row r="4" spans="1:7" hidden="1" outlineLevel="1">
      <c r="B4" s="2" t="s">
        <v>6</v>
      </c>
      <c r="C4" s="3" t="s">
        <v>1</v>
      </c>
      <c r="D4"/>
      <c r="E4"/>
    </row>
    <row r="5" spans="1:7" hidden="1" outlineLevel="1">
      <c r="B5" s="2" t="s">
        <v>7</v>
      </c>
      <c r="C5" s="3" t="s">
        <v>0</v>
      </c>
      <c r="D5"/>
      <c r="E5"/>
    </row>
    <row r="6" spans="1:7" hidden="1" outlineLevel="1"/>
    <row r="7" spans="1:7" collapsed="1">
      <c r="B7" s="4" t="s">
        <v>8</v>
      </c>
      <c r="C7" s="5" t="str">
        <f>IF(ROUND(C29,0)-ROUND(C60,0)&gt;ABS(2),"ERROR","CORRECT")</f>
        <v>CORRECT</v>
      </c>
    </row>
    <row r="8" spans="1:7">
      <c r="B8" s="4" t="s">
        <v>9</v>
      </c>
    </row>
    <row r="9" spans="1:7" ht="15" customHeight="1">
      <c r="B9" s="6"/>
      <c r="C9" s="7"/>
      <c r="E9"/>
      <c r="F9"/>
      <c r="G9"/>
    </row>
    <row r="10" spans="1:7">
      <c r="B10" s="6"/>
      <c r="C10" s="8">
        <v>12</v>
      </c>
    </row>
    <row r="11" spans="1:7" ht="15.75" thickBot="1">
      <c r="B11" s="9"/>
      <c r="C11" s="10" t="s">
        <v>10</v>
      </c>
    </row>
    <row r="12" spans="1:7" ht="15.75" thickBot="1">
      <c r="B12" s="11" t="s">
        <v>11</v>
      </c>
      <c r="C12" s="6"/>
    </row>
    <row r="13" spans="1:7">
      <c r="B13" s="6"/>
      <c r="C13" s="6"/>
    </row>
    <row r="14" spans="1:7">
      <c r="B14" s="6" t="s">
        <v>12</v>
      </c>
      <c r="C14" s="6"/>
    </row>
    <row r="15" spans="1:7">
      <c r="A15" s="2" t="s">
        <v>13</v>
      </c>
      <c r="B15" s="12" t="s">
        <v>14</v>
      </c>
      <c r="C15" s="13">
        <v>10974106.310000001</v>
      </c>
    </row>
    <row r="16" spans="1:7" ht="15" customHeight="1">
      <c r="A16" s="2" t="s">
        <v>15</v>
      </c>
      <c r="B16" s="12" t="s">
        <v>16</v>
      </c>
      <c r="C16" s="14">
        <v>255191351.03</v>
      </c>
    </row>
    <row r="17" spans="1:3">
      <c r="A17" s="2" t="s">
        <v>17</v>
      </c>
      <c r="B17" s="12" t="s">
        <v>18</v>
      </c>
      <c r="C17" s="14">
        <v>49727332</v>
      </c>
    </row>
    <row r="18" spans="1:3">
      <c r="A18" s="2" t="s">
        <v>19</v>
      </c>
      <c r="B18" s="12" t="s">
        <v>20</v>
      </c>
      <c r="C18" s="14">
        <v>14254562.17</v>
      </c>
    </row>
    <row r="19" spans="1:3">
      <c r="A19" s="2" t="s">
        <v>21</v>
      </c>
      <c r="B19" s="12" t="s">
        <v>22</v>
      </c>
      <c r="C19" s="15">
        <v>32279428.09</v>
      </c>
    </row>
    <row r="20" spans="1:3">
      <c r="B20" s="16" t="s">
        <v>23</v>
      </c>
      <c r="C20" s="9">
        <f>SUM(C15:C19)</f>
        <v>362426779.60000002</v>
      </c>
    </row>
    <row r="21" spans="1:3">
      <c r="A21" s="2"/>
      <c r="B21" s="6"/>
      <c r="C21" s="17"/>
    </row>
    <row r="22" spans="1:3">
      <c r="A22" s="2" t="s">
        <v>24</v>
      </c>
      <c r="B22" s="18" t="s">
        <v>25</v>
      </c>
      <c r="C22" s="14">
        <v>2738288106.0999999</v>
      </c>
    </row>
    <row r="23" spans="1:3">
      <c r="A23" s="2" t="s">
        <v>26</v>
      </c>
      <c r="B23" s="18" t="s">
        <v>27</v>
      </c>
      <c r="C23" s="14">
        <v>1422824824.1500001</v>
      </c>
    </row>
    <row r="24" spans="1:3">
      <c r="A24" s="2" t="s">
        <v>28</v>
      </c>
      <c r="B24" s="18" t="s">
        <v>29</v>
      </c>
      <c r="C24" s="14">
        <v>511293737.24000001</v>
      </c>
    </row>
    <row r="25" spans="1:3">
      <c r="A25" s="19" t="s">
        <v>30</v>
      </c>
      <c r="B25" s="18" t="s">
        <v>31</v>
      </c>
      <c r="C25" s="14">
        <v>46232146.509999998</v>
      </c>
    </row>
    <row r="26" spans="1:3">
      <c r="A26" s="19" t="s">
        <v>32</v>
      </c>
      <c r="B26" s="18" t="s">
        <v>33</v>
      </c>
      <c r="C26" s="14">
        <v>40732870.640000001</v>
      </c>
    </row>
    <row r="27" spans="1:3">
      <c r="A27" s="19" t="s">
        <v>34</v>
      </c>
      <c r="B27" s="18" t="s">
        <v>35</v>
      </c>
      <c r="C27" s="15">
        <v>-0.1</v>
      </c>
    </row>
    <row r="28" spans="1:3">
      <c r="A28" s="2"/>
      <c r="B28" s="9"/>
      <c r="C28" s="17"/>
    </row>
    <row r="29" spans="1:3" ht="15.75" thickBot="1">
      <c r="A29" s="2"/>
      <c r="B29" s="12"/>
      <c r="C29" s="20">
        <f>SUM(C20:C27)</f>
        <v>5121798464.1400003</v>
      </c>
    </row>
    <row r="30" spans="1:3" ht="15.75" thickBot="1">
      <c r="A30" s="2"/>
      <c r="B30" s="6"/>
      <c r="C30" s="17"/>
    </row>
    <row r="31" spans="1:3" ht="15.75" thickBot="1">
      <c r="A31" s="19"/>
      <c r="B31" s="11" t="s">
        <v>36</v>
      </c>
      <c r="C31" s="6"/>
    </row>
    <row r="32" spans="1:3">
      <c r="A32" s="19"/>
      <c r="B32" s="6"/>
      <c r="C32" s="6"/>
    </row>
    <row r="33" spans="1:5">
      <c r="A33" s="19"/>
      <c r="B33" s="18" t="s">
        <v>37</v>
      </c>
      <c r="C33" s="6"/>
    </row>
    <row r="34" spans="1:5">
      <c r="A34" s="19" t="s">
        <v>38</v>
      </c>
      <c r="B34" s="16" t="s">
        <v>39</v>
      </c>
      <c r="C34" s="13">
        <v>115205798.68000001</v>
      </c>
    </row>
    <row r="35" spans="1:5">
      <c r="A35" s="21" t="s">
        <v>40</v>
      </c>
      <c r="B35" s="16" t="s">
        <v>41</v>
      </c>
      <c r="C35" s="14">
        <v>12357170.84</v>
      </c>
      <c r="E35" s="22"/>
    </row>
    <row r="36" spans="1:5">
      <c r="A36" s="19" t="s">
        <v>42</v>
      </c>
      <c r="B36" s="16" t="s">
        <v>43</v>
      </c>
      <c r="C36" s="14">
        <v>136018269.84999999</v>
      </c>
      <c r="E36" s="22"/>
    </row>
    <row r="37" spans="1:5">
      <c r="A37" s="22" t="s">
        <v>44</v>
      </c>
      <c r="B37" s="16" t="s">
        <v>45</v>
      </c>
      <c r="C37" s="14">
        <v>22216601.629999999</v>
      </c>
      <c r="E37" s="22"/>
    </row>
    <row r="38" spans="1:5">
      <c r="A38" s="21" t="s">
        <v>46</v>
      </c>
      <c r="B38" s="16" t="s">
        <v>47</v>
      </c>
      <c r="C38" s="14">
        <v>90348688.359999999</v>
      </c>
    </row>
    <row r="39" spans="1:5">
      <c r="A39" s="21" t="s">
        <v>48</v>
      </c>
      <c r="B39" s="16" t="s">
        <v>49</v>
      </c>
      <c r="C39" s="15">
        <v>2127513.0299999998</v>
      </c>
    </row>
    <row r="40" spans="1:5">
      <c r="A40" s="21"/>
      <c r="B40" s="23" t="s">
        <v>50</v>
      </c>
      <c r="C40" s="9">
        <f>SUM(C34:C39)</f>
        <v>378274042.38999999</v>
      </c>
    </row>
    <row r="41" spans="1:5">
      <c r="A41" s="21"/>
      <c r="B41" s="18"/>
      <c r="C41" s="24"/>
    </row>
    <row r="42" spans="1:5">
      <c r="A42" s="19" t="s">
        <v>51</v>
      </c>
      <c r="B42" s="18" t="s">
        <v>52</v>
      </c>
      <c r="C42" s="14">
        <v>2147126720.4000001</v>
      </c>
      <c r="E42" s="25"/>
    </row>
    <row r="43" spans="1:5">
      <c r="A43" s="22" t="s">
        <v>53</v>
      </c>
      <c r="B43" s="18" t="s">
        <v>54</v>
      </c>
      <c r="C43" s="14">
        <v>27177194.129999999</v>
      </c>
    </row>
    <row r="44" spans="1:5">
      <c r="A44" s="21" t="s">
        <v>55</v>
      </c>
      <c r="B44" s="18" t="s">
        <v>56</v>
      </c>
      <c r="C44" s="14">
        <v>452493423.77999997</v>
      </c>
    </row>
    <row r="45" spans="1:5">
      <c r="A45" s="21" t="s">
        <v>57</v>
      </c>
      <c r="B45" s="18" t="s">
        <v>58</v>
      </c>
      <c r="C45" s="15">
        <v>124942887.29000001</v>
      </c>
    </row>
    <row r="46" spans="1:5">
      <c r="A46" s="19"/>
      <c r="B46" s="12" t="s">
        <v>59</v>
      </c>
      <c r="C46" s="26">
        <f>SUM(C40:C45)</f>
        <v>3130014267.9899998</v>
      </c>
    </row>
    <row r="47" spans="1:5">
      <c r="A47" s="19"/>
      <c r="B47" s="6"/>
      <c r="C47" s="6"/>
    </row>
    <row r="48" spans="1:5">
      <c r="A48" s="21"/>
      <c r="B48" s="27" t="s">
        <v>60</v>
      </c>
      <c r="C48" s="6"/>
    </row>
    <row r="49" spans="1:3">
      <c r="A49" s="21" t="s">
        <v>61</v>
      </c>
      <c r="B49" s="12" t="s">
        <v>62</v>
      </c>
      <c r="C49" s="14">
        <v>1223759.5900000001</v>
      </c>
    </row>
    <row r="50" spans="1:3">
      <c r="A50" s="21" t="s">
        <v>63</v>
      </c>
      <c r="B50" s="12" t="s">
        <v>64</v>
      </c>
      <c r="C50" s="14">
        <v>736651941.75</v>
      </c>
    </row>
    <row r="51" spans="1:3">
      <c r="A51" s="21" t="s">
        <v>65</v>
      </c>
      <c r="B51" s="12" t="s">
        <v>66</v>
      </c>
      <c r="C51" s="14">
        <v>0</v>
      </c>
    </row>
    <row r="52" spans="1:3">
      <c r="A52" s="21" t="s">
        <v>67</v>
      </c>
      <c r="B52" s="12" t="s">
        <v>68</v>
      </c>
      <c r="C52" s="14">
        <v>0</v>
      </c>
    </row>
    <row r="53" spans="1:3">
      <c r="A53" s="28" t="s">
        <v>69</v>
      </c>
      <c r="B53" s="12" t="s">
        <v>70</v>
      </c>
      <c r="C53" s="14">
        <v>0</v>
      </c>
    </row>
    <row r="54" spans="1:3">
      <c r="A54" s="28" t="s">
        <v>71</v>
      </c>
      <c r="B54" s="12" t="s">
        <v>72</v>
      </c>
      <c r="C54" s="14">
        <v>1259494937.95</v>
      </c>
    </row>
    <row r="55" spans="1:3">
      <c r="A55" s="28" t="s">
        <v>73</v>
      </c>
      <c r="B55" s="12" t="s">
        <v>74</v>
      </c>
      <c r="C55" s="15">
        <v>-12170789.68</v>
      </c>
    </row>
    <row r="56" spans="1:3">
      <c r="A56" s="19"/>
      <c r="B56" s="16" t="s">
        <v>75</v>
      </c>
      <c r="C56" s="9">
        <f>SUM(C49:C55)</f>
        <v>1985199849.6099999</v>
      </c>
    </row>
    <row r="57" spans="1:3">
      <c r="A57" s="28" t="s">
        <v>76</v>
      </c>
      <c r="B57" s="18" t="s">
        <v>77</v>
      </c>
      <c r="C57" s="15">
        <v>6584347.7300000004</v>
      </c>
    </row>
    <row r="58" spans="1:3">
      <c r="A58" s="21"/>
      <c r="B58" s="16" t="s">
        <v>78</v>
      </c>
      <c r="C58" s="29">
        <f>SUM(C56:C57)</f>
        <v>1991784197.3399999</v>
      </c>
    </row>
    <row r="59" spans="1:3">
      <c r="B59" s="16"/>
      <c r="C59" s="6"/>
    </row>
    <row r="60" spans="1:3" ht="15.75" thickBot="1">
      <c r="A60" s="21"/>
      <c r="B60" s="12"/>
      <c r="C60" s="20">
        <f>+C58+C46</f>
        <v>5121798465.3299999</v>
      </c>
    </row>
    <row r="61" spans="1:3">
      <c r="B61" s="6"/>
      <c r="C61" s="17"/>
    </row>
    <row r="62" spans="1:3">
      <c r="A62" s="21"/>
      <c r="B62" s="12"/>
      <c r="C62" s="30">
        <f>+C60-C29</f>
        <v>1.1899995803833008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zoomScale="90" zoomScaleNormal="90" workbookViewId="0">
      <pane xSplit="2" ySplit="11" topLeftCell="C12" activePane="bottomRight" state="frozen"/>
      <selection activeCell="B30" sqref="B30"/>
      <selection pane="topRight" activeCell="B30" sqref="B30"/>
      <selection pane="bottomLeft" activeCell="B30" sqref="B30"/>
      <selection pane="bottomRight" activeCell="A26" sqref="A26"/>
    </sheetView>
  </sheetViews>
  <sheetFormatPr defaultRowHeight="15" outlineLevelRow="1" outlineLevelCol="1"/>
  <cols>
    <col min="1" max="1" width="20.140625" style="1" hidden="1" customWidth="1" outlineLevel="1"/>
    <col min="2" max="2" width="36.85546875" style="1" bestFit="1" customWidth="1" collapsed="1"/>
    <col min="3" max="4" width="15.7109375" style="1" customWidth="1"/>
    <col min="5" max="5" width="15.28515625" style="1" bestFit="1" customWidth="1"/>
    <col min="6" max="6" width="12.140625" style="1" customWidth="1"/>
    <col min="7" max="7" width="20.140625" style="1" bestFit="1" customWidth="1"/>
    <col min="8" max="8" width="9.140625" style="1"/>
    <col min="9" max="9" width="20.5703125" style="1" bestFit="1" customWidth="1"/>
    <col min="10" max="10" width="17.7109375" style="1" bestFit="1" customWidth="1"/>
    <col min="11" max="11" width="10.85546875" style="1" bestFit="1" customWidth="1"/>
    <col min="12" max="16384" width="9.140625" style="1"/>
  </cols>
  <sheetData>
    <row r="1" spans="1:11" hidden="1" outlineLevel="1">
      <c r="B1" s="2" t="s">
        <v>2</v>
      </c>
      <c r="C1" s="3" t="s">
        <v>3</v>
      </c>
      <c r="F1"/>
      <c r="G1"/>
      <c r="H1"/>
      <c r="I1"/>
    </row>
    <row r="2" spans="1:11" hidden="1" outlineLevel="1">
      <c r="B2" s="2" t="s">
        <v>4</v>
      </c>
      <c r="C2" s="3" t="s">
        <v>3</v>
      </c>
      <c r="F2"/>
      <c r="G2"/>
      <c r="H2"/>
      <c r="I2"/>
    </row>
    <row r="3" spans="1:11" hidden="1" outlineLevel="1">
      <c r="B3" s="2" t="s">
        <v>5</v>
      </c>
      <c r="C3" s="3" t="s">
        <v>3</v>
      </c>
      <c r="F3"/>
      <c r="G3"/>
      <c r="H3"/>
      <c r="I3"/>
    </row>
    <row r="4" spans="1:11" hidden="1" outlineLevel="1">
      <c r="B4" s="2" t="s">
        <v>6</v>
      </c>
      <c r="C4" s="3" t="s">
        <v>1</v>
      </c>
      <c r="D4" s="31"/>
      <c r="F4"/>
      <c r="G4"/>
      <c r="H4"/>
      <c r="I4"/>
    </row>
    <row r="5" spans="1:11" hidden="1" outlineLevel="1">
      <c r="B5" s="2" t="s">
        <v>7</v>
      </c>
      <c r="C5" s="3" t="s">
        <v>0</v>
      </c>
      <c r="D5" s="31"/>
      <c r="F5"/>
      <c r="G5"/>
      <c r="H5"/>
      <c r="I5"/>
    </row>
    <row r="6" spans="1:11" hidden="1" outlineLevel="1"/>
    <row r="7" spans="1:11" collapsed="1">
      <c r="B7" s="4" t="s">
        <v>8</v>
      </c>
      <c r="C7" s="5" t="str">
        <f>IF(ROUND(C29,0)-ROUND(C60,0)&gt;ABS(2),"ERROR","CORRECT")</f>
        <v>CORRECT</v>
      </c>
      <c r="D7" s="5" t="str">
        <f>IF(ROUND(D29,0)-ROUND(D60,0)&gt;ABS(2),"ERROR","CORRECT")</f>
        <v>CORRECT</v>
      </c>
    </row>
    <row r="8" spans="1:11">
      <c r="B8" s="4" t="s">
        <v>9</v>
      </c>
    </row>
    <row r="9" spans="1:11" ht="15" customHeight="1">
      <c r="B9" s="6"/>
      <c r="C9" s="7"/>
      <c r="D9" s="7"/>
      <c r="E9" s="41" t="str">
        <f>C10&amp;" "&amp;C11&amp;" to "&amp;D10&amp;" "&amp;D11</f>
        <v>12 2014 to 3 2015</v>
      </c>
      <c r="F9" s="41" t="e">
        <v>#N/A</v>
      </c>
      <c r="I9"/>
      <c r="J9"/>
      <c r="K9"/>
    </row>
    <row r="10" spans="1:11">
      <c r="B10" s="6"/>
      <c r="C10" s="8">
        <v>12</v>
      </c>
      <c r="D10" s="8">
        <v>3</v>
      </c>
      <c r="E10" s="42"/>
      <c r="F10" s="42"/>
    </row>
    <row r="11" spans="1:11" ht="15.75" thickBot="1">
      <c r="B11" s="9"/>
      <c r="C11" s="10" t="s">
        <v>79</v>
      </c>
      <c r="D11" s="10" t="s">
        <v>10</v>
      </c>
      <c r="E11" s="32" t="s">
        <v>80</v>
      </c>
      <c r="F11" s="32" t="s">
        <v>81</v>
      </c>
    </row>
    <row r="12" spans="1:11" ht="15.75" thickBot="1">
      <c r="B12" s="11" t="s">
        <v>11</v>
      </c>
      <c r="C12" s="6"/>
      <c r="D12" s="6"/>
      <c r="E12" s="6"/>
      <c r="F12" s="6"/>
    </row>
    <row r="13" spans="1:11">
      <c r="B13" s="6"/>
      <c r="C13" s="6"/>
      <c r="D13" s="6"/>
      <c r="E13" s="6"/>
      <c r="F13" s="6"/>
    </row>
    <row r="14" spans="1:11">
      <c r="B14" s="6" t="s">
        <v>12</v>
      </c>
      <c r="C14" s="6"/>
      <c r="D14" s="6"/>
      <c r="E14" s="6"/>
      <c r="F14" s="6"/>
    </row>
    <row r="15" spans="1:11">
      <c r="A15" s="2" t="s">
        <v>13</v>
      </c>
      <c r="B15" s="12" t="s">
        <v>14</v>
      </c>
      <c r="C15" s="13">
        <v>14353382.220000001</v>
      </c>
      <c r="D15" s="13">
        <v>15734213.41</v>
      </c>
      <c r="E15" s="13">
        <f>+D15-C15</f>
        <v>1380831.1899999995</v>
      </c>
      <c r="F15" s="33">
        <f>+E15/C15</f>
        <v>9.6202495609428521E-2</v>
      </c>
    </row>
    <row r="16" spans="1:11" ht="15" customHeight="1">
      <c r="A16" s="2" t="s">
        <v>15</v>
      </c>
      <c r="B16" s="12" t="s">
        <v>16</v>
      </c>
      <c r="C16" s="14">
        <v>259968896.06</v>
      </c>
      <c r="D16" s="14">
        <v>250430981.33000001</v>
      </c>
      <c r="E16" s="6">
        <f>+D16-C16</f>
        <v>-9537914.7299999893</v>
      </c>
      <c r="F16" s="33">
        <f t="shared" ref="F16:F19" si="0">+E16/C16</f>
        <v>-3.6688676509203121E-2</v>
      </c>
    </row>
    <row r="17" spans="1:6">
      <c r="A17" s="2" t="s">
        <v>17</v>
      </c>
      <c r="B17" s="12" t="s">
        <v>18</v>
      </c>
      <c r="C17" s="14">
        <v>49508360</v>
      </c>
      <c r="D17" s="14">
        <v>38405072</v>
      </c>
      <c r="E17" s="6">
        <f>+D17-C17</f>
        <v>-11103288</v>
      </c>
      <c r="F17" s="33">
        <f t="shared" si="0"/>
        <v>-0.22427097160964329</v>
      </c>
    </row>
    <row r="18" spans="1:6">
      <c r="A18" s="2" t="s">
        <v>19</v>
      </c>
      <c r="B18" s="12" t="s">
        <v>20</v>
      </c>
      <c r="C18" s="14">
        <v>13622058</v>
      </c>
      <c r="D18" s="14">
        <v>13872647.140000001</v>
      </c>
      <c r="E18" s="6">
        <f>+D18-C18</f>
        <v>250589.1400000006</v>
      </c>
      <c r="F18" s="33">
        <f t="shared" si="0"/>
        <v>1.8395835636583004E-2</v>
      </c>
    </row>
    <row r="19" spans="1:6">
      <c r="A19" s="2" t="s">
        <v>21</v>
      </c>
      <c r="B19" s="12" t="s">
        <v>22</v>
      </c>
      <c r="C19" s="15">
        <v>28691943.850000001</v>
      </c>
      <c r="D19" s="15">
        <v>18032176.969999999</v>
      </c>
      <c r="E19" s="29">
        <f>+D19-C19</f>
        <v>-10659766.880000003</v>
      </c>
      <c r="F19" s="34">
        <f t="shared" si="0"/>
        <v>-0.37152473655074442</v>
      </c>
    </row>
    <row r="20" spans="1:6">
      <c r="B20" s="16" t="s">
        <v>23</v>
      </c>
      <c r="C20" s="9">
        <f>SUM(C15:C19)</f>
        <v>366144640.13000005</v>
      </c>
      <c r="D20" s="9">
        <f>SUM(D15:D19)</f>
        <v>336475090.85000002</v>
      </c>
      <c r="E20" s="9">
        <f>SUM(E15:E19)</f>
        <v>-29669549.279999994</v>
      </c>
      <c r="F20" s="33">
        <f>+E20/C20</f>
        <v>-8.1032319002309547E-2</v>
      </c>
    </row>
    <row r="21" spans="1:6">
      <c r="A21" s="2"/>
      <c r="B21" s="6"/>
      <c r="C21" s="17"/>
      <c r="D21" s="17"/>
      <c r="E21" s="17"/>
      <c r="F21" s="33"/>
    </row>
    <row r="22" spans="1:6">
      <c r="A22" s="2" t="s">
        <v>24</v>
      </c>
      <c r="B22" s="18" t="s">
        <v>25</v>
      </c>
      <c r="C22" s="14">
        <v>2594205375.1100001</v>
      </c>
      <c r="D22" s="14">
        <v>2597231964.21</v>
      </c>
      <c r="E22" s="6">
        <f t="shared" ref="E22:E27" si="1">+D22-C22</f>
        <v>3026589.0999999046</v>
      </c>
      <c r="F22" s="33">
        <f t="shared" ref="F22:F27" si="2">+E22/C22</f>
        <v>1.166672896848643E-3</v>
      </c>
    </row>
    <row r="23" spans="1:6">
      <c r="A23" s="2" t="s">
        <v>26</v>
      </c>
      <c r="B23" s="18" t="s">
        <v>27</v>
      </c>
      <c r="C23" s="14">
        <v>1693788694.25</v>
      </c>
      <c r="D23" s="14">
        <v>1721759030.9100001</v>
      </c>
      <c r="E23" s="6">
        <f t="shared" si="1"/>
        <v>27970336.660000086</v>
      </c>
      <c r="F23" s="33">
        <f t="shared" si="2"/>
        <v>1.6513474647075262E-2</v>
      </c>
    </row>
    <row r="24" spans="1:6">
      <c r="A24" s="2" t="s">
        <v>28</v>
      </c>
      <c r="B24" s="18" t="s">
        <v>29</v>
      </c>
      <c r="C24" s="14">
        <v>509995180.89999998</v>
      </c>
      <c r="D24" s="14">
        <v>544777799.21000004</v>
      </c>
      <c r="E24" s="6">
        <f t="shared" si="1"/>
        <v>34782618.310000062</v>
      </c>
      <c r="F24" s="33">
        <f t="shared" si="2"/>
        <v>6.8201856826604498E-2</v>
      </c>
    </row>
    <row r="25" spans="1:6">
      <c r="A25" s="19" t="s">
        <v>30</v>
      </c>
      <c r="B25" s="18" t="s">
        <v>31</v>
      </c>
      <c r="C25" s="14">
        <v>40841210.229999997</v>
      </c>
      <c r="D25" s="14">
        <v>42160670.219999999</v>
      </c>
      <c r="E25" s="6">
        <f t="shared" si="1"/>
        <v>1319459.9900000021</v>
      </c>
      <c r="F25" s="33">
        <f t="shared" si="2"/>
        <v>3.2307073726987406E-2</v>
      </c>
    </row>
    <row r="26" spans="1:6">
      <c r="A26" s="19" t="s">
        <v>32</v>
      </c>
      <c r="B26" s="18" t="s">
        <v>33</v>
      </c>
      <c r="C26" s="14">
        <v>40291977.590000004</v>
      </c>
      <c r="D26" s="14">
        <v>42128900.340000004</v>
      </c>
      <c r="E26" s="6">
        <f t="shared" si="1"/>
        <v>1836922.75</v>
      </c>
      <c r="F26" s="33">
        <f t="shared" si="2"/>
        <v>4.5590285209924836E-2</v>
      </c>
    </row>
    <row r="27" spans="1:6">
      <c r="A27" s="19" t="s">
        <v>34</v>
      </c>
      <c r="B27" s="18" t="s">
        <v>35</v>
      </c>
      <c r="C27" s="15">
        <v>-0.05</v>
      </c>
      <c r="D27" s="15">
        <v>-0.1</v>
      </c>
      <c r="E27" s="29">
        <f t="shared" si="1"/>
        <v>-0.05</v>
      </c>
      <c r="F27" s="34">
        <f t="shared" si="2"/>
        <v>1</v>
      </c>
    </row>
    <row r="28" spans="1:6">
      <c r="A28" s="2"/>
      <c r="B28" s="9"/>
      <c r="C28" s="17"/>
      <c r="D28" s="17"/>
      <c r="E28" s="17"/>
      <c r="F28" s="33"/>
    </row>
    <row r="29" spans="1:6" ht="15.75" thickBot="1">
      <c r="A29" s="2"/>
      <c r="B29" s="12"/>
      <c r="C29" s="20">
        <f>SUM(C20:C27)</f>
        <v>5245267078.1599989</v>
      </c>
      <c r="D29" s="20">
        <f>SUM(D20:D27)</f>
        <v>5284533455.6400003</v>
      </c>
      <c r="E29" s="20">
        <f>SUM(E20:E27)</f>
        <v>39266377.480000064</v>
      </c>
      <c r="F29" s="35">
        <f>+E29/C29</f>
        <v>7.4860587449389554E-3</v>
      </c>
    </row>
    <row r="30" spans="1:6" ht="15.75" thickBot="1">
      <c r="A30" s="2"/>
      <c r="B30" s="6"/>
      <c r="C30" s="17"/>
      <c r="D30" s="17"/>
      <c r="E30" s="17"/>
      <c r="F30" s="17"/>
    </row>
    <row r="31" spans="1:6" ht="15.75" thickBot="1">
      <c r="A31" s="19"/>
      <c r="B31" s="11" t="s">
        <v>36</v>
      </c>
      <c r="C31" s="6"/>
      <c r="D31" s="6"/>
      <c r="E31" s="6"/>
      <c r="F31" s="6"/>
    </row>
    <row r="32" spans="1:6">
      <c r="A32" s="19"/>
      <c r="B32" s="6"/>
      <c r="C32" s="6"/>
      <c r="D32" s="6"/>
      <c r="E32" s="6"/>
      <c r="F32" s="6"/>
    </row>
    <row r="33" spans="1:10">
      <c r="A33" s="19"/>
      <c r="B33" s="18" t="s">
        <v>37</v>
      </c>
      <c r="C33" s="6"/>
      <c r="D33" s="6"/>
      <c r="E33" s="6"/>
      <c r="F33" s="33"/>
    </row>
    <row r="34" spans="1:10">
      <c r="A34" s="19" t="s">
        <v>38</v>
      </c>
      <c r="B34" s="16" t="s">
        <v>39</v>
      </c>
      <c r="C34" s="13">
        <v>120716996.66</v>
      </c>
      <c r="D34" s="13">
        <v>108000250.94</v>
      </c>
      <c r="E34" s="13">
        <f>+D34-C34</f>
        <v>-12716745.719999999</v>
      </c>
      <c r="F34" s="33">
        <f t="shared" ref="F34:F40" si="3">+E34/C34</f>
        <v>-0.10534345677781211</v>
      </c>
    </row>
    <row r="35" spans="1:10">
      <c r="A35" s="21" t="s">
        <v>40</v>
      </c>
      <c r="B35" s="16" t="s">
        <v>41</v>
      </c>
      <c r="C35" s="14">
        <v>12445478.73</v>
      </c>
      <c r="D35" s="14">
        <v>12470735.300000001</v>
      </c>
      <c r="E35" s="13">
        <f t="shared" ref="E35:E36" si="4">+D35-C35</f>
        <v>25256.570000000298</v>
      </c>
      <c r="F35" s="33">
        <f t="shared" si="3"/>
        <v>2.0293771375076946E-3</v>
      </c>
    </row>
    <row r="36" spans="1:10">
      <c r="A36" s="19" t="s">
        <v>42</v>
      </c>
      <c r="B36" s="16" t="s">
        <v>43</v>
      </c>
      <c r="C36" s="14">
        <v>120946905.98</v>
      </c>
      <c r="D36" s="14">
        <v>125080392.94</v>
      </c>
      <c r="E36" s="13">
        <f t="shared" si="4"/>
        <v>4133486.9599999934</v>
      </c>
      <c r="F36" s="33">
        <f t="shared" si="3"/>
        <v>3.4176045484648566E-2</v>
      </c>
    </row>
    <row r="37" spans="1:10">
      <c r="A37" s="22" t="s">
        <v>44</v>
      </c>
      <c r="B37" s="16" t="s">
        <v>45</v>
      </c>
      <c r="C37" s="14">
        <v>21637281.100000001</v>
      </c>
      <c r="D37" s="14">
        <v>23961510.850000001</v>
      </c>
      <c r="E37" s="13">
        <f>+D37-C37</f>
        <v>2324229.75</v>
      </c>
      <c r="F37" s="33">
        <f t="shared" si="3"/>
        <v>0.10741782848123187</v>
      </c>
    </row>
    <row r="38" spans="1:10">
      <c r="A38" s="21" t="s">
        <v>46</v>
      </c>
      <c r="B38" s="16" t="s">
        <v>47</v>
      </c>
      <c r="C38" s="14">
        <v>80915310.189999998</v>
      </c>
      <c r="D38" s="14">
        <v>83678124.859999999</v>
      </c>
      <c r="E38" s="6">
        <f>+D38-C38</f>
        <v>2762814.6700000018</v>
      </c>
      <c r="F38" s="33">
        <f t="shared" si="3"/>
        <v>3.4144523002044264E-2</v>
      </c>
    </row>
    <row r="39" spans="1:10">
      <c r="A39" s="21" t="s">
        <v>48</v>
      </c>
      <c r="B39" s="16" t="s">
        <v>49</v>
      </c>
      <c r="C39" s="15">
        <v>3649315.29</v>
      </c>
      <c r="D39" s="15">
        <v>3917232.14</v>
      </c>
      <c r="E39" s="29">
        <f>+D39-C39</f>
        <v>267916.85000000009</v>
      </c>
      <c r="F39" s="34">
        <f t="shared" si="3"/>
        <v>7.3415648884643261E-2</v>
      </c>
    </row>
    <row r="40" spans="1:10">
      <c r="A40" s="21"/>
      <c r="B40" s="23" t="s">
        <v>50</v>
      </c>
      <c r="C40" s="9">
        <f>SUM(C34:C39)</f>
        <v>360311287.95000005</v>
      </c>
      <c r="D40" s="9">
        <f>SUM(D34:D39)</f>
        <v>357108247.03000003</v>
      </c>
      <c r="E40" s="9">
        <f>SUM(E34:E39)</f>
        <v>-3203040.9200000032</v>
      </c>
      <c r="F40" s="36">
        <f t="shared" si="3"/>
        <v>-8.8896491093126261E-3</v>
      </c>
    </row>
    <row r="41" spans="1:10">
      <c r="A41" s="21"/>
      <c r="B41" s="18"/>
      <c r="C41" s="24"/>
      <c r="D41" s="24"/>
      <c r="E41" s="24"/>
      <c r="F41" s="24"/>
    </row>
    <row r="42" spans="1:10">
      <c r="A42" s="19" t="s">
        <v>51</v>
      </c>
      <c r="B42" s="18" t="s">
        <v>52</v>
      </c>
      <c r="C42" s="14">
        <v>1971151558.71</v>
      </c>
      <c r="D42" s="14">
        <v>1988812881.3800001</v>
      </c>
      <c r="E42" s="6">
        <f>+D42-C42</f>
        <v>17661322.670000076</v>
      </c>
      <c r="F42" s="33">
        <f>+E42/C42</f>
        <v>8.9599009228688367E-3</v>
      </c>
      <c r="I42" s="37"/>
      <c r="J42" s="37"/>
    </row>
    <row r="43" spans="1:10">
      <c r="A43" s="22" t="s">
        <v>53</v>
      </c>
      <c r="B43" s="22" t="s">
        <v>54</v>
      </c>
      <c r="C43" s="14">
        <v>48528428.159999996</v>
      </c>
      <c r="D43" s="14">
        <v>48486239.93</v>
      </c>
      <c r="E43" s="6">
        <f>+D43-C43</f>
        <v>-42188.229999996722</v>
      </c>
      <c r="F43" s="33">
        <f>+E43/C43</f>
        <v>-8.6935084443494836E-4</v>
      </c>
    </row>
    <row r="44" spans="1:10">
      <c r="A44" s="21" t="s">
        <v>55</v>
      </c>
      <c r="B44" s="18" t="s">
        <v>56</v>
      </c>
      <c r="C44" s="14">
        <v>538635322.5</v>
      </c>
      <c r="D44" s="14">
        <v>543621330.20000005</v>
      </c>
      <c r="E44" s="6">
        <f>+D44-C44</f>
        <v>4986007.7000000477</v>
      </c>
      <c r="F44" s="33">
        <f>+E44/C44</f>
        <v>9.2567410485784613E-3</v>
      </c>
    </row>
    <row r="45" spans="1:10">
      <c r="A45" s="21" t="s">
        <v>57</v>
      </c>
      <c r="B45" s="18" t="s">
        <v>58</v>
      </c>
      <c r="C45" s="15">
        <v>92899446.849999994</v>
      </c>
      <c r="D45" s="15">
        <v>97921313.189999998</v>
      </c>
      <c r="E45" s="29">
        <f>+D45-C45</f>
        <v>5021866.3400000036</v>
      </c>
      <c r="F45" s="34">
        <f>+E45/C45</f>
        <v>5.4057010136008186E-2</v>
      </c>
    </row>
    <row r="46" spans="1:10">
      <c r="A46" s="19"/>
      <c r="B46" s="12" t="s">
        <v>59</v>
      </c>
      <c r="C46" s="26">
        <f>SUM(C40:C45)</f>
        <v>3011526044.1699996</v>
      </c>
      <c r="D46" s="26">
        <f>SUM(D40:D45)</f>
        <v>3035950011.73</v>
      </c>
      <c r="E46" s="26">
        <f>SUM(E40:E45)</f>
        <v>24423967.560000129</v>
      </c>
      <c r="F46" s="36">
        <f>+E46/C46</f>
        <v>8.1101631537546827E-3</v>
      </c>
    </row>
    <row r="47" spans="1:10">
      <c r="A47" s="19"/>
      <c r="B47" s="6"/>
      <c r="C47" s="6"/>
      <c r="D47" s="6"/>
      <c r="E47" s="6"/>
      <c r="F47" s="6"/>
    </row>
    <row r="48" spans="1:10">
      <c r="A48" s="21"/>
      <c r="B48" s="27" t="s">
        <v>60</v>
      </c>
      <c r="C48" s="6"/>
      <c r="D48" s="6"/>
      <c r="E48" s="6"/>
      <c r="F48" s="33"/>
    </row>
    <row r="49" spans="1:6">
      <c r="A49" s="21" t="s">
        <v>61</v>
      </c>
      <c r="B49" s="12" t="s">
        <v>62</v>
      </c>
      <c r="C49" s="14">
        <v>1239845.31</v>
      </c>
      <c r="D49" s="14">
        <v>1238637.8600000001</v>
      </c>
      <c r="E49" s="6">
        <f t="shared" ref="E49:E55" si="5">+D49-C49</f>
        <v>-1207.4499999999534</v>
      </c>
      <c r="F49" s="33">
        <f t="shared" ref="F49:F58" si="6">+E49/C49</f>
        <v>-9.7387149046839839E-4</v>
      </c>
    </row>
    <row r="50" spans="1:6">
      <c r="A50" s="21" t="s">
        <v>63</v>
      </c>
      <c r="B50" s="12" t="s">
        <v>64</v>
      </c>
      <c r="C50" s="14">
        <v>811288405.66999996</v>
      </c>
      <c r="D50" s="14">
        <v>792924883.25</v>
      </c>
      <c r="E50" s="6">
        <f t="shared" si="5"/>
        <v>-18363522.419999957</v>
      </c>
      <c r="F50" s="33">
        <f t="shared" si="6"/>
        <v>-2.263501153431929E-2</v>
      </c>
    </row>
    <row r="51" spans="1:6">
      <c r="A51" s="21" t="s">
        <v>65</v>
      </c>
      <c r="B51" s="12" t="s">
        <v>66</v>
      </c>
      <c r="C51" s="14">
        <v>0</v>
      </c>
      <c r="D51" s="14">
        <v>0</v>
      </c>
      <c r="E51" s="6">
        <f t="shared" si="5"/>
        <v>0</v>
      </c>
      <c r="F51" s="38" t="e">
        <f>+E51/C51</f>
        <v>#DIV/0!</v>
      </c>
    </row>
    <row r="52" spans="1:6">
      <c r="A52" s="21" t="s">
        <v>67</v>
      </c>
      <c r="B52" s="12" t="s">
        <v>68</v>
      </c>
      <c r="C52" s="14">
        <v>0</v>
      </c>
      <c r="D52" s="14">
        <v>0</v>
      </c>
      <c r="E52" s="6">
        <f t="shared" si="5"/>
        <v>0</v>
      </c>
      <c r="F52" s="33" t="e">
        <f t="shared" si="6"/>
        <v>#DIV/0!</v>
      </c>
    </row>
    <row r="53" spans="1:6">
      <c r="A53" s="28" t="s">
        <v>69</v>
      </c>
      <c r="B53" s="12" t="s">
        <v>70</v>
      </c>
      <c r="C53" s="14">
        <v>0</v>
      </c>
      <c r="D53" s="14">
        <v>0</v>
      </c>
      <c r="E53" s="6">
        <f t="shared" si="5"/>
        <v>0</v>
      </c>
      <c r="F53" s="33" t="e">
        <f t="shared" si="6"/>
        <v>#DIV/0!</v>
      </c>
    </row>
    <row r="54" spans="1:6">
      <c r="A54" s="28" t="s">
        <v>71</v>
      </c>
      <c r="B54" s="12" t="s">
        <v>72</v>
      </c>
      <c r="C54" s="14">
        <v>1421249192.8599999</v>
      </c>
      <c r="D54" s="14">
        <v>1456917554.22</v>
      </c>
      <c r="E54" s="6">
        <f t="shared" si="5"/>
        <v>35668361.360000134</v>
      </c>
      <c r="F54" s="33">
        <f t="shared" si="6"/>
        <v>2.5096486625420123E-2</v>
      </c>
    </row>
    <row r="55" spans="1:6">
      <c r="A55" s="28" t="s">
        <v>73</v>
      </c>
      <c r="B55" s="12" t="s">
        <v>74</v>
      </c>
      <c r="C55" s="15">
        <v>-5593090.1299999999</v>
      </c>
      <c r="D55" s="15">
        <v>-8268301.96</v>
      </c>
      <c r="E55" s="29">
        <f t="shared" si="5"/>
        <v>-2675211.83</v>
      </c>
      <c r="F55" s="34">
        <f t="shared" si="6"/>
        <v>0.47830658326973896</v>
      </c>
    </row>
    <row r="56" spans="1:6">
      <c r="A56" s="19"/>
      <c r="B56" s="16" t="s">
        <v>75</v>
      </c>
      <c r="C56" s="9">
        <f>SUM(C49:C55)</f>
        <v>2228184353.7099996</v>
      </c>
      <c r="D56" s="9">
        <f>SUM(D49:D55)</f>
        <v>2242812773.3699999</v>
      </c>
      <c r="E56" s="9">
        <f>SUM(E49:E55)</f>
        <v>14628419.660000177</v>
      </c>
      <c r="F56" s="36">
        <f t="shared" si="6"/>
        <v>6.5651747512019739E-3</v>
      </c>
    </row>
    <row r="57" spans="1:6">
      <c r="A57" s="28" t="s">
        <v>76</v>
      </c>
      <c r="B57" s="18" t="s">
        <v>77</v>
      </c>
      <c r="C57" s="15">
        <v>5556680.3799999999</v>
      </c>
      <c r="D57" s="15">
        <v>5770670.9299999997</v>
      </c>
      <c r="E57" s="29">
        <f>+D57-C57</f>
        <v>213990.54999999981</v>
      </c>
      <c r="F57" s="34">
        <f t="shared" si="6"/>
        <v>3.8510501840309165E-2</v>
      </c>
    </row>
    <row r="58" spans="1:6">
      <c r="A58" s="21"/>
      <c r="B58" s="16" t="s">
        <v>78</v>
      </c>
      <c r="C58" s="29">
        <f>SUM(C56:C57)</f>
        <v>2233741034.0899997</v>
      </c>
      <c r="D58" s="29">
        <f>SUM(D56:D57)</f>
        <v>2248583444.2999997</v>
      </c>
      <c r="E58" s="29">
        <f>SUM(E56:E57)</f>
        <v>14842410.210000176</v>
      </c>
      <c r="F58" s="34">
        <f t="shared" si="6"/>
        <v>6.6446423213274595E-3</v>
      </c>
    </row>
    <row r="59" spans="1:6">
      <c r="B59" s="16"/>
      <c r="C59" s="6"/>
      <c r="D59" s="6"/>
      <c r="E59" s="6"/>
      <c r="F59" s="6"/>
    </row>
    <row r="60" spans="1:6" ht="15.75" thickBot="1">
      <c r="A60" s="21"/>
      <c r="B60" s="12"/>
      <c r="C60" s="20">
        <f>+C58+C46</f>
        <v>5245267078.2599993</v>
      </c>
      <c r="D60" s="20">
        <f>+D58+D46</f>
        <v>5284533456.0299997</v>
      </c>
      <c r="E60" s="20">
        <f>+E58+E46</f>
        <v>39266377.770000309</v>
      </c>
      <c r="F60" s="35">
        <f>+E60/C60</f>
        <v>7.4860588000842197E-3</v>
      </c>
    </row>
    <row r="61" spans="1:6">
      <c r="B61" s="6"/>
      <c r="C61" s="17"/>
      <c r="D61" s="17"/>
      <c r="E61" s="17"/>
      <c r="F61" s="17"/>
    </row>
    <row r="62" spans="1:6">
      <c r="A62" s="21"/>
      <c r="B62" s="12"/>
      <c r="C62" s="39"/>
      <c r="D62" s="39"/>
      <c r="E62" s="39"/>
      <c r="F62" s="39"/>
    </row>
  </sheetData>
  <mergeCells count="1">
    <mergeCell ref="E9:F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2"/>
  <sheetViews>
    <sheetView zoomScale="90" zoomScaleNormal="90" workbookViewId="0">
      <pane xSplit="2" ySplit="11" topLeftCell="C12" activePane="bottomRight" state="frozen"/>
      <selection activeCell="B30" sqref="B30"/>
      <selection pane="topRight" activeCell="B30" sqref="B30"/>
      <selection pane="bottomLeft" activeCell="B30" sqref="B30"/>
      <selection pane="bottomRight" activeCell="A26" sqref="A26"/>
    </sheetView>
  </sheetViews>
  <sheetFormatPr defaultRowHeight="15" outlineLevelRow="1" outlineLevelCol="1"/>
  <cols>
    <col min="1" max="1" width="20.140625" style="1" hidden="1" customWidth="1" outlineLevel="1"/>
    <col min="2" max="2" width="36.85546875" style="1" bestFit="1" customWidth="1" collapsed="1"/>
    <col min="3" max="5" width="15.7109375" style="1" customWidth="1"/>
    <col min="6" max="6" width="15.28515625" style="1" bestFit="1" customWidth="1"/>
    <col min="7" max="7" width="11.7109375" style="1" customWidth="1"/>
    <col min="8" max="8" width="15.7109375" style="1" customWidth="1"/>
    <col min="9" max="9" width="10.28515625" style="1" customWidth="1"/>
    <col min="10" max="10" width="9.140625" style="1"/>
    <col min="11" max="11" width="20.140625" style="1" bestFit="1" customWidth="1"/>
    <col min="12" max="12" width="9.140625" style="1"/>
    <col min="13" max="13" width="20.42578125" style="1" bestFit="1" customWidth="1"/>
    <col min="14" max="15" width="10.85546875" style="1" bestFit="1" customWidth="1"/>
    <col min="16" max="16384" width="9.140625" style="1"/>
  </cols>
  <sheetData>
    <row r="1" spans="1:15" hidden="1" outlineLevel="1">
      <c r="B1" s="2" t="s">
        <v>2</v>
      </c>
      <c r="C1" s="3" t="s">
        <v>3</v>
      </c>
      <c r="E1"/>
      <c r="G1"/>
      <c r="H1"/>
      <c r="I1"/>
      <c r="J1"/>
      <c r="K1"/>
      <c r="L1"/>
      <c r="M1"/>
    </row>
    <row r="2" spans="1:15" hidden="1" outlineLevel="1">
      <c r="B2" s="2" t="s">
        <v>4</v>
      </c>
      <c r="C2" s="3" t="s">
        <v>3</v>
      </c>
      <c r="E2"/>
      <c r="G2"/>
      <c r="H2"/>
      <c r="I2"/>
      <c r="J2"/>
      <c r="K2"/>
      <c r="L2"/>
      <c r="M2"/>
    </row>
    <row r="3" spans="1:15" hidden="1" outlineLevel="1">
      <c r="B3" s="2" t="s">
        <v>5</v>
      </c>
      <c r="C3" s="3" t="s">
        <v>3</v>
      </c>
      <c r="E3"/>
      <c r="G3"/>
      <c r="H3"/>
      <c r="I3"/>
      <c r="J3"/>
      <c r="K3"/>
      <c r="L3"/>
      <c r="M3"/>
    </row>
    <row r="4" spans="1:15" hidden="1" outlineLevel="1">
      <c r="B4" s="2" t="s">
        <v>6</v>
      </c>
      <c r="C4" s="3" t="s">
        <v>1</v>
      </c>
      <c r="D4" s="31"/>
      <c r="E4"/>
      <c r="G4"/>
      <c r="H4"/>
      <c r="I4"/>
      <c r="J4"/>
      <c r="K4"/>
      <c r="L4"/>
      <c r="M4"/>
    </row>
    <row r="5" spans="1:15" hidden="1" outlineLevel="1">
      <c r="B5" s="2" t="s">
        <v>7</v>
      </c>
      <c r="C5" s="3" t="s">
        <v>0</v>
      </c>
      <c r="D5" s="31"/>
      <c r="E5"/>
      <c r="G5"/>
      <c r="H5"/>
      <c r="I5"/>
      <c r="J5"/>
      <c r="K5"/>
      <c r="L5"/>
      <c r="M5"/>
    </row>
    <row r="6" spans="1:15" hidden="1" outlineLevel="1"/>
    <row r="7" spans="1:15" collapsed="1">
      <c r="B7" s="4" t="s">
        <v>8</v>
      </c>
      <c r="C7" s="5" t="str">
        <f>IF(ROUND(C29,0)-ROUND(C60,0)&gt;ABS(2),"ERROR","CORRECT")</f>
        <v>CORRECT</v>
      </c>
      <c r="D7" s="5" t="str">
        <f>IF(ROUND(D29,0)-ROUND(D60,0)&gt;ABS(2),"ERROR","CORRECT")</f>
        <v>CORRECT</v>
      </c>
      <c r="E7" s="5" t="str">
        <f>IF(ROUND(E29,0)-ROUND(E60,0)&gt;ABS(2),"ERROR","CORRECT")</f>
        <v>CORRECT</v>
      </c>
    </row>
    <row r="8" spans="1:15">
      <c r="B8" s="4" t="s">
        <v>9</v>
      </c>
    </row>
    <row r="9" spans="1:15">
      <c r="B9" s="6"/>
      <c r="C9" s="7"/>
      <c r="D9" s="7"/>
      <c r="E9" s="7"/>
      <c r="F9" s="41" t="str">
        <f>C10&amp;" "&amp;C11&amp;" to "&amp;D10&amp;" "&amp;D11</f>
        <v>12 2013 to 12 2014</v>
      </c>
      <c r="G9" s="41" t="e">
        <v>#N/A</v>
      </c>
      <c r="H9" s="41" t="str">
        <f>D10&amp;" "&amp;D11&amp;" to "&amp;E10&amp;" "&amp;E11</f>
        <v>12 2014 to 12 2015</v>
      </c>
      <c r="I9" s="41" t="e">
        <v>#N/A</v>
      </c>
      <c r="M9"/>
      <c r="N9"/>
      <c r="O9"/>
    </row>
    <row r="10" spans="1:15" ht="15" customHeight="1">
      <c r="B10" s="6"/>
      <c r="C10" s="8">
        <v>12</v>
      </c>
      <c r="D10" s="8">
        <v>12</v>
      </c>
      <c r="E10" s="8">
        <v>12</v>
      </c>
      <c r="F10" s="42"/>
      <c r="G10" s="42"/>
      <c r="H10" s="42"/>
      <c r="I10" s="42"/>
    </row>
    <row r="11" spans="1:15" ht="15.75" thickBot="1">
      <c r="B11" s="9"/>
      <c r="C11" s="10" t="s">
        <v>82</v>
      </c>
      <c r="D11" s="10" t="s">
        <v>79</v>
      </c>
      <c r="E11" s="10" t="s">
        <v>10</v>
      </c>
      <c r="F11" s="32" t="s">
        <v>80</v>
      </c>
      <c r="G11" s="32" t="s">
        <v>81</v>
      </c>
      <c r="H11" s="32" t="s">
        <v>80</v>
      </c>
      <c r="I11" s="32" t="s">
        <v>81</v>
      </c>
    </row>
    <row r="12" spans="1:15" ht="15.75" thickBot="1">
      <c r="B12" s="11" t="s">
        <v>11</v>
      </c>
      <c r="C12" s="6"/>
      <c r="D12" s="6"/>
      <c r="E12" s="6"/>
      <c r="F12" s="6"/>
      <c r="G12" s="6"/>
      <c r="H12" s="6"/>
      <c r="I12" s="6"/>
    </row>
    <row r="13" spans="1:15">
      <c r="B13" s="6"/>
      <c r="C13" s="6"/>
      <c r="D13" s="6"/>
      <c r="E13" s="6"/>
      <c r="F13" s="6"/>
      <c r="G13" s="6"/>
      <c r="H13" s="6"/>
      <c r="I13" s="6"/>
    </row>
    <row r="14" spans="1:15">
      <c r="B14" s="6" t="s">
        <v>12</v>
      </c>
      <c r="C14" s="6"/>
      <c r="D14" s="6"/>
      <c r="E14" s="6"/>
      <c r="F14" s="6"/>
      <c r="G14" s="6"/>
      <c r="H14" s="6"/>
      <c r="I14" s="6"/>
    </row>
    <row r="15" spans="1:15">
      <c r="A15" s="2" t="s">
        <v>13</v>
      </c>
      <c r="B15" s="12" t="s">
        <v>14</v>
      </c>
      <c r="C15" s="13">
        <v>13591067.4</v>
      </c>
      <c r="D15" s="13">
        <v>14353382.220000001</v>
      </c>
      <c r="E15" s="13">
        <v>10974106.310000001</v>
      </c>
      <c r="F15" s="13">
        <f>+D15-C15</f>
        <v>762314.8200000003</v>
      </c>
      <c r="G15" s="33">
        <f t="shared" ref="G15:G20" si="0">+F15/C15</f>
        <v>5.6089400307145876E-2</v>
      </c>
      <c r="H15" s="13">
        <f>+E15-D15</f>
        <v>-3379275.91</v>
      </c>
      <c r="I15" s="33">
        <f>+H15/D15</f>
        <v>-0.23543411986140225</v>
      </c>
    </row>
    <row r="16" spans="1:15">
      <c r="A16" s="2" t="s">
        <v>15</v>
      </c>
      <c r="B16" s="12" t="s">
        <v>16</v>
      </c>
      <c r="C16" s="14">
        <v>234000885.34</v>
      </c>
      <c r="D16" s="14">
        <v>259968896.06</v>
      </c>
      <c r="E16" s="14">
        <v>255191351.03</v>
      </c>
      <c r="F16" s="6">
        <f>+D16-C16</f>
        <v>25968010.719999999</v>
      </c>
      <c r="G16" s="33">
        <f t="shared" si="0"/>
        <v>0.1109739849157786</v>
      </c>
      <c r="H16" s="6">
        <f>+E16-D16</f>
        <v>-4777545.0300000012</v>
      </c>
      <c r="I16" s="33">
        <f t="shared" ref="I16:I29" si="1">+H16/D16</f>
        <v>-1.8377371687178141E-2</v>
      </c>
    </row>
    <row r="17" spans="1:9">
      <c r="A17" s="2" t="s">
        <v>17</v>
      </c>
      <c r="B17" s="12" t="s">
        <v>18</v>
      </c>
      <c r="C17" s="14">
        <v>41274976</v>
      </c>
      <c r="D17" s="14">
        <v>49508360</v>
      </c>
      <c r="E17" s="14">
        <v>49727332</v>
      </c>
      <c r="F17" s="6">
        <f>+D17-C17</f>
        <v>8233384</v>
      </c>
      <c r="G17" s="33">
        <f t="shared" si="0"/>
        <v>0.19947640914436873</v>
      </c>
      <c r="H17" s="6">
        <f>+E17-D17</f>
        <v>218972</v>
      </c>
      <c r="I17" s="33">
        <f t="shared" si="1"/>
        <v>4.4229297839799174E-3</v>
      </c>
    </row>
    <row r="18" spans="1:9">
      <c r="A18" s="2" t="s">
        <v>19</v>
      </c>
      <c r="B18" s="12" t="s">
        <v>20</v>
      </c>
      <c r="C18" s="14">
        <v>13344185.109999999</v>
      </c>
      <c r="D18" s="14">
        <v>13622058</v>
      </c>
      <c r="E18" s="14">
        <v>14254562.17</v>
      </c>
      <c r="F18" s="6">
        <f>+D18-C18</f>
        <v>277872.8900000006</v>
      </c>
      <c r="G18" s="33">
        <f t="shared" si="0"/>
        <v>2.0823518836812705E-2</v>
      </c>
      <c r="H18" s="6">
        <f>+E18-D18</f>
        <v>632504.16999999993</v>
      </c>
      <c r="I18" s="33">
        <f t="shared" si="1"/>
        <v>4.6432350383473625E-2</v>
      </c>
    </row>
    <row r="19" spans="1:9">
      <c r="A19" s="2" t="s">
        <v>21</v>
      </c>
      <c r="B19" s="12" t="s">
        <v>22</v>
      </c>
      <c r="C19" s="15">
        <v>26294125.059999999</v>
      </c>
      <c r="D19" s="15">
        <v>28691943.850000001</v>
      </c>
      <c r="E19" s="15">
        <v>32279428.09</v>
      </c>
      <c r="F19" s="29">
        <f>+D19-C19</f>
        <v>2397818.7900000028</v>
      </c>
      <c r="G19" s="34">
        <f t="shared" si="0"/>
        <v>9.1192187780672368E-2</v>
      </c>
      <c r="H19" s="29">
        <f>+E19-D19</f>
        <v>3587484.2399999984</v>
      </c>
      <c r="I19" s="34">
        <f t="shared" si="1"/>
        <v>0.12503454833019262</v>
      </c>
    </row>
    <row r="20" spans="1:9">
      <c r="B20" s="16" t="s">
        <v>23</v>
      </c>
      <c r="C20" s="9">
        <f>SUM(C15:C19)</f>
        <v>328505238.91000003</v>
      </c>
      <c r="D20" s="9">
        <f>SUM(D15:D19)</f>
        <v>366144640.13000005</v>
      </c>
      <c r="E20" s="9">
        <f>SUM(E15:E19)</f>
        <v>362426779.60000002</v>
      </c>
      <c r="F20" s="9">
        <f>SUM(F15:F19)</f>
        <v>37639401.219999999</v>
      </c>
      <c r="G20" s="33">
        <f t="shared" si="0"/>
        <v>0.11457778069199072</v>
      </c>
      <c r="H20" s="9">
        <f>SUM(H15:H19)</f>
        <v>-3717860.5300000031</v>
      </c>
      <c r="I20" s="33">
        <f t="shared" si="1"/>
        <v>-1.0154076074089117E-2</v>
      </c>
    </row>
    <row r="21" spans="1:9">
      <c r="A21" s="2"/>
      <c r="B21" s="6"/>
      <c r="C21" s="17"/>
      <c r="D21" s="17"/>
      <c r="E21" s="17"/>
      <c r="F21" s="17"/>
      <c r="G21" s="33"/>
      <c r="H21" s="17"/>
      <c r="I21" s="17"/>
    </row>
    <row r="22" spans="1:9">
      <c r="A22" s="2" t="s">
        <v>24</v>
      </c>
      <c r="B22" s="18" t="s">
        <v>25</v>
      </c>
      <c r="C22" s="14">
        <v>2450649054.79</v>
      </c>
      <c r="D22" s="14">
        <v>2594205375.1100001</v>
      </c>
      <c r="E22" s="14">
        <v>2738288106.0999999</v>
      </c>
      <c r="F22" s="6">
        <f t="shared" ref="F22:F27" si="2">+D22-C22</f>
        <v>143556320.32000017</v>
      </c>
      <c r="G22" s="33">
        <f t="shared" ref="G22:G27" si="3">+F22/C22</f>
        <v>5.8578897716671123E-2</v>
      </c>
      <c r="H22" s="6">
        <f t="shared" ref="H22:H27" si="4">+E22-D22</f>
        <v>144082730.98999977</v>
      </c>
      <c r="I22" s="33">
        <f t="shared" si="1"/>
        <v>5.5540217583540524E-2</v>
      </c>
    </row>
    <row r="23" spans="1:9">
      <c r="A23" s="2" t="s">
        <v>26</v>
      </c>
      <c r="B23" s="18" t="s">
        <v>27</v>
      </c>
      <c r="C23" s="14">
        <v>1675153414.8599999</v>
      </c>
      <c r="D23" s="14">
        <v>1693788694.25</v>
      </c>
      <c r="E23" s="14">
        <v>1422824824.1500001</v>
      </c>
      <c r="F23" s="6">
        <f t="shared" si="2"/>
        <v>18635279.390000105</v>
      </c>
      <c r="G23" s="33">
        <f t="shared" si="3"/>
        <v>1.1124521028754575E-2</v>
      </c>
      <c r="H23" s="6">
        <f t="shared" si="4"/>
        <v>-270963870.0999999</v>
      </c>
      <c r="I23" s="33">
        <f t="shared" si="1"/>
        <v>-0.15997501401435507</v>
      </c>
    </row>
    <row r="24" spans="1:9">
      <c r="A24" s="2" t="s">
        <v>28</v>
      </c>
      <c r="B24" s="18" t="s">
        <v>29</v>
      </c>
      <c r="C24" s="14">
        <v>527871382.67000002</v>
      </c>
      <c r="D24" s="14">
        <v>509995180.89999998</v>
      </c>
      <c r="E24" s="14">
        <v>511293737.24000001</v>
      </c>
      <c r="F24" s="6">
        <f t="shared" si="2"/>
        <v>-17876201.770000041</v>
      </c>
      <c r="G24" s="33">
        <f t="shared" si="3"/>
        <v>-3.3864691962616558E-2</v>
      </c>
      <c r="H24" s="6">
        <f t="shared" si="4"/>
        <v>1298556.3400000334</v>
      </c>
      <c r="I24" s="33">
        <f t="shared" si="1"/>
        <v>2.546212961676308E-3</v>
      </c>
    </row>
    <row r="25" spans="1:9">
      <c r="A25" s="19" t="s">
        <v>30</v>
      </c>
      <c r="B25" s="18" t="s">
        <v>31</v>
      </c>
      <c r="C25" s="14">
        <v>35920387.93</v>
      </c>
      <c r="D25" s="14">
        <v>40841210.229999997</v>
      </c>
      <c r="E25" s="14">
        <v>46232146.509999998</v>
      </c>
      <c r="F25" s="6">
        <f t="shared" si="2"/>
        <v>4920822.299999997</v>
      </c>
      <c r="G25" s="33">
        <f t="shared" si="3"/>
        <v>0.13699245981389369</v>
      </c>
      <c r="H25" s="6">
        <f t="shared" si="4"/>
        <v>5390936.2800000012</v>
      </c>
      <c r="I25" s="33">
        <f t="shared" si="1"/>
        <v>0.13199746652071728</v>
      </c>
    </row>
    <row r="26" spans="1:9">
      <c r="A26" s="19" t="s">
        <v>32</v>
      </c>
      <c r="B26" s="18" t="s">
        <v>33</v>
      </c>
      <c r="C26" s="14">
        <v>46152139.810000002</v>
      </c>
      <c r="D26" s="14">
        <v>40291977.590000004</v>
      </c>
      <c r="E26" s="14">
        <v>40732870.640000001</v>
      </c>
      <c r="F26" s="6">
        <f t="shared" si="2"/>
        <v>-5860162.2199999988</v>
      </c>
      <c r="G26" s="33">
        <f t="shared" si="3"/>
        <v>-0.12697487579395506</v>
      </c>
      <c r="H26" s="6">
        <f t="shared" si="4"/>
        <v>440893.04999999702</v>
      </c>
      <c r="I26" s="33">
        <f t="shared" si="1"/>
        <v>1.0942452477423733E-2</v>
      </c>
    </row>
    <row r="27" spans="1:9">
      <c r="A27" s="19" t="s">
        <v>34</v>
      </c>
      <c r="B27" s="18" t="s">
        <v>35</v>
      </c>
      <c r="C27" s="15">
        <v>-0.05</v>
      </c>
      <c r="D27" s="15">
        <v>-0.05</v>
      </c>
      <c r="E27" s="15">
        <v>-0.1</v>
      </c>
      <c r="F27" s="29">
        <f t="shared" si="2"/>
        <v>0</v>
      </c>
      <c r="G27" s="34">
        <f t="shared" si="3"/>
        <v>0</v>
      </c>
      <c r="H27" s="29">
        <f t="shared" si="4"/>
        <v>-0.05</v>
      </c>
      <c r="I27" s="34">
        <f t="shared" si="1"/>
        <v>1</v>
      </c>
    </row>
    <row r="28" spans="1:9">
      <c r="A28" s="2"/>
      <c r="B28" s="9"/>
      <c r="C28" s="17"/>
      <c r="D28" s="17"/>
      <c r="E28" s="17"/>
      <c r="F28" s="17"/>
      <c r="G28" s="33"/>
      <c r="H28" s="17"/>
      <c r="I28" s="33"/>
    </row>
    <row r="29" spans="1:9" ht="15.75" thickBot="1">
      <c r="A29" s="2"/>
      <c r="B29" s="12"/>
      <c r="C29" s="20">
        <f>SUM(C20:C27)</f>
        <v>5064251618.9200001</v>
      </c>
      <c r="D29" s="20">
        <f>SUM(D20:D27)</f>
        <v>5245267078.1599989</v>
      </c>
      <c r="E29" s="20">
        <f>SUM(E20:E27)</f>
        <v>5121798464.1400003</v>
      </c>
      <c r="F29" s="20">
        <f>SUM(F20:F27)</f>
        <v>181015459.24000022</v>
      </c>
      <c r="G29" s="35">
        <f>+F29/C29</f>
        <v>3.5743772794331156E-2</v>
      </c>
      <c r="H29" s="20">
        <f>SUM(H20:H27)</f>
        <v>-123468614.0200001</v>
      </c>
      <c r="I29" s="35">
        <f t="shared" si="1"/>
        <v>-2.3539051907212317E-2</v>
      </c>
    </row>
    <row r="30" spans="1:9" ht="15.75" thickBot="1">
      <c r="A30" s="2"/>
      <c r="B30" s="6"/>
      <c r="C30" s="17"/>
      <c r="D30" s="17"/>
      <c r="E30" s="17"/>
      <c r="F30" s="17"/>
      <c r="G30" s="17"/>
      <c r="H30" s="17"/>
      <c r="I30" s="17"/>
    </row>
    <row r="31" spans="1:9" ht="15.75" thickBot="1">
      <c r="A31" s="19"/>
      <c r="B31" s="11" t="s">
        <v>36</v>
      </c>
      <c r="C31" s="6"/>
      <c r="D31" s="6"/>
      <c r="E31" s="6"/>
      <c r="F31" s="6"/>
      <c r="G31" s="6"/>
      <c r="H31" s="6"/>
      <c r="I31" s="6"/>
    </row>
    <row r="32" spans="1:9">
      <c r="A32" s="19"/>
      <c r="B32" s="6"/>
      <c r="C32" s="6"/>
      <c r="D32" s="6"/>
      <c r="E32" s="40"/>
      <c r="F32" s="6"/>
      <c r="G32" s="6"/>
      <c r="H32" s="6"/>
      <c r="I32" s="6"/>
    </row>
    <row r="33" spans="1:9">
      <c r="A33" s="19"/>
      <c r="B33" s="18" t="s">
        <v>37</v>
      </c>
      <c r="C33" s="6"/>
      <c r="D33" s="6"/>
      <c r="E33" s="6"/>
      <c r="F33" s="6"/>
      <c r="G33" s="33"/>
      <c r="H33" s="6"/>
      <c r="I33" s="6"/>
    </row>
    <row r="34" spans="1:9">
      <c r="A34" s="19" t="s">
        <v>38</v>
      </c>
      <c r="B34" s="16" t="s">
        <v>39</v>
      </c>
      <c r="C34" s="13">
        <v>105394080.16</v>
      </c>
      <c r="D34" s="13">
        <v>120716996.66</v>
      </c>
      <c r="E34" s="13">
        <v>115205798.68000001</v>
      </c>
      <c r="F34" s="13">
        <f t="shared" ref="F34:F39" si="5">+D34-C34</f>
        <v>15322916.5</v>
      </c>
      <c r="G34" s="33">
        <f t="shared" ref="G34:G40" si="6">+F34/C34</f>
        <v>0.14538688014296533</v>
      </c>
      <c r="H34" s="13">
        <f t="shared" ref="H34:H39" si="7">+E34-D34</f>
        <v>-5511197.9799999893</v>
      </c>
      <c r="I34" s="33">
        <f t="shared" ref="I34:I40" si="8">+H34/D34</f>
        <v>-4.5653869235351384E-2</v>
      </c>
    </row>
    <row r="35" spans="1:9">
      <c r="A35" s="21" t="s">
        <v>40</v>
      </c>
      <c r="B35" s="16" t="s">
        <v>41</v>
      </c>
      <c r="C35" s="14">
        <v>12456553.960000001</v>
      </c>
      <c r="D35" s="14">
        <v>12445478.73</v>
      </c>
      <c r="E35" s="13">
        <v>12357170.84</v>
      </c>
      <c r="F35" s="6">
        <f t="shared" si="5"/>
        <v>-11075.230000000447</v>
      </c>
      <c r="G35" s="33">
        <f t="shared" si="6"/>
        <v>-8.8910866003268584E-4</v>
      </c>
      <c r="H35" s="6">
        <f t="shared" si="7"/>
        <v>-88307.890000000596</v>
      </c>
      <c r="I35" s="33">
        <f t="shared" si="8"/>
        <v>-7.0955800026505367E-3</v>
      </c>
    </row>
    <row r="36" spans="1:9">
      <c r="A36" s="19" t="s">
        <v>42</v>
      </c>
      <c r="B36" s="16" t="s">
        <v>43</v>
      </c>
      <c r="C36" s="14">
        <v>119025567.5</v>
      </c>
      <c r="D36" s="14">
        <v>120946905.98</v>
      </c>
      <c r="E36" s="13">
        <v>136018269.84999999</v>
      </c>
      <c r="F36" s="6">
        <f t="shared" si="5"/>
        <v>1921338.4800000042</v>
      </c>
      <c r="G36" s="33">
        <f t="shared" si="6"/>
        <v>1.6142233306302062E-2</v>
      </c>
      <c r="H36" s="6">
        <f t="shared" si="7"/>
        <v>15071363.86999999</v>
      </c>
      <c r="I36" s="33">
        <f t="shared" si="8"/>
        <v>0.12461140487952803</v>
      </c>
    </row>
    <row r="37" spans="1:9">
      <c r="A37" s="22" t="s">
        <v>44</v>
      </c>
      <c r="B37" s="16" t="s">
        <v>45</v>
      </c>
      <c r="C37" s="14">
        <v>30839817.809999999</v>
      </c>
      <c r="D37" s="14">
        <v>21637281.100000001</v>
      </c>
      <c r="E37" s="13">
        <v>22216601.629999999</v>
      </c>
      <c r="F37" s="6">
        <f t="shared" si="5"/>
        <v>-9202536.7099999972</v>
      </c>
      <c r="G37" s="33">
        <f t="shared" si="6"/>
        <v>-0.29839789478315332</v>
      </c>
      <c r="H37" s="6">
        <f t="shared" si="7"/>
        <v>579320.52999999747</v>
      </c>
      <c r="I37" s="33">
        <f t="shared" si="8"/>
        <v>2.6774183286826986E-2</v>
      </c>
    </row>
    <row r="38" spans="1:9">
      <c r="A38" s="21" t="s">
        <v>46</v>
      </c>
      <c r="B38" s="16" t="s">
        <v>47</v>
      </c>
      <c r="C38" s="14">
        <v>71916993.939999998</v>
      </c>
      <c r="D38" s="14">
        <v>80915310.189999998</v>
      </c>
      <c r="E38" s="14">
        <v>90348688.359999999</v>
      </c>
      <c r="F38" s="6">
        <f t="shared" si="5"/>
        <v>8998316.25</v>
      </c>
      <c r="G38" s="33">
        <f t="shared" si="6"/>
        <v>0.12512086166320094</v>
      </c>
      <c r="H38" s="6">
        <f t="shared" si="7"/>
        <v>9433378.1700000018</v>
      </c>
      <c r="I38" s="33">
        <f t="shared" si="8"/>
        <v>0.1165833529878235</v>
      </c>
    </row>
    <row r="39" spans="1:9">
      <c r="A39" s="21" t="s">
        <v>48</v>
      </c>
      <c r="B39" s="16" t="s">
        <v>49</v>
      </c>
      <c r="C39" s="15">
        <v>5384855.2800000003</v>
      </c>
      <c r="D39" s="15">
        <v>3649315.29</v>
      </c>
      <c r="E39" s="15">
        <v>2127513.0299999998</v>
      </c>
      <c r="F39" s="29">
        <f t="shared" si="5"/>
        <v>-1735539.9900000002</v>
      </c>
      <c r="G39" s="34">
        <f t="shared" si="6"/>
        <v>-0.3223002104524525</v>
      </c>
      <c r="H39" s="29">
        <f t="shared" si="7"/>
        <v>-1521802.2600000002</v>
      </c>
      <c r="I39" s="36">
        <f t="shared" si="8"/>
        <v>-0.41701035374227702</v>
      </c>
    </row>
    <row r="40" spans="1:9">
      <c r="A40" s="21"/>
      <c r="B40" s="23" t="s">
        <v>50</v>
      </c>
      <c r="C40" s="9">
        <f>SUM(C34:C39)</f>
        <v>345017868.64999998</v>
      </c>
      <c r="D40" s="9">
        <f>SUM(D34:D39)</f>
        <v>360311287.95000005</v>
      </c>
      <c r="E40" s="9">
        <f>SUM(E34:E39)</f>
        <v>378274042.38999999</v>
      </c>
      <c r="F40" s="9">
        <f>SUM(F34:F39)</f>
        <v>15293419.300000006</v>
      </c>
      <c r="G40" s="36">
        <f t="shared" si="6"/>
        <v>4.4326455785727047E-2</v>
      </c>
      <c r="H40" s="9">
        <f>SUM(H34:H39)</f>
        <v>17962754.439999998</v>
      </c>
      <c r="I40" s="36">
        <f t="shared" si="8"/>
        <v>4.9853432408958183E-2</v>
      </c>
    </row>
    <row r="41" spans="1:9">
      <c r="A41" s="21"/>
      <c r="B41" s="18"/>
      <c r="C41" s="24"/>
      <c r="D41" s="24"/>
      <c r="E41" s="24"/>
      <c r="F41" s="24"/>
      <c r="G41" s="24"/>
      <c r="H41" s="24"/>
      <c r="I41" s="24"/>
    </row>
    <row r="42" spans="1:9">
      <c r="A42" s="19" t="s">
        <v>51</v>
      </c>
      <c r="B42" s="18" t="s">
        <v>52</v>
      </c>
      <c r="C42" s="14">
        <v>2067589827.1800001</v>
      </c>
      <c r="D42" s="14">
        <v>1971151558.71</v>
      </c>
      <c r="E42" s="14">
        <v>2147126720.4000001</v>
      </c>
      <c r="F42" s="6">
        <f>+D42-C42</f>
        <v>-96438268.470000029</v>
      </c>
      <c r="G42" s="33">
        <f>+F42/C42</f>
        <v>-4.6642843373597385E-2</v>
      </c>
      <c r="H42" s="6">
        <f>+E42-D42</f>
        <v>175975161.69000006</v>
      </c>
      <c r="I42" s="33">
        <f>+H42/D42</f>
        <v>8.9275307579679566E-2</v>
      </c>
    </row>
    <row r="43" spans="1:9">
      <c r="A43" s="22" t="s">
        <v>53</v>
      </c>
      <c r="B43" s="22" t="s">
        <v>54</v>
      </c>
      <c r="C43" s="14">
        <v>24709760.059999999</v>
      </c>
      <c r="D43" s="14">
        <v>48528428.159999996</v>
      </c>
      <c r="E43" s="14">
        <v>27177194.129999999</v>
      </c>
      <c r="F43" s="6">
        <f>+D43-C43</f>
        <v>23818668.099999998</v>
      </c>
      <c r="G43" s="33">
        <f>+F43/C43</f>
        <v>0.9639376522541595</v>
      </c>
      <c r="H43" s="6">
        <f>+E43-D43</f>
        <v>-21351234.029999997</v>
      </c>
      <c r="I43" s="33">
        <f>+H43/D43</f>
        <v>-0.43997373992011857</v>
      </c>
    </row>
    <row r="44" spans="1:9">
      <c r="A44" s="21" t="s">
        <v>55</v>
      </c>
      <c r="B44" s="18" t="s">
        <v>56</v>
      </c>
      <c r="C44" s="14">
        <v>501691736.47000003</v>
      </c>
      <c r="D44" s="14">
        <v>538635322.5</v>
      </c>
      <c r="E44" s="14">
        <v>452493423.77999997</v>
      </c>
      <c r="F44" s="6">
        <f>+D44-C44</f>
        <v>36943586.029999971</v>
      </c>
      <c r="G44" s="33">
        <f>+F44/C44</f>
        <v>7.3638019812608799E-2</v>
      </c>
      <c r="H44" s="6">
        <f>+E44-D44</f>
        <v>-86141898.720000029</v>
      </c>
      <c r="I44" s="33">
        <f>+H44/D44</f>
        <v>-0.1599261970421556</v>
      </c>
    </row>
    <row r="45" spans="1:9">
      <c r="A45" s="21" t="s">
        <v>57</v>
      </c>
      <c r="B45" s="18" t="s">
        <v>58</v>
      </c>
      <c r="C45" s="15">
        <v>77035596.950000003</v>
      </c>
      <c r="D45" s="15">
        <v>92899446.849999994</v>
      </c>
      <c r="E45" s="15">
        <v>124942887.29000001</v>
      </c>
      <c r="F45" s="29">
        <f>+D45-C45</f>
        <v>15863849.899999991</v>
      </c>
      <c r="G45" s="34">
        <f>+F45/C45</f>
        <v>0.2059288241810657</v>
      </c>
      <c r="H45" s="29">
        <f>+E45-D45</f>
        <v>32043440.440000013</v>
      </c>
      <c r="I45" s="34">
        <f>+H45/D45</f>
        <v>0.34492606281864008</v>
      </c>
    </row>
    <row r="46" spans="1:9">
      <c r="A46" s="19"/>
      <c r="B46" s="12" t="s">
        <v>59</v>
      </c>
      <c r="C46" s="26">
        <f>SUM(C40:C45)</f>
        <v>3016044789.3099995</v>
      </c>
      <c r="D46" s="26">
        <f>SUM(D40:D45)</f>
        <v>3011526044.1699996</v>
      </c>
      <c r="E46" s="26">
        <f>SUM(E40:E45)</f>
        <v>3130014267.9899998</v>
      </c>
      <c r="F46" s="26">
        <f>SUM(F40:F45)</f>
        <v>-4518745.1400000602</v>
      </c>
      <c r="G46" s="36">
        <f>+F46/C46</f>
        <v>-1.4982354227683215E-3</v>
      </c>
      <c r="H46" s="26">
        <f>SUM(H40:H45)</f>
        <v>118488223.82000004</v>
      </c>
      <c r="I46" s="36">
        <f>+H46/D46</f>
        <v>3.9344910879778337E-2</v>
      </c>
    </row>
    <row r="47" spans="1:9">
      <c r="A47" s="19"/>
      <c r="B47" s="6"/>
      <c r="C47" s="6"/>
      <c r="D47" s="6"/>
      <c r="E47" s="6"/>
      <c r="F47" s="6"/>
      <c r="G47" s="6"/>
      <c r="H47" s="6"/>
      <c r="I47" s="6"/>
    </row>
    <row r="48" spans="1:9">
      <c r="A48" s="21"/>
      <c r="B48" s="27" t="s">
        <v>60</v>
      </c>
      <c r="C48" s="6"/>
      <c r="D48" s="6"/>
      <c r="E48" s="6"/>
      <c r="F48" s="6"/>
      <c r="G48" s="33"/>
      <c r="H48" s="6"/>
      <c r="I48" s="33"/>
    </row>
    <row r="49" spans="1:9">
      <c r="A49" s="21" t="s">
        <v>61</v>
      </c>
      <c r="B49" s="12" t="s">
        <v>62</v>
      </c>
      <c r="C49" s="14">
        <v>1235664.9099999999</v>
      </c>
      <c r="D49" s="14">
        <v>1239845.31</v>
      </c>
      <c r="E49" s="14">
        <v>1223759.5900000001</v>
      </c>
      <c r="F49" s="6">
        <f t="shared" ref="F49:F55" si="9">+D49-C49</f>
        <v>4180.4000000001397</v>
      </c>
      <c r="G49" s="33">
        <f t="shared" ref="G49:G58" si="10">+F49/C49</f>
        <v>3.3831178389618103E-3</v>
      </c>
      <c r="H49" s="6">
        <f t="shared" ref="H49:H55" si="11">+E49-D49</f>
        <v>-16085.719999999972</v>
      </c>
      <c r="I49" s="33">
        <f t="shared" ref="I49:I58" si="12">+H49/D49</f>
        <v>-1.2973973341884054E-2</v>
      </c>
    </row>
    <row r="50" spans="1:9">
      <c r="A50" s="21" t="s">
        <v>63</v>
      </c>
      <c r="B50" s="12" t="s">
        <v>64</v>
      </c>
      <c r="C50" s="14">
        <v>796085203.05999994</v>
      </c>
      <c r="D50" s="14">
        <v>811288405.66999996</v>
      </c>
      <c r="E50" s="14">
        <v>736651941.75</v>
      </c>
      <c r="F50" s="6">
        <f t="shared" si="9"/>
        <v>15203202.610000014</v>
      </c>
      <c r="G50" s="33">
        <f t="shared" si="10"/>
        <v>1.9097456593291519E-2</v>
      </c>
      <c r="H50" s="6">
        <f t="shared" si="11"/>
        <v>-74636463.919999957</v>
      </c>
      <c r="I50" s="33">
        <f t="shared" si="12"/>
        <v>-9.1997449240460508E-2</v>
      </c>
    </row>
    <row r="51" spans="1:9">
      <c r="A51" s="21" t="s">
        <v>65</v>
      </c>
      <c r="B51" s="12" t="s">
        <v>66</v>
      </c>
      <c r="C51" s="14">
        <v>0</v>
      </c>
      <c r="D51" s="14">
        <v>0</v>
      </c>
      <c r="E51" s="14">
        <v>0</v>
      </c>
      <c r="F51" s="6">
        <f t="shared" si="9"/>
        <v>0</v>
      </c>
      <c r="G51" s="33" t="e">
        <f t="shared" si="10"/>
        <v>#DIV/0!</v>
      </c>
      <c r="H51" s="6">
        <f t="shared" si="11"/>
        <v>0</v>
      </c>
      <c r="I51" s="33" t="e">
        <f t="shared" si="12"/>
        <v>#DIV/0!</v>
      </c>
    </row>
    <row r="52" spans="1:9">
      <c r="A52" s="21" t="s">
        <v>67</v>
      </c>
      <c r="B52" s="12" t="s">
        <v>68</v>
      </c>
      <c r="C52" s="14">
        <v>0</v>
      </c>
      <c r="D52" s="14">
        <v>0</v>
      </c>
      <c r="E52" s="14">
        <v>0</v>
      </c>
      <c r="F52" s="6">
        <f t="shared" si="9"/>
        <v>0</v>
      </c>
      <c r="G52" s="33" t="e">
        <f t="shared" si="10"/>
        <v>#DIV/0!</v>
      </c>
      <c r="H52" s="6">
        <f t="shared" si="11"/>
        <v>0</v>
      </c>
      <c r="I52" s="33" t="e">
        <f t="shared" si="12"/>
        <v>#DIV/0!</v>
      </c>
    </row>
    <row r="53" spans="1:9">
      <c r="A53" s="28" t="s">
        <v>69</v>
      </c>
      <c r="B53" s="12" t="s">
        <v>70</v>
      </c>
      <c r="C53" s="14">
        <v>0</v>
      </c>
      <c r="D53" s="14">
        <v>0</v>
      </c>
      <c r="E53" s="14">
        <v>0</v>
      </c>
      <c r="F53" s="6">
        <f t="shared" si="9"/>
        <v>0</v>
      </c>
      <c r="G53" s="33" t="e">
        <f t="shared" si="10"/>
        <v>#DIV/0!</v>
      </c>
      <c r="H53" s="6">
        <f t="shared" si="11"/>
        <v>0</v>
      </c>
      <c r="I53" s="33" t="e">
        <f t="shared" si="12"/>
        <v>#DIV/0!</v>
      </c>
    </row>
    <row r="54" spans="1:9">
      <c r="A54" s="28" t="s">
        <v>71</v>
      </c>
      <c r="B54" s="12" t="s">
        <v>72</v>
      </c>
      <c r="C54" s="14">
        <v>1247629955.5599999</v>
      </c>
      <c r="D54" s="14">
        <v>1421249192.8599999</v>
      </c>
      <c r="E54" s="14">
        <v>1259494937.95</v>
      </c>
      <c r="F54" s="6">
        <f t="shared" si="9"/>
        <v>173619237.29999995</v>
      </c>
      <c r="G54" s="33">
        <f t="shared" si="10"/>
        <v>0.13915924070777122</v>
      </c>
      <c r="H54" s="6">
        <f t="shared" si="11"/>
        <v>-161754254.90999985</v>
      </c>
      <c r="I54" s="33">
        <f t="shared" si="12"/>
        <v>-0.11381132578481855</v>
      </c>
    </row>
    <row r="55" spans="1:9">
      <c r="A55" s="28" t="s">
        <v>73</v>
      </c>
      <c r="B55" s="12" t="s">
        <v>74</v>
      </c>
      <c r="C55" s="15">
        <v>-1869213.3</v>
      </c>
      <c r="D55" s="15">
        <v>-5593090.1299999999</v>
      </c>
      <c r="E55" s="15">
        <v>-12170789.68</v>
      </c>
      <c r="F55" s="29">
        <f t="shared" si="9"/>
        <v>-3723876.83</v>
      </c>
      <c r="G55" s="34">
        <f t="shared" si="10"/>
        <v>1.9922160996821496</v>
      </c>
      <c r="H55" s="29">
        <f t="shared" si="11"/>
        <v>-6577699.5499999998</v>
      </c>
      <c r="I55" s="34">
        <f t="shared" si="12"/>
        <v>1.1760403278178533</v>
      </c>
    </row>
    <row r="56" spans="1:9">
      <c r="A56" s="19"/>
      <c r="B56" s="16" t="s">
        <v>75</v>
      </c>
      <c r="C56" s="9">
        <f>SUM(C49:C55)</f>
        <v>2043081610.2299998</v>
      </c>
      <c r="D56" s="9">
        <f>SUM(D49:D55)</f>
        <v>2228184353.7099996</v>
      </c>
      <c r="E56" s="9">
        <f>SUM(E49:E55)</f>
        <v>1985199849.6099999</v>
      </c>
      <c r="F56" s="9">
        <f>SUM(F49:F55)</f>
        <v>185102743.47999996</v>
      </c>
      <c r="G56" s="36">
        <f t="shared" si="10"/>
        <v>9.0599779545351602E-2</v>
      </c>
      <c r="H56" s="9">
        <f>SUM(H49:H55)</f>
        <v>-242984504.09999982</v>
      </c>
      <c r="I56" s="36">
        <f t="shared" si="12"/>
        <v>-0.10905044894307003</v>
      </c>
    </row>
    <row r="57" spans="1:9">
      <c r="A57" s="28" t="s">
        <v>76</v>
      </c>
      <c r="B57" s="18" t="s">
        <v>77</v>
      </c>
      <c r="C57" s="15">
        <v>5125219.47</v>
      </c>
      <c r="D57" s="15">
        <v>5556680.3799999999</v>
      </c>
      <c r="E57" s="15">
        <v>6584347.7300000004</v>
      </c>
      <c r="F57" s="29">
        <f>+D57-C57</f>
        <v>431460.91000000015</v>
      </c>
      <c r="G57" s="34">
        <f t="shared" si="10"/>
        <v>8.4183889592536837E-2</v>
      </c>
      <c r="H57" s="29">
        <f>+E57-D57</f>
        <v>1027667.3500000006</v>
      </c>
      <c r="I57" s="34">
        <f t="shared" si="12"/>
        <v>0.18494267795190347</v>
      </c>
    </row>
    <row r="58" spans="1:9">
      <c r="A58" s="21"/>
      <c r="B58" s="16" t="s">
        <v>78</v>
      </c>
      <c r="C58" s="29">
        <f>SUM(C56:C57)</f>
        <v>2048206829.6999998</v>
      </c>
      <c r="D58" s="29">
        <f>SUM(D56:D57)</f>
        <v>2233741034.0899997</v>
      </c>
      <c r="E58" s="29">
        <f>SUM(E56:E57)</f>
        <v>1991784197.3399999</v>
      </c>
      <c r="F58" s="29">
        <f>SUM(F56:F57)</f>
        <v>185534204.38999996</v>
      </c>
      <c r="G58" s="34">
        <f t="shared" si="10"/>
        <v>9.0583725090485651E-2</v>
      </c>
      <c r="H58" s="29">
        <f>SUM(H56:H57)</f>
        <v>-241956836.74999982</v>
      </c>
      <c r="I58" s="34">
        <f t="shared" si="12"/>
        <v>-0.10831910819446008</v>
      </c>
    </row>
    <row r="59" spans="1:9">
      <c r="B59" s="16"/>
      <c r="C59" s="6"/>
      <c r="D59" s="6"/>
      <c r="E59" s="6"/>
      <c r="F59" s="6"/>
      <c r="G59" s="6"/>
      <c r="H59" s="6"/>
      <c r="I59" s="6"/>
    </row>
    <row r="60" spans="1:9" ht="15.75" thickBot="1">
      <c r="A60" s="21"/>
      <c r="B60" s="12"/>
      <c r="C60" s="20">
        <f>+C58+C46</f>
        <v>5064251619.0099993</v>
      </c>
      <c r="D60" s="20">
        <f>+D58+D46</f>
        <v>5245267078.2599993</v>
      </c>
      <c r="E60" s="20">
        <f>+E58+E46</f>
        <v>5121798465.3299999</v>
      </c>
      <c r="F60" s="20">
        <f>+F58+F46</f>
        <v>181015459.24999988</v>
      </c>
      <c r="G60" s="35">
        <f>+F60/C60</f>
        <v>3.5743772795670495E-2</v>
      </c>
      <c r="H60" s="20">
        <f>+H58+H46</f>
        <v>-123468612.92999978</v>
      </c>
      <c r="I60" s="35">
        <f>+H60/D60</f>
        <v>-2.3539051698957102E-2</v>
      </c>
    </row>
    <row r="61" spans="1:9">
      <c r="B61" s="6"/>
      <c r="C61" s="17"/>
      <c r="D61" s="17"/>
      <c r="E61" s="17"/>
      <c r="F61" s="17"/>
      <c r="G61" s="17"/>
      <c r="H61" s="17"/>
      <c r="I61" s="17"/>
    </row>
    <row r="62" spans="1:9">
      <c r="A62" s="21"/>
      <c r="B62" s="12"/>
      <c r="C62" s="39"/>
      <c r="D62" s="39"/>
      <c r="E62" s="39"/>
      <c r="F62" s="39"/>
      <c r="G62" s="39"/>
      <c r="H62" s="39"/>
      <c r="I62" s="39"/>
    </row>
  </sheetData>
  <mergeCells count="2">
    <mergeCell ref="F9:G10"/>
    <mergeCell ref="H9:I1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2"/>
  <sheetViews>
    <sheetView zoomScale="90" zoomScaleNormal="90" workbookViewId="0">
      <pane xSplit="2" ySplit="11" topLeftCell="C12" activePane="bottomRight" state="frozen"/>
      <selection activeCell="B30" sqref="B30"/>
      <selection pane="topRight" activeCell="B30" sqref="B30"/>
      <selection pane="bottomLeft" activeCell="B30" sqref="B30"/>
      <selection pane="bottomRight" activeCell="A26" sqref="A26"/>
    </sheetView>
  </sheetViews>
  <sheetFormatPr defaultRowHeight="15" outlineLevelRow="1" outlineLevelCol="1"/>
  <cols>
    <col min="1" max="1" width="20.140625" style="1" hidden="1" customWidth="1" outlineLevel="1"/>
    <col min="2" max="2" width="36.85546875" style="1" bestFit="1" customWidth="1" collapsed="1"/>
    <col min="3" max="14" width="15.7109375" style="1" customWidth="1"/>
    <col min="15" max="16384" width="9.140625" style="1"/>
  </cols>
  <sheetData>
    <row r="1" spans="1:14" hidden="1" outlineLevel="1">
      <c r="B1" s="2" t="s">
        <v>2</v>
      </c>
      <c r="C1" s="3" t="s">
        <v>3</v>
      </c>
      <c r="E1"/>
      <c r="F1"/>
      <c r="G1"/>
      <c r="H1"/>
      <c r="I1"/>
      <c r="J1"/>
      <c r="K1"/>
      <c r="L1"/>
      <c r="M1"/>
      <c r="N1"/>
    </row>
    <row r="2" spans="1:14" hidden="1" outlineLevel="1">
      <c r="B2" s="2" t="s">
        <v>4</v>
      </c>
      <c r="C2" s="3" t="s">
        <v>3</v>
      </c>
      <c r="E2"/>
      <c r="F2"/>
      <c r="G2"/>
      <c r="H2"/>
      <c r="I2"/>
      <c r="J2"/>
      <c r="K2"/>
      <c r="L2"/>
      <c r="M2"/>
      <c r="N2"/>
    </row>
    <row r="3" spans="1:14" hidden="1" outlineLevel="1">
      <c r="B3" s="2" t="s">
        <v>5</v>
      </c>
      <c r="C3" s="3" t="s">
        <v>3</v>
      </c>
      <c r="E3"/>
      <c r="F3"/>
      <c r="G3"/>
      <c r="H3"/>
      <c r="I3"/>
      <c r="J3"/>
      <c r="K3"/>
      <c r="L3"/>
      <c r="M3"/>
      <c r="N3"/>
    </row>
    <row r="4" spans="1:14" hidden="1" outlineLevel="1">
      <c r="B4" s="2" t="s">
        <v>6</v>
      </c>
      <c r="C4" s="3" t="s">
        <v>1</v>
      </c>
      <c r="D4" s="31"/>
      <c r="E4"/>
      <c r="F4"/>
      <c r="G4"/>
      <c r="H4"/>
      <c r="I4"/>
      <c r="J4"/>
      <c r="K4"/>
      <c r="L4"/>
      <c r="M4"/>
      <c r="N4"/>
    </row>
    <row r="5" spans="1:14" hidden="1" outlineLevel="1">
      <c r="B5" s="2" t="s">
        <v>7</v>
      </c>
      <c r="C5" s="3" t="s">
        <v>0</v>
      </c>
      <c r="D5" s="31"/>
      <c r="E5"/>
      <c r="F5"/>
      <c r="G5"/>
      <c r="H5"/>
      <c r="I5"/>
      <c r="J5"/>
      <c r="K5"/>
      <c r="L5"/>
      <c r="M5"/>
      <c r="N5"/>
    </row>
    <row r="6" spans="1:14" hidden="1" outlineLevel="1"/>
    <row r="7" spans="1:14" collapsed="1">
      <c r="B7" s="4" t="s">
        <v>8</v>
      </c>
      <c r="C7" s="5" t="str">
        <f>IF(ROUND(C29,0)-ROUND(C60,0)&gt;ABS(2),"ERROR","CORRECT")</f>
        <v>CORRECT</v>
      </c>
      <c r="D7" s="5" t="str">
        <f>IF(ROUND(D29,0)-ROUND(D60,0)&gt;ABS(2),"ERROR","CORRECT")</f>
        <v>CORRECT</v>
      </c>
      <c r="E7" s="5" t="str">
        <f>IF(ROUND(E29,0)-ROUND(E60,0)&gt;ABS(2),"ERROR","CORRECT")</f>
        <v>CORRECT</v>
      </c>
      <c r="F7" s="5" t="str">
        <f t="shared" ref="F7:N7" si="0">IF(ROUND(F29,0)-ROUND(F60,0)&gt;ABS(2),"ERROR","CORRECT")</f>
        <v>CORRECT</v>
      </c>
      <c r="G7" s="5" t="str">
        <f t="shared" si="0"/>
        <v>CORRECT</v>
      </c>
      <c r="H7" s="5" t="str">
        <f t="shared" si="0"/>
        <v>CORRECT</v>
      </c>
      <c r="I7" s="5" t="str">
        <f t="shared" si="0"/>
        <v>CORRECT</v>
      </c>
      <c r="J7" s="5" t="str">
        <f t="shared" si="0"/>
        <v>CORRECT</v>
      </c>
      <c r="K7" s="5" t="str">
        <f t="shared" si="0"/>
        <v>CORRECT</v>
      </c>
      <c r="L7" s="5" t="str">
        <f t="shared" si="0"/>
        <v>CORRECT</v>
      </c>
      <c r="M7" s="5" t="str">
        <f t="shared" si="0"/>
        <v>CORRECT</v>
      </c>
      <c r="N7" s="5" t="str">
        <f t="shared" si="0"/>
        <v>CORRECT</v>
      </c>
    </row>
    <row r="8" spans="1:14">
      <c r="B8" s="4" t="s">
        <v>9</v>
      </c>
    </row>
    <row r="9" spans="1:14" ht="15" customHeight="1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>
      <c r="B10" s="6"/>
      <c r="C10" s="8">
        <v>1</v>
      </c>
      <c r="D10" s="8">
        <v>2</v>
      </c>
      <c r="E10" s="8">
        <v>3</v>
      </c>
      <c r="F10" s="8">
        <v>4</v>
      </c>
      <c r="G10" s="8">
        <v>5</v>
      </c>
      <c r="H10" s="8">
        <v>6</v>
      </c>
      <c r="I10" s="8">
        <v>7</v>
      </c>
      <c r="J10" s="8">
        <v>8</v>
      </c>
      <c r="K10" s="8">
        <v>9</v>
      </c>
      <c r="L10" s="8">
        <v>10</v>
      </c>
      <c r="M10" s="8">
        <v>11</v>
      </c>
      <c r="N10" s="8">
        <v>12</v>
      </c>
    </row>
    <row r="11" spans="1:14" ht="15.75" thickBot="1">
      <c r="B11" s="9"/>
      <c r="C11" s="10" t="s">
        <v>10</v>
      </c>
      <c r="D11" s="10" t="s">
        <v>10</v>
      </c>
      <c r="E11" s="10" t="s">
        <v>10</v>
      </c>
      <c r="F11" s="10" t="s">
        <v>10</v>
      </c>
      <c r="G11" s="10" t="s">
        <v>10</v>
      </c>
      <c r="H11" s="10" t="s">
        <v>10</v>
      </c>
      <c r="I11" s="10" t="s">
        <v>10</v>
      </c>
      <c r="J11" s="10" t="s">
        <v>10</v>
      </c>
      <c r="K11" s="10" t="s">
        <v>10</v>
      </c>
      <c r="L11" s="10" t="s">
        <v>10</v>
      </c>
      <c r="M11" s="10" t="s">
        <v>10</v>
      </c>
      <c r="N11" s="10" t="s">
        <v>10</v>
      </c>
    </row>
    <row r="12" spans="1:14" ht="15.75" thickBot="1">
      <c r="B12" s="11" t="s">
        <v>11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>
      <c r="B14" s="6" t="s">
        <v>12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>
      <c r="A15" s="2" t="s">
        <v>13</v>
      </c>
      <c r="B15" s="12" t="s">
        <v>14</v>
      </c>
      <c r="C15" s="13">
        <v>41796813.890000001</v>
      </c>
      <c r="D15" s="13">
        <v>25643936.670000002</v>
      </c>
      <c r="E15" s="13">
        <v>15734213.41</v>
      </c>
      <c r="F15" s="13">
        <v>30531046.16</v>
      </c>
      <c r="G15" s="13">
        <v>29135112.800000001</v>
      </c>
      <c r="H15" s="13">
        <v>15624220.439999999</v>
      </c>
      <c r="I15" s="13">
        <v>16594298.66</v>
      </c>
      <c r="J15" s="13">
        <v>49081297.219999999</v>
      </c>
      <c r="K15" s="13">
        <v>23552625.289999999</v>
      </c>
      <c r="L15" s="13">
        <v>71162522.549999997</v>
      </c>
      <c r="M15" s="13">
        <v>42743774.759999998</v>
      </c>
      <c r="N15" s="13">
        <v>10974106.310000001</v>
      </c>
    </row>
    <row r="16" spans="1:14">
      <c r="A16" s="2" t="s">
        <v>15</v>
      </c>
      <c r="B16" s="12" t="s">
        <v>16</v>
      </c>
      <c r="C16" s="14">
        <v>251666529.58000001</v>
      </c>
      <c r="D16" s="14">
        <v>247071670.38</v>
      </c>
      <c r="E16" s="14">
        <v>250430981.33000001</v>
      </c>
      <c r="F16" s="14">
        <v>239622640.19999999</v>
      </c>
      <c r="G16" s="14">
        <v>244769294.58000001</v>
      </c>
      <c r="H16" s="14">
        <v>256138772.09999999</v>
      </c>
      <c r="I16" s="14">
        <v>248330486.97999999</v>
      </c>
      <c r="J16" s="14">
        <v>247464232.87</v>
      </c>
      <c r="K16" s="14">
        <v>255975870.13</v>
      </c>
      <c r="L16" s="14">
        <v>249281845.81999999</v>
      </c>
      <c r="M16" s="14">
        <v>245046471.91</v>
      </c>
      <c r="N16" s="14">
        <v>255191351.03</v>
      </c>
    </row>
    <row r="17" spans="1:14">
      <c r="A17" s="2" t="s">
        <v>17</v>
      </c>
      <c r="B17" s="12" t="s">
        <v>18</v>
      </c>
      <c r="C17" s="14">
        <v>49508360</v>
      </c>
      <c r="D17" s="14">
        <v>49508360</v>
      </c>
      <c r="E17" s="14">
        <v>38405072</v>
      </c>
      <c r="F17" s="14">
        <v>49508360</v>
      </c>
      <c r="G17" s="14">
        <v>49508360</v>
      </c>
      <c r="H17" s="14">
        <v>42580724</v>
      </c>
      <c r="I17" s="14">
        <v>49508360</v>
      </c>
      <c r="J17" s="14">
        <v>49508360</v>
      </c>
      <c r="K17" s="14">
        <v>48407978</v>
      </c>
      <c r="L17" s="14">
        <v>49508360</v>
      </c>
      <c r="M17" s="14">
        <v>48407978</v>
      </c>
      <c r="N17" s="14">
        <v>49727332</v>
      </c>
    </row>
    <row r="18" spans="1:14">
      <c r="A18" s="2" t="s">
        <v>19</v>
      </c>
      <c r="B18" s="12" t="s">
        <v>20</v>
      </c>
      <c r="C18" s="14">
        <v>13633552.99</v>
      </c>
      <c r="D18" s="14">
        <v>13598048.880000001</v>
      </c>
      <c r="E18" s="14">
        <v>13872647.140000001</v>
      </c>
      <c r="F18" s="14">
        <v>13929292.380000001</v>
      </c>
      <c r="G18" s="14">
        <v>13817734.289999999</v>
      </c>
      <c r="H18" s="14">
        <v>13605122.380000001</v>
      </c>
      <c r="I18" s="14">
        <v>13552475.529999999</v>
      </c>
      <c r="J18" s="14">
        <v>13811699.92</v>
      </c>
      <c r="K18" s="14">
        <v>14328870.01</v>
      </c>
      <c r="L18" s="14">
        <v>14501176.109999999</v>
      </c>
      <c r="M18" s="14">
        <v>14474223.18</v>
      </c>
      <c r="N18" s="14">
        <v>14254562.17</v>
      </c>
    </row>
    <row r="19" spans="1:14">
      <c r="A19" s="2" t="s">
        <v>21</v>
      </c>
      <c r="B19" s="12" t="s">
        <v>22</v>
      </c>
      <c r="C19" s="15">
        <v>28001342.510000002</v>
      </c>
      <c r="D19" s="15">
        <v>27431563.469999999</v>
      </c>
      <c r="E19" s="15">
        <v>18032176.969999999</v>
      </c>
      <c r="F19" s="15">
        <v>27105239.57</v>
      </c>
      <c r="G19" s="15">
        <v>26161440.260000002</v>
      </c>
      <c r="H19" s="15">
        <v>14467066.57</v>
      </c>
      <c r="I19" s="15">
        <v>27942137.100000001</v>
      </c>
      <c r="J19" s="15">
        <v>28258055.059999999</v>
      </c>
      <c r="K19" s="15">
        <v>18658951.73</v>
      </c>
      <c r="L19" s="15">
        <v>26660822.93</v>
      </c>
      <c r="M19" s="15">
        <v>19705555.530000001</v>
      </c>
      <c r="N19" s="15">
        <v>32279428.09</v>
      </c>
    </row>
    <row r="20" spans="1:14">
      <c r="B20" s="16" t="s">
        <v>23</v>
      </c>
      <c r="C20" s="9">
        <f>SUM(C15:C19)</f>
        <v>384606598.97000003</v>
      </c>
      <c r="D20" s="9">
        <f>SUM(D15:D19)</f>
        <v>363253579.39999998</v>
      </c>
      <c r="E20" s="9">
        <f>SUM(E15:E19)</f>
        <v>336475090.85000002</v>
      </c>
      <c r="F20" s="9">
        <f t="shared" ref="F20:N20" si="1">SUM(F15:F19)</f>
        <v>360696578.31</v>
      </c>
      <c r="G20" s="9">
        <f t="shared" si="1"/>
        <v>363391941.93000001</v>
      </c>
      <c r="H20" s="9">
        <f t="shared" si="1"/>
        <v>342415905.49000001</v>
      </c>
      <c r="I20" s="9">
        <f t="shared" si="1"/>
        <v>355927758.26999998</v>
      </c>
      <c r="J20" s="9">
        <f t="shared" si="1"/>
        <v>388123645.07000005</v>
      </c>
      <c r="K20" s="9">
        <f t="shared" si="1"/>
        <v>360924295.16000003</v>
      </c>
      <c r="L20" s="9">
        <f t="shared" si="1"/>
        <v>411114727.41000003</v>
      </c>
      <c r="M20" s="9">
        <f t="shared" si="1"/>
        <v>370378003.38</v>
      </c>
      <c r="N20" s="9">
        <f t="shared" si="1"/>
        <v>362426779.60000002</v>
      </c>
    </row>
    <row r="21" spans="1:14">
      <c r="A21" s="2"/>
      <c r="B21" s="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>
      <c r="A22" s="2" t="s">
        <v>24</v>
      </c>
      <c r="B22" s="18" t="s">
        <v>25</v>
      </c>
      <c r="C22" s="14">
        <v>2572420857.6500001</v>
      </c>
      <c r="D22" s="14">
        <v>2568569127.4899998</v>
      </c>
      <c r="E22" s="14">
        <v>2597231964.21</v>
      </c>
      <c r="F22" s="14">
        <v>2584155693.6599998</v>
      </c>
      <c r="G22" s="14">
        <v>2583780512.5700002</v>
      </c>
      <c r="H22" s="14">
        <v>2598865316.48</v>
      </c>
      <c r="I22" s="14">
        <v>2590261675.5</v>
      </c>
      <c r="J22" s="14">
        <v>2596305185.02</v>
      </c>
      <c r="K22" s="14">
        <v>2555253808.6900001</v>
      </c>
      <c r="L22" s="14">
        <v>2539343032.1100001</v>
      </c>
      <c r="M22" s="14">
        <v>2544226804.5700002</v>
      </c>
      <c r="N22" s="14">
        <v>2738288106.0999999</v>
      </c>
    </row>
    <row r="23" spans="1:14">
      <c r="A23" s="2" t="s">
        <v>26</v>
      </c>
      <c r="B23" s="18" t="s">
        <v>27</v>
      </c>
      <c r="C23" s="14">
        <v>1754573812.0899999</v>
      </c>
      <c r="D23" s="14">
        <v>1745400166.8800001</v>
      </c>
      <c r="E23" s="14">
        <v>1721759030.9100001</v>
      </c>
      <c r="F23" s="14">
        <v>1721879741.3699999</v>
      </c>
      <c r="G23" s="14">
        <v>1721953853.21</v>
      </c>
      <c r="H23" s="14">
        <v>1722323807.8900001</v>
      </c>
      <c r="I23" s="14">
        <v>1722135550.9100001</v>
      </c>
      <c r="J23" s="14">
        <v>1727345055.4000001</v>
      </c>
      <c r="K23" s="14">
        <v>1319970397.9200001</v>
      </c>
      <c r="L23" s="14">
        <v>1320029528.5999999</v>
      </c>
      <c r="M23" s="14">
        <v>1547810551.27</v>
      </c>
      <c r="N23" s="14">
        <v>1422824824.1500001</v>
      </c>
    </row>
    <row r="24" spans="1:14">
      <c r="A24" s="2" t="s">
        <v>28</v>
      </c>
      <c r="B24" s="18" t="s">
        <v>29</v>
      </c>
      <c r="C24" s="14">
        <v>507709877</v>
      </c>
      <c r="D24" s="14">
        <v>511829922.70999998</v>
      </c>
      <c r="E24" s="14">
        <v>544777799.21000004</v>
      </c>
      <c r="F24" s="14">
        <v>542356466.75999999</v>
      </c>
      <c r="G24" s="14">
        <v>540126889.59000003</v>
      </c>
      <c r="H24" s="14">
        <v>537656650.20000005</v>
      </c>
      <c r="I24" s="14">
        <v>535300488.88999999</v>
      </c>
      <c r="J24" s="14">
        <v>532909080.97000003</v>
      </c>
      <c r="K24" s="14">
        <v>496409278.05000001</v>
      </c>
      <c r="L24" s="14">
        <v>493976997.37</v>
      </c>
      <c r="M24" s="14">
        <v>492585414.99000001</v>
      </c>
      <c r="N24" s="14">
        <v>511293737.24000001</v>
      </c>
    </row>
    <row r="25" spans="1:14">
      <c r="A25" s="19" t="s">
        <v>30</v>
      </c>
      <c r="B25" s="18" t="s">
        <v>31</v>
      </c>
      <c r="C25" s="14">
        <v>40907443.68</v>
      </c>
      <c r="D25" s="14">
        <v>41936563.159999996</v>
      </c>
      <c r="E25" s="14">
        <v>42160670.219999999</v>
      </c>
      <c r="F25" s="14">
        <v>42222664.399999999</v>
      </c>
      <c r="G25" s="14">
        <v>42314921.350000001</v>
      </c>
      <c r="H25" s="14">
        <v>41736698.909999996</v>
      </c>
      <c r="I25" s="14">
        <v>42246130.170000002</v>
      </c>
      <c r="J25" s="14">
        <v>42463231.979999997</v>
      </c>
      <c r="K25" s="14">
        <v>42505277.630000003</v>
      </c>
      <c r="L25" s="14">
        <v>42727666.829999998</v>
      </c>
      <c r="M25" s="14">
        <v>44553283.890000001</v>
      </c>
      <c r="N25" s="14">
        <v>46232146.509999998</v>
      </c>
    </row>
    <row r="26" spans="1:14">
      <c r="A26" s="19" t="s">
        <v>32</v>
      </c>
      <c r="B26" s="18" t="s">
        <v>33</v>
      </c>
      <c r="C26" s="14">
        <v>42031116.719999999</v>
      </c>
      <c r="D26" s="14">
        <v>42259307.490000002</v>
      </c>
      <c r="E26" s="14">
        <v>42128900.340000004</v>
      </c>
      <c r="F26" s="14">
        <v>42140064.200000003</v>
      </c>
      <c r="G26" s="14">
        <v>41958498.899999999</v>
      </c>
      <c r="H26" s="14">
        <v>41472538.109999999</v>
      </c>
      <c r="I26" s="14">
        <v>41031890.719999999</v>
      </c>
      <c r="J26" s="14">
        <v>40253981.170000002</v>
      </c>
      <c r="K26" s="14">
        <v>39660417.009999998</v>
      </c>
      <c r="L26" s="14">
        <v>41754134.649999999</v>
      </c>
      <c r="M26" s="14">
        <v>41459701.359999999</v>
      </c>
      <c r="N26" s="14">
        <v>40732870.640000001</v>
      </c>
    </row>
    <row r="27" spans="1:14">
      <c r="A27" s="19" t="s">
        <v>34</v>
      </c>
      <c r="B27" s="18" t="s">
        <v>35</v>
      </c>
      <c r="C27" s="15">
        <v>-0.05</v>
      </c>
      <c r="D27" s="15">
        <v>-0.05</v>
      </c>
      <c r="E27" s="15">
        <v>-0.1</v>
      </c>
      <c r="F27" s="15">
        <v>-0.1</v>
      </c>
      <c r="G27" s="15">
        <v>-0.1</v>
      </c>
      <c r="H27" s="15">
        <v>-0.1</v>
      </c>
      <c r="I27" s="15">
        <v>-0.1</v>
      </c>
      <c r="J27" s="15">
        <v>-0.1</v>
      </c>
      <c r="K27" s="15">
        <v>-0.1</v>
      </c>
      <c r="L27" s="15">
        <v>-0.1</v>
      </c>
      <c r="M27" s="15">
        <v>-0.1</v>
      </c>
      <c r="N27" s="15">
        <v>-0.1</v>
      </c>
    </row>
    <row r="28" spans="1:14">
      <c r="A28" s="2"/>
      <c r="B28" s="9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ht="15.75" thickBot="1">
      <c r="A29" s="2"/>
      <c r="B29" s="12"/>
      <c r="C29" s="20">
        <f>SUM(C20:C27)</f>
        <v>5302249706.0600004</v>
      </c>
      <c r="D29" s="20">
        <f>SUM(D20:D27)</f>
        <v>5273248667.0799999</v>
      </c>
      <c r="E29" s="20">
        <f>SUM(E20:E27)</f>
        <v>5284533455.6400003</v>
      </c>
      <c r="F29" s="20">
        <f t="shared" ref="F29:L29" si="2">SUM(F20:F27)</f>
        <v>5293451208.5999994</v>
      </c>
      <c r="G29" s="20">
        <f t="shared" si="2"/>
        <v>5293526617.4499998</v>
      </c>
      <c r="H29" s="20">
        <f t="shared" si="2"/>
        <v>5284470916.9799995</v>
      </c>
      <c r="I29" s="20">
        <f t="shared" si="2"/>
        <v>5286903494.3600006</v>
      </c>
      <c r="J29" s="20">
        <f t="shared" si="2"/>
        <v>5327400179.5099993</v>
      </c>
      <c r="K29" s="20">
        <f t="shared" si="2"/>
        <v>4814723474.3599997</v>
      </c>
      <c r="L29" s="20">
        <f t="shared" si="2"/>
        <v>4848946086.8699989</v>
      </c>
      <c r="M29" s="20">
        <f>SUM(M20:M27)</f>
        <v>5041013759.3599997</v>
      </c>
      <c r="N29" s="20">
        <f>SUM(N20:N27)</f>
        <v>5121798464.1400003</v>
      </c>
    </row>
    <row r="30" spans="1:14" ht="15.75" thickBot="1">
      <c r="A30" s="2"/>
      <c r="B30" s="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 ht="15.75" thickBot="1">
      <c r="A31" s="19"/>
      <c r="B31" s="11" t="s">
        <v>36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>
      <c r="A32" s="19"/>
      <c r="B32" s="6"/>
      <c r="C32" s="6"/>
      <c r="D32" s="6"/>
      <c r="E32" s="40"/>
      <c r="F32" s="40"/>
      <c r="G32" s="40"/>
      <c r="H32" s="40"/>
      <c r="I32" s="40"/>
      <c r="J32" s="40"/>
      <c r="K32" s="40"/>
      <c r="L32" s="40"/>
      <c r="M32" s="40"/>
      <c r="N32" s="40"/>
    </row>
    <row r="33" spans="1:14">
      <c r="A33" s="19"/>
      <c r="B33" s="18" t="s">
        <v>37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>
      <c r="A34" s="19" t="s">
        <v>38</v>
      </c>
      <c r="B34" s="16" t="s">
        <v>39</v>
      </c>
      <c r="C34" s="13">
        <v>111317568.38</v>
      </c>
      <c r="D34" s="13">
        <v>119033700.02</v>
      </c>
      <c r="E34" s="13">
        <v>108000250.94</v>
      </c>
      <c r="F34" s="13">
        <v>119029310.81</v>
      </c>
      <c r="G34" s="13">
        <v>120840814.68000001</v>
      </c>
      <c r="H34" s="13">
        <v>129836033.48999999</v>
      </c>
      <c r="I34" s="13">
        <v>117337925.95</v>
      </c>
      <c r="J34" s="13">
        <v>119888506.56</v>
      </c>
      <c r="K34" s="13">
        <v>138718444.40000001</v>
      </c>
      <c r="L34" s="13">
        <v>120095493.87</v>
      </c>
      <c r="M34" s="13">
        <v>121342258.48999999</v>
      </c>
      <c r="N34" s="13">
        <v>115205798.68000001</v>
      </c>
    </row>
    <row r="35" spans="1:14">
      <c r="A35" s="21" t="s">
        <v>40</v>
      </c>
      <c r="B35" s="16" t="s">
        <v>41</v>
      </c>
      <c r="C35" s="14">
        <v>18747520.899999999</v>
      </c>
      <c r="D35" s="14">
        <v>14530452.9</v>
      </c>
      <c r="E35" s="13">
        <v>12470735.300000001</v>
      </c>
      <c r="F35" s="14">
        <v>11501905.82</v>
      </c>
      <c r="G35" s="14">
        <v>15518904.859999999</v>
      </c>
      <c r="H35" s="14">
        <v>12423787.24</v>
      </c>
      <c r="I35" s="14">
        <v>17081902.41</v>
      </c>
      <c r="J35" s="14">
        <v>14820983.6</v>
      </c>
      <c r="K35" s="14">
        <v>12510434.789999999</v>
      </c>
      <c r="L35" s="14">
        <v>19624526.530000001</v>
      </c>
      <c r="M35" s="14">
        <v>16235787.109999999</v>
      </c>
      <c r="N35" s="14">
        <v>12357170.84</v>
      </c>
    </row>
    <row r="36" spans="1:14">
      <c r="A36" s="19" t="s">
        <v>42</v>
      </c>
      <c r="B36" s="16" t="s">
        <v>43</v>
      </c>
      <c r="C36" s="14">
        <v>132469837.01000001</v>
      </c>
      <c r="D36" s="14">
        <v>131090958.08</v>
      </c>
      <c r="E36" s="13">
        <v>125080392.94</v>
      </c>
      <c r="F36" s="14">
        <v>136704405.63999999</v>
      </c>
      <c r="G36" s="14">
        <v>152727017.36000001</v>
      </c>
      <c r="H36" s="14">
        <v>132508870.34999999</v>
      </c>
      <c r="I36" s="14">
        <v>164992981.19</v>
      </c>
      <c r="J36" s="14">
        <v>189579857.81999999</v>
      </c>
      <c r="K36" s="14">
        <v>150352020.11000001</v>
      </c>
      <c r="L36" s="14">
        <v>-16803545.23</v>
      </c>
      <c r="M36" s="14">
        <v>161458229.68000001</v>
      </c>
      <c r="N36" s="14">
        <v>136018269.84999999</v>
      </c>
    </row>
    <row r="37" spans="1:14">
      <c r="A37" s="22" t="s">
        <v>44</v>
      </c>
      <c r="B37" s="16" t="s">
        <v>45</v>
      </c>
      <c r="C37" s="14">
        <v>21449635.16</v>
      </c>
      <c r="D37" s="14">
        <v>21836405.969999999</v>
      </c>
      <c r="E37" s="13">
        <v>23961510.850000001</v>
      </c>
      <c r="F37" s="14">
        <v>23857793</v>
      </c>
      <c r="G37" s="14">
        <v>23928423.27</v>
      </c>
      <c r="H37" s="14">
        <v>23986583.079999998</v>
      </c>
      <c r="I37" s="14">
        <v>24001378.719999999</v>
      </c>
      <c r="J37" s="14">
        <v>25961453.52</v>
      </c>
      <c r="K37" s="14">
        <v>25980857.57</v>
      </c>
      <c r="L37" s="14">
        <v>25991602.510000002</v>
      </c>
      <c r="M37" s="14">
        <v>24302371.34</v>
      </c>
      <c r="N37" s="14">
        <v>22216601.629999999</v>
      </c>
    </row>
    <row r="38" spans="1:14">
      <c r="A38" s="21" t="s">
        <v>46</v>
      </c>
      <c r="B38" s="16" t="s">
        <v>47</v>
      </c>
      <c r="C38" s="14">
        <v>76083932.939999998</v>
      </c>
      <c r="D38" s="14">
        <v>73698459.329999998</v>
      </c>
      <c r="E38" s="14">
        <v>83678124.859999999</v>
      </c>
      <c r="F38" s="14">
        <v>82004736.390000001</v>
      </c>
      <c r="G38" s="14">
        <v>74951601.530000001</v>
      </c>
      <c r="H38" s="14">
        <v>84563045.150000006</v>
      </c>
      <c r="I38" s="14">
        <v>81225956.129999995</v>
      </c>
      <c r="J38" s="14">
        <v>77208929.129999995</v>
      </c>
      <c r="K38" s="14">
        <v>82901491.909999996</v>
      </c>
      <c r="L38" s="14">
        <v>81936993.579999998</v>
      </c>
      <c r="M38" s="14">
        <v>77711752.069999993</v>
      </c>
      <c r="N38" s="14">
        <v>90348688.359999999</v>
      </c>
    </row>
    <row r="39" spans="1:14">
      <c r="A39" s="21" t="s">
        <v>48</v>
      </c>
      <c r="B39" s="16" t="s">
        <v>49</v>
      </c>
      <c r="C39" s="15">
        <v>3619475.21</v>
      </c>
      <c r="D39" s="15">
        <v>3620073.92</v>
      </c>
      <c r="E39" s="15">
        <v>3917232.14</v>
      </c>
      <c r="F39" s="15">
        <v>3886609.63</v>
      </c>
      <c r="G39" s="15">
        <v>3887231.13</v>
      </c>
      <c r="H39" s="15">
        <v>3941841.35</v>
      </c>
      <c r="I39" s="15">
        <v>3917442.82</v>
      </c>
      <c r="J39" s="15">
        <v>3918029.67</v>
      </c>
      <c r="K39" s="15">
        <v>3637473.53</v>
      </c>
      <c r="L39" s="15">
        <v>2605127.39</v>
      </c>
      <c r="M39" s="15">
        <v>2543361.02</v>
      </c>
      <c r="N39" s="15">
        <v>2127513.0299999998</v>
      </c>
    </row>
    <row r="40" spans="1:14">
      <c r="A40" s="21"/>
      <c r="B40" s="23" t="s">
        <v>50</v>
      </c>
      <c r="C40" s="9">
        <f>SUM(C34:C39)</f>
        <v>363687969.60000002</v>
      </c>
      <c r="D40" s="9">
        <f>SUM(D34:D39)</f>
        <v>363810050.22000003</v>
      </c>
      <c r="E40" s="9">
        <f>SUM(E34:E39)</f>
        <v>357108247.03000003</v>
      </c>
      <c r="F40" s="9">
        <f t="shared" ref="F40:N40" si="3">SUM(F34:F39)</f>
        <v>376984761.28999996</v>
      </c>
      <c r="G40" s="9">
        <f t="shared" si="3"/>
        <v>391853992.83000004</v>
      </c>
      <c r="H40" s="9">
        <f t="shared" si="3"/>
        <v>387260160.65999997</v>
      </c>
      <c r="I40" s="9">
        <f t="shared" si="3"/>
        <v>408557587.21999997</v>
      </c>
      <c r="J40" s="9">
        <f t="shared" si="3"/>
        <v>431377760.30000001</v>
      </c>
      <c r="K40" s="9">
        <f t="shared" si="3"/>
        <v>414100722.30999994</v>
      </c>
      <c r="L40" s="9">
        <f t="shared" si="3"/>
        <v>233450198.64999998</v>
      </c>
      <c r="M40" s="9">
        <f t="shared" si="3"/>
        <v>403593759.70999992</v>
      </c>
      <c r="N40" s="9">
        <f t="shared" si="3"/>
        <v>378274042.38999999</v>
      </c>
    </row>
    <row r="41" spans="1:14">
      <c r="A41" s="21"/>
      <c r="B41" s="18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</row>
    <row r="42" spans="1:14">
      <c r="A42" s="19" t="s">
        <v>51</v>
      </c>
      <c r="B42" s="18" t="s">
        <v>52</v>
      </c>
      <c r="C42" s="14">
        <v>2017144912.52</v>
      </c>
      <c r="D42" s="14">
        <v>1977138214.28</v>
      </c>
      <c r="E42" s="14">
        <v>1988812881.3800001</v>
      </c>
      <c r="F42" s="14">
        <v>1960806086.3800001</v>
      </c>
      <c r="G42" s="14">
        <v>1940799220.8800001</v>
      </c>
      <c r="H42" s="14">
        <v>1930483433.75</v>
      </c>
      <c r="I42" s="14">
        <v>1893369572.0599999</v>
      </c>
      <c r="J42" s="14">
        <v>1931827104.73</v>
      </c>
      <c r="K42" s="14">
        <v>1946854269.5799999</v>
      </c>
      <c r="L42" s="14">
        <v>1956955164.1700001</v>
      </c>
      <c r="M42" s="14">
        <v>2149897813.1999998</v>
      </c>
      <c r="N42" s="14">
        <v>2147126720.4000001</v>
      </c>
    </row>
    <row r="43" spans="1:14">
      <c r="A43" s="22" t="s">
        <v>53</v>
      </c>
      <c r="B43" s="22" t="s">
        <v>54</v>
      </c>
      <c r="C43" s="14">
        <v>49145634.359999999</v>
      </c>
      <c r="D43" s="14">
        <v>49347726.479999997</v>
      </c>
      <c r="E43" s="14">
        <v>48486239.93</v>
      </c>
      <c r="F43" s="14">
        <v>48693496.340000004</v>
      </c>
      <c r="G43" s="14">
        <v>48893559.090000004</v>
      </c>
      <c r="H43" s="14">
        <v>49098511.299999997</v>
      </c>
      <c r="I43" s="14">
        <v>49304330.149999999</v>
      </c>
      <c r="J43" s="14">
        <v>47565791.039999999</v>
      </c>
      <c r="K43" s="14">
        <v>27127489.5</v>
      </c>
      <c r="L43" s="14">
        <v>27235271.960000001</v>
      </c>
      <c r="M43" s="14">
        <v>27343506.210000001</v>
      </c>
      <c r="N43" s="14">
        <v>27177194.129999999</v>
      </c>
    </row>
    <row r="44" spans="1:14">
      <c r="A44" s="21" t="s">
        <v>55</v>
      </c>
      <c r="B44" s="18" t="s">
        <v>56</v>
      </c>
      <c r="C44" s="14">
        <v>542114560.25</v>
      </c>
      <c r="D44" s="14">
        <v>542114560.25</v>
      </c>
      <c r="E44" s="14">
        <v>543621330.20000005</v>
      </c>
      <c r="F44" s="14">
        <v>542114560.25</v>
      </c>
      <c r="G44" s="14">
        <v>542114560.25</v>
      </c>
      <c r="H44" s="14">
        <v>545185550.37</v>
      </c>
      <c r="I44" s="14">
        <v>542114560.25</v>
      </c>
      <c r="J44" s="14">
        <v>542114560.25</v>
      </c>
      <c r="K44" s="14">
        <v>371073200.72000003</v>
      </c>
      <c r="L44" s="14">
        <v>550308178.88</v>
      </c>
      <c r="M44" s="14">
        <v>379202723.25</v>
      </c>
      <c r="N44" s="14">
        <v>452493423.77999997</v>
      </c>
    </row>
    <row r="45" spans="1:14">
      <c r="A45" s="21" t="s">
        <v>57</v>
      </c>
      <c r="B45" s="18" t="s">
        <v>58</v>
      </c>
      <c r="C45" s="15">
        <v>89555722.900000006</v>
      </c>
      <c r="D45" s="15">
        <v>91250355.469999999</v>
      </c>
      <c r="E45" s="15">
        <v>97921313.189999998</v>
      </c>
      <c r="F45" s="15">
        <v>92008721.430000007</v>
      </c>
      <c r="G45" s="15">
        <v>93506287.730000004</v>
      </c>
      <c r="H45" s="15">
        <v>99051870.930000007</v>
      </c>
      <c r="I45" s="15">
        <v>94949630.629999995</v>
      </c>
      <c r="J45" s="15">
        <v>96240320.569999993</v>
      </c>
      <c r="K45" s="15">
        <v>105533775.65000001</v>
      </c>
      <c r="L45" s="15">
        <v>85265501.719999999</v>
      </c>
      <c r="M45" s="15">
        <v>96790294.120000005</v>
      </c>
      <c r="N45" s="15">
        <v>124942887.29000001</v>
      </c>
    </row>
    <row r="46" spans="1:14">
      <c r="A46" s="19"/>
      <c r="B46" s="12" t="s">
        <v>59</v>
      </c>
      <c r="C46" s="26">
        <f>SUM(C40:C45)</f>
        <v>3061648799.6300001</v>
      </c>
      <c r="D46" s="26">
        <f>SUM(D40:D45)</f>
        <v>3023660906.6999998</v>
      </c>
      <c r="E46" s="26">
        <f>SUM(E40:E45)</f>
        <v>3035950011.73</v>
      </c>
      <c r="F46" s="26">
        <f t="shared" ref="F46:N46" si="4">SUM(F40:F45)</f>
        <v>3020607625.6900001</v>
      </c>
      <c r="G46" s="26">
        <f t="shared" si="4"/>
        <v>3017167620.7800002</v>
      </c>
      <c r="H46" s="26">
        <f t="shared" si="4"/>
        <v>3011079527.0099998</v>
      </c>
      <c r="I46" s="26">
        <f t="shared" si="4"/>
        <v>2988295680.3099999</v>
      </c>
      <c r="J46" s="26">
        <f t="shared" si="4"/>
        <v>3049125536.8900003</v>
      </c>
      <c r="K46" s="26">
        <f t="shared" si="4"/>
        <v>2864689457.7599998</v>
      </c>
      <c r="L46" s="26">
        <f t="shared" si="4"/>
        <v>2853214315.3800001</v>
      </c>
      <c r="M46" s="26">
        <f t="shared" si="4"/>
        <v>3056828096.4899998</v>
      </c>
      <c r="N46" s="26">
        <f t="shared" si="4"/>
        <v>3130014267.9899998</v>
      </c>
    </row>
    <row r="47" spans="1:14">
      <c r="A47" s="19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>
      <c r="A48" s="21"/>
      <c r="B48" s="27" t="s">
        <v>60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>
      <c r="A49" s="21" t="s">
        <v>61</v>
      </c>
      <c r="B49" s="12" t="s">
        <v>62</v>
      </c>
      <c r="C49" s="14">
        <v>1239845.31</v>
      </c>
      <c r="D49" s="14">
        <v>1242764.3799999999</v>
      </c>
      <c r="E49" s="14">
        <v>1238637.8600000001</v>
      </c>
      <c r="F49" s="14">
        <v>1238638.56</v>
      </c>
      <c r="G49" s="14">
        <v>1238929.3400000001</v>
      </c>
      <c r="H49" s="14">
        <v>1234197.02</v>
      </c>
      <c r="I49" s="14">
        <v>1234126.5900000001</v>
      </c>
      <c r="J49" s="14">
        <v>1234179.05</v>
      </c>
      <c r="K49" s="14">
        <v>1234198.9099999999</v>
      </c>
      <c r="L49" s="14">
        <v>1223693.83</v>
      </c>
      <c r="M49" s="14">
        <v>1223759.5900000001</v>
      </c>
      <c r="N49" s="14">
        <v>1223759.5900000001</v>
      </c>
    </row>
    <row r="50" spans="1:14">
      <c r="A50" s="21" t="s">
        <v>63</v>
      </c>
      <c r="B50" s="12" t="s">
        <v>64</v>
      </c>
      <c r="C50" s="14">
        <v>812829753.78999996</v>
      </c>
      <c r="D50" s="14">
        <v>808461548.57000005</v>
      </c>
      <c r="E50" s="14">
        <v>792924883.25</v>
      </c>
      <c r="F50" s="14">
        <v>792989677.74000001</v>
      </c>
      <c r="G50" s="14">
        <v>794993010.32000005</v>
      </c>
      <c r="H50" s="14">
        <v>775471890.71000004</v>
      </c>
      <c r="I50" s="14">
        <v>774802173.80999994</v>
      </c>
      <c r="J50" s="14">
        <v>776469992.85000002</v>
      </c>
      <c r="K50" s="14">
        <v>780059036.96000004</v>
      </c>
      <c r="L50" s="14">
        <v>730225099.03999996</v>
      </c>
      <c r="M50" s="14">
        <v>734972834.50999999</v>
      </c>
      <c r="N50" s="14">
        <v>736651941.75</v>
      </c>
    </row>
    <row r="51" spans="1:14">
      <c r="A51" s="21" t="s">
        <v>65</v>
      </c>
      <c r="B51" s="12" t="s">
        <v>66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</row>
    <row r="52" spans="1:14">
      <c r="A52" s="21" t="s">
        <v>67</v>
      </c>
      <c r="B52" s="12" t="s">
        <v>68</v>
      </c>
      <c r="C52" s="14">
        <v>-15842502.49</v>
      </c>
      <c r="D52" s="14">
        <v>-18366153.75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-26077422.66</v>
      </c>
      <c r="K52" s="14">
        <v>-49458001.840000004</v>
      </c>
      <c r="L52" s="14">
        <v>0</v>
      </c>
      <c r="M52" s="14">
        <v>0</v>
      </c>
      <c r="N52" s="14">
        <v>0</v>
      </c>
    </row>
    <row r="53" spans="1:14">
      <c r="A53" s="28" t="s">
        <v>69</v>
      </c>
      <c r="B53" s="12" t="s">
        <v>70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</row>
    <row r="54" spans="1:14">
      <c r="A54" s="28" t="s">
        <v>71</v>
      </c>
      <c r="B54" s="12" t="s">
        <v>72</v>
      </c>
      <c r="C54" s="14">
        <v>1436757148.47</v>
      </c>
      <c r="D54" s="14">
        <v>1452579015.03</v>
      </c>
      <c r="E54" s="14">
        <v>1456917554.22</v>
      </c>
      <c r="F54" s="14">
        <v>1472767158.1199999</v>
      </c>
      <c r="G54" s="14">
        <v>1474164846.8699999</v>
      </c>
      <c r="H54" s="14">
        <v>1498230628.4000001</v>
      </c>
      <c r="I54" s="14">
        <v>1516477786.77</v>
      </c>
      <c r="J54" s="14">
        <v>1520453364.79</v>
      </c>
      <c r="K54" s="14">
        <v>1225177689.8099999</v>
      </c>
      <c r="L54" s="14">
        <v>1244849367.3499999</v>
      </c>
      <c r="M54" s="14">
        <v>1241645677.71</v>
      </c>
      <c r="N54" s="14">
        <v>1259494937.95</v>
      </c>
    </row>
    <row r="55" spans="1:14">
      <c r="A55" s="28" t="s">
        <v>73</v>
      </c>
      <c r="B55" s="12" t="s">
        <v>74</v>
      </c>
      <c r="C55" s="15">
        <v>0</v>
      </c>
      <c r="D55" s="15">
        <v>0</v>
      </c>
      <c r="E55" s="15">
        <v>-8268301.96</v>
      </c>
      <c r="F55" s="15">
        <v>0</v>
      </c>
      <c r="G55" s="15">
        <v>0</v>
      </c>
      <c r="H55" s="15">
        <v>-7597531.9800000004</v>
      </c>
      <c r="I55" s="15">
        <v>0</v>
      </c>
      <c r="J55" s="15">
        <v>0</v>
      </c>
      <c r="K55" s="15">
        <v>-13235845.49</v>
      </c>
      <c r="L55" s="15">
        <v>13171749.390000001</v>
      </c>
      <c r="M55" s="15">
        <v>0</v>
      </c>
      <c r="N55" s="15">
        <v>-12170789.68</v>
      </c>
    </row>
    <row r="56" spans="1:14">
      <c r="A56" s="19"/>
      <c r="B56" s="16" t="s">
        <v>75</v>
      </c>
      <c r="C56" s="9">
        <f>SUM(C49:C55)</f>
        <v>2234984245.0799999</v>
      </c>
      <c r="D56" s="9">
        <f>SUM(D49:D55)</f>
        <v>2243917174.23</v>
      </c>
      <c r="E56" s="9">
        <f>SUM(E49:E55)</f>
        <v>2242812773.3699999</v>
      </c>
      <c r="F56" s="9">
        <f t="shared" ref="F56:N56" si="5">SUM(F49:F55)</f>
        <v>2266995474.4200001</v>
      </c>
      <c r="G56" s="9">
        <f t="shared" si="5"/>
        <v>2270396786.5299997</v>
      </c>
      <c r="H56" s="9">
        <f t="shared" si="5"/>
        <v>2267339184.1500001</v>
      </c>
      <c r="I56" s="9">
        <f t="shared" si="5"/>
        <v>2292514087.1700001</v>
      </c>
      <c r="J56" s="9">
        <f t="shared" si="5"/>
        <v>2272080114.0299997</v>
      </c>
      <c r="K56" s="9">
        <f t="shared" si="5"/>
        <v>1943777078.3499999</v>
      </c>
      <c r="L56" s="9">
        <f t="shared" si="5"/>
        <v>1989469909.6099999</v>
      </c>
      <c r="M56" s="9">
        <f t="shared" si="5"/>
        <v>1977842271.8099999</v>
      </c>
      <c r="N56" s="9">
        <f t="shared" si="5"/>
        <v>1985199849.6099999</v>
      </c>
    </row>
    <row r="57" spans="1:14">
      <c r="A57" s="28" t="s">
        <v>76</v>
      </c>
      <c r="B57" s="18" t="s">
        <v>77</v>
      </c>
      <c r="C57" s="15">
        <v>5616661.54</v>
      </c>
      <c r="D57" s="15">
        <v>5670586.4400000004</v>
      </c>
      <c r="E57" s="15">
        <v>5770670.9299999997</v>
      </c>
      <c r="F57" s="15">
        <v>5848108.96</v>
      </c>
      <c r="G57" s="15">
        <v>5962210.7000000002</v>
      </c>
      <c r="H57" s="15">
        <v>6052206.4699999997</v>
      </c>
      <c r="I57" s="15">
        <v>6093727.6200000001</v>
      </c>
      <c r="J57" s="15">
        <v>6194529.4199999999</v>
      </c>
      <c r="K57" s="15">
        <v>6256939.1699999999</v>
      </c>
      <c r="L57" s="15">
        <v>6261862.8899999997</v>
      </c>
      <c r="M57" s="15">
        <v>6343392.1600000001</v>
      </c>
      <c r="N57" s="15">
        <v>6584347.7300000004</v>
      </c>
    </row>
    <row r="58" spans="1:14">
      <c r="A58" s="21"/>
      <c r="B58" s="16" t="s">
        <v>78</v>
      </c>
      <c r="C58" s="29">
        <f>SUM(C56:C57)</f>
        <v>2240600906.6199999</v>
      </c>
      <c r="D58" s="29">
        <f>SUM(D56:D57)</f>
        <v>2249587760.6700001</v>
      </c>
      <c r="E58" s="29">
        <f>SUM(E56:E57)</f>
        <v>2248583444.2999997</v>
      </c>
      <c r="F58" s="29">
        <f t="shared" ref="F58:N58" si="6">SUM(F56:F57)</f>
        <v>2272843583.3800001</v>
      </c>
      <c r="G58" s="29">
        <f t="shared" si="6"/>
        <v>2276358997.2299995</v>
      </c>
      <c r="H58" s="29">
        <f t="shared" si="6"/>
        <v>2273391390.6199999</v>
      </c>
      <c r="I58" s="29">
        <f t="shared" si="6"/>
        <v>2298607814.79</v>
      </c>
      <c r="J58" s="29">
        <f t="shared" si="6"/>
        <v>2278274643.4499998</v>
      </c>
      <c r="K58" s="29">
        <f t="shared" si="6"/>
        <v>1950034017.52</v>
      </c>
      <c r="L58" s="29">
        <f t="shared" si="6"/>
        <v>1995731772.5</v>
      </c>
      <c r="M58" s="29">
        <f t="shared" si="6"/>
        <v>1984185663.97</v>
      </c>
      <c r="N58" s="29">
        <f t="shared" si="6"/>
        <v>1991784197.3399999</v>
      </c>
    </row>
    <row r="59" spans="1:14">
      <c r="B59" s="1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5.75" thickBot="1">
      <c r="A60" s="21"/>
      <c r="B60" s="12"/>
      <c r="C60" s="20">
        <f>+C58+C46</f>
        <v>5302249706.25</v>
      </c>
      <c r="D60" s="20">
        <f>+D58+D46</f>
        <v>5273248667.3699999</v>
      </c>
      <c r="E60" s="20">
        <f>+E58+E46</f>
        <v>5284533456.0299997</v>
      </c>
      <c r="F60" s="20">
        <f t="shared" ref="F60:N60" si="7">+F58+F46</f>
        <v>5293451209.0699997</v>
      </c>
      <c r="G60" s="20">
        <f t="shared" si="7"/>
        <v>5293526618.0100002</v>
      </c>
      <c r="H60" s="20">
        <f t="shared" si="7"/>
        <v>5284470917.6299992</v>
      </c>
      <c r="I60" s="20">
        <f t="shared" si="7"/>
        <v>5286903495.1000004</v>
      </c>
      <c r="J60" s="20">
        <f t="shared" si="7"/>
        <v>5327400180.3400002</v>
      </c>
      <c r="K60" s="20">
        <f t="shared" si="7"/>
        <v>4814723475.2799997</v>
      </c>
      <c r="L60" s="20">
        <f t="shared" si="7"/>
        <v>4848946087.8800001</v>
      </c>
      <c r="M60" s="20">
        <f t="shared" si="7"/>
        <v>5041013760.46</v>
      </c>
      <c r="N60" s="20">
        <f t="shared" si="7"/>
        <v>5121798465.3299999</v>
      </c>
    </row>
    <row r="61" spans="1:14">
      <c r="B61" s="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4">
      <c r="A62" s="21"/>
      <c r="B62" s="12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9E0C6AAD117944B71935F52C8823F4" ma:contentTypeVersion="96" ma:contentTypeDescription="" ma:contentTypeScope="" ma:versionID="da34fce10fc73a22f4ee0d66b8c12ef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2016-04-15T07:00:00+00:00</OpenedDate>
    <Date1 xmlns="dc463f71-b30c-4ab2-9473-d307f9d35888">2016-04-15T07:00:00+00:00</Date1>
    <IsDocumentOrder xmlns="dc463f71-b30c-4ab2-9473-d307f9d35888" xsi:nil="true"/>
    <IsHighlyConfidential xmlns="dc463f71-b30c-4ab2-9473-d307f9d35888">false</IsHighlyConfidential>
    <CaseCompanyNames xmlns="dc463f71-b30c-4ab2-9473-d307f9d35888">Columbia River Disposal, Inc.</CaseCompanyNames>
    <DocketNumber xmlns="dc463f71-b30c-4ab2-9473-d307f9d35888">160424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9AAEFCCA-BED2-4102-B585-F16DC6D1BEDE}"/>
</file>

<file path=customXml/itemProps2.xml><?xml version="1.0" encoding="utf-8"?>
<ds:datastoreItem xmlns:ds="http://schemas.openxmlformats.org/officeDocument/2006/customXml" ds:itemID="{F3DF8546-CC67-4FD8-9DF0-5EBD891BCE96}"/>
</file>

<file path=customXml/itemProps3.xml><?xml version="1.0" encoding="utf-8"?>
<ds:datastoreItem xmlns:ds="http://schemas.openxmlformats.org/officeDocument/2006/customXml" ds:itemID="{EBA5D7E9-84B5-4425-B05F-081F442D4366}"/>
</file>

<file path=customXml/itemProps4.xml><?xml version="1.0" encoding="utf-8"?>
<ds:datastoreItem xmlns:ds="http://schemas.openxmlformats.org/officeDocument/2006/customXml" ds:itemID="{0FB73A1D-DA2E-4D75-8FBB-5ECD4A5D86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 Period</vt:lpstr>
      <vt:lpstr>2 Periods</vt:lpstr>
      <vt:lpstr>3 Periods</vt:lpstr>
      <vt:lpstr>12 Periods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HeatherWe</dc:creator>
  <cp:lastModifiedBy>irmgardw</cp:lastModifiedBy>
  <dcterms:created xsi:type="dcterms:W3CDTF">2016-01-14T17:05:50Z</dcterms:created>
  <dcterms:modified xsi:type="dcterms:W3CDTF">2016-02-19T11:33:26Z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0x0101006E56B4D1795A2E4DB2F0B01679ED314A00EA9E0C6AAD117944B71935F52C8823F4</vt:lpwstr>
  </property>
  <property fmtid="{D5CDD505-2E9C-101B-9397-08002B2CF9AE}" pid="3" name="_docset_NoMedatataSyncRequired">
    <vt:lpwstr>False</vt:lpwstr>
  </property>
</Properties>
</file>