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uang\Documents\DATA\Avista\GRC\UE-160228 GRC\Workpaper-Haung\"/>
    </mc:Choice>
  </mc:AlternateContent>
  <bookViews>
    <workbookView xWindow="0" yWindow="0" windowWidth="19200" windowHeight="6730" activeTab="1"/>
  </bookViews>
  <sheets>
    <sheet name="Electric-3.06" sheetId="1" r:id="rId1"/>
    <sheet name="Gas-3.04" sheetId="2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2" l="1"/>
  <c r="E65" i="2"/>
  <c r="E72" i="2" s="1"/>
  <c r="E74" i="2" s="1"/>
  <c r="E81" i="2" s="1"/>
  <c r="E47" i="2"/>
  <c r="E36" i="2"/>
  <c r="E30" i="2"/>
  <c r="E24" i="2"/>
  <c r="E17" i="2"/>
  <c r="E72" i="1"/>
  <c r="E73" i="1" s="1"/>
  <c r="E76" i="1" s="1"/>
  <c r="E80" i="1" s="1"/>
  <c r="E65" i="1"/>
  <c r="E45" i="1"/>
  <c r="E35" i="1"/>
  <c r="E28" i="1"/>
  <c r="E17" i="1"/>
  <c r="E19" i="1" s="1"/>
  <c r="E48" i="2" l="1"/>
  <c r="E50" i="2" s="1"/>
  <c r="E53" i="2"/>
  <c r="E58" i="2" s="1"/>
  <c r="E54" i="2"/>
  <c r="E46" i="1"/>
  <c r="E48" i="1" s="1"/>
  <c r="E51" i="1" s="1"/>
  <c r="E56" i="1" s="1"/>
  <c r="E52" i="1"/>
</calcChain>
</file>

<file path=xl/sharedStrings.xml><?xml version="1.0" encoding="utf-8"?>
<sst xmlns="http://schemas.openxmlformats.org/spreadsheetml/2006/main" count="143" uniqueCount="108">
  <si>
    <t xml:space="preserve">AVISTA UTILITIES  </t>
  </si>
  <si>
    <t xml:space="preserve">WASHINGTON ELECTRIC RESULTS - ATTRITION ADJUSTED PRO FORMA </t>
  </si>
  <si>
    <t>TWELVE MONTHS ENDED SEPTEMBER 30, 2015</t>
  </si>
  <si>
    <t xml:space="preserve">(000'S OF DOLLARS)  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</si>
  <si>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</si>
  <si>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</si>
  <si>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</si>
  <si>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</si>
  <si>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</si>
  <si>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</si>
  <si>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</si>
  <si>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</si>
  <si>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</si>
  <si>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</si>
  <si>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</si>
  <si>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</si>
  <si>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</si>
  <si>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</si>
  <si>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</si>
  <si>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</si>
  <si>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</si>
  <si>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</si>
  <si>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</si>
  <si>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</si>
  <si>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</si>
  <si>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</si>
  <si>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</si>
  <si>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</si>
  <si>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</si>
  <si>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</si>
  <si>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</si>
  <si>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</si>
  <si>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</si>
  <si>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</si>
  <si>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</si>
  <si>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</si>
  <si>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</si>
  <si>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</si>
  <si>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</si>
  <si>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</si>
  <si>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</si>
  <si>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</si>
  <si>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</si>
  <si>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</si>
  <si>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</si>
  <si>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</si>
  <si>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</si>
  <si>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</si>
  <si>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</si>
  <si>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</si>
  <si>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</si>
  <si>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</si>
  <si>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</si>
  <si>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</si>
  <si>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</si>
  <si>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WASHINGTON NATURAL GAS - ATTRITION ADJUSTED PRO FORMA STUDY </t>
  </si>
  <si>
    <t>Adjustment Number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</si>
  <si>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</si>
  <si>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</si>
  <si>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</si>
  <si>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</si>
  <si>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</si>
  <si>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</si>
  <si>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</si>
  <si>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</si>
  <si>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</si>
  <si>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</si>
  <si>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</si>
  <si>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</si>
  <si>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</si>
  <si>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</si>
  <si>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</si>
  <si>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</si>
  <si>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</si>
  <si>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</si>
  <si>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</si>
  <si>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</si>
  <si>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</si>
  <si>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</si>
  <si>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</si>
  <si>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</si>
  <si>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</si>
  <si>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</si>
  <si>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</si>
  <si>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</si>
  <si>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</si>
  <si>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</si>
  <si>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</si>
  <si>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</si>
  <si>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</si>
  <si>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</si>
  <si>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</si>
  <si>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</si>
  <si>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</si>
  <si>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</si>
  <si>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</si>
  <si>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</si>
  <si>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OTHER</t>
  </si>
  <si>
    <t>TOTAL RATE BASE</t>
  </si>
  <si>
    <t>AVISTA UTILITIES</t>
  </si>
  <si>
    <t xml:space="preserve">(000'S OF DOLLARS)   </t>
  </si>
  <si>
    <t>Property</t>
  </si>
  <si>
    <t>Tax</t>
  </si>
  <si>
    <t>Contested</t>
  </si>
  <si>
    <t xml:space="preserve">Pro Forma </t>
  </si>
  <si>
    <t>E-PPT</t>
  </si>
  <si>
    <t>Pro Forma</t>
  </si>
  <si>
    <t>G-PPT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</si>
</sst>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Geneva"/>
    </font>
    <font>
      <b/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u/>
      <sz val="7.5"/>
      <color theme="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96">
    <xf numFmtId="0" fontId="0" fillId="0" borderId="0" xfId="0"/>
    <xf numFmtId="0" fontId="3" fillId="0" borderId="0" xfId="2" applyNumberFormat="1" applyFont="1" applyAlignment="1">
      <alignment horizontal="center"/>
    </xf>
    <xf numFmtId="0" fontId="3" fillId="0" borderId="0" xfId="2" applyFont="1"/>
    <xf numFmtId="0" fontId="3" fillId="0" borderId="0" xfId="2" applyNumberFormat="1" applyFont="1" applyAlignment="1">
      <alignment horizontal="left"/>
    </xf>
    <xf numFmtId="0" fontId="4" fillId="0" borderId="0" xfId="2" applyNumberFormat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0" xfId="2" applyNumberFormat="1" applyFont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NumberFormat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6" xfId="2" applyNumberFormat="1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2" fontId="5" fillId="0" borderId="0" xfId="2" applyNumberFormat="1" applyFont="1" applyAlignment="1">
      <alignment horizontal="center"/>
    </xf>
    <xf numFmtId="2" fontId="3" fillId="0" borderId="0" xfId="2" applyNumberFormat="1" applyFont="1" applyAlignment="1">
      <alignment horizontal="left"/>
    </xf>
    <xf numFmtId="37" fontId="3" fillId="0" borderId="0" xfId="2" applyNumberFormat="1" applyFont="1" applyAlignment="1">
      <alignment horizontal="center"/>
    </xf>
    <xf numFmtId="5" fontId="3" fillId="0" borderId="0" xfId="2" applyNumberFormat="1" applyFont="1"/>
    <xf numFmtId="37" fontId="3" fillId="0" borderId="0" xfId="2" applyNumberFormat="1" applyFont="1"/>
    <xf numFmtId="37" fontId="3" fillId="0" borderId="0" xfId="2" applyNumberFormat="1" applyFont="1" applyFill="1"/>
    <xf numFmtId="37" fontId="3" fillId="0" borderId="0" xfId="2" applyNumberFormat="1" applyFont="1" applyFill="1" applyAlignment="1">
      <alignment horizontal="center"/>
    </xf>
    <xf numFmtId="1" fontId="3" fillId="0" borderId="0" xfId="3" applyNumberFormat="1" applyFont="1" applyAlignment="1">
      <alignment horizontal="center"/>
    </xf>
    <xf numFmtId="9" fontId="3" fillId="0" borderId="0" xfId="1" applyFont="1"/>
    <xf numFmtId="3" fontId="3" fillId="0" borderId="0" xfId="3" applyNumberFormat="1" applyFont="1" applyAlignment="1">
      <alignment horizontal="center"/>
    </xf>
    <xf numFmtId="3" fontId="3" fillId="0" borderId="0" xfId="3" applyNumberFormat="1" applyFont="1" applyFill="1" applyAlignment="1">
      <alignment horizontal="center"/>
    </xf>
    <xf numFmtId="0" fontId="5" fillId="0" borderId="0" xfId="4" applyNumberFormat="1" applyFont="1" applyAlignment="1">
      <alignment horizontal="left"/>
    </xf>
    <xf numFmtId="0" fontId="3" fillId="0" borderId="0" xfId="4" applyFont="1"/>
    <xf numFmtId="0" fontId="7" fillId="0" borderId="0" xfId="4" applyNumberFormat="1" applyFont="1" applyAlignment="1">
      <alignment horizontal="left"/>
    </xf>
    <xf numFmtId="0" fontId="3" fillId="0" borderId="0" xfId="4" applyNumberFormat="1" applyFont="1" applyAlignment="1">
      <alignment horizontal="center"/>
    </xf>
    <xf numFmtId="0" fontId="5" fillId="0" borderId="0" xfId="4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1" xfId="4" applyNumberFormat="1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0" fontId="3" fillId="0" borderId="9" xfId="4" applyFont="1" applyBorder="1"/>
    <xf numFmtId="0" fontId="5" fillId="0" borderId="4" xfId="4" applyNumberFormat="1" applyFont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3" fillId="0" borderId="10" xfId="4" applyFont="1" applyBorder="1"/>
    <xf numFmtId="0" fontId="5" fillId="0" borderId="6" xfId="4" applyNumberFormat="1" applyFont="1" applyBorder="1" applyAlignment="1">
      <alignment horizontal="center"/>
    </xf>
    <xf numFmtId="0" fontId="5" fillId="0" borderId="7" xfId="4" applyFont="1" applyBorder="1" applyAlignment="1">
      <alignment horizontal="center"/>
    </xf>
    <xf numFmtId="0" fontId="5" fillId="0" borderId="8" xfId="4" applyFont="1" applyBorder="1" applyAlignment="1">
      <alignment horizontal="center"/>
    </xf>
    <xf numFmtId="0" fontId="5" fillId="0" borderId="11" xfId="4" applyFont="1" applyBorder="1" applyAlignment="1">
      <alignment horizontal="center"/>
    </xf>
    <xf numFmtId="0" fontId="3" fillId="0" borderId="0" xfId="4" applyFont="1" applyAlignment="1">
      <alignment horizontal="left"/>
    </xf>
    <xf numFmtId="5" fontId="3" fillId="0" borderId="0" xfId="4" applyNumberFormat="1" applyFont="1"/>
    <xf numFmtId="37" fontId="3" fillId="0" borderId="0" xfId="4" applyNumberFormat="1" applyFont="1"/>
    <xf numFmtId="0" fontId="3" fillId="0" borderId="0" xfId="0" applyFont="1"/>
    <xf numFmtId="0" fontId="3" fillId="0" borderId="0" xfId="4" applyNumberFormat="1" applyFont="1" applyBorder="1" applyAlignment="1">
      <alignment horizontal="center"/>
    </xf>
    <xf numFmtId="37" fontId="3" fillId="0" borderId="0" xfId="4" applyNumberFormat="1" applyFont="1" applyBorder="1"/>
    <xf numFmtId="5" fontId="5" fillId="0" borderId="0" xfId="4" applyNumberFormat="1" applyFont="1"/>
    <xf numFmtId="0" fontId="3" fillId="0" borderId="0" xfId="4" applyFont="1" applyFill="1"/>
    <xf numFmtId="0" fontId="3" fillId="0" borderId="0" xfId="4" applyNumberFormat="1" applyFont="1" applyFill="1" applyAlignment="1">
      <alignment horizontal="left"/>
    </xf>
    <xf numFmtId="0" fontId="3" fillId="0" borderId="0" xfId="2" applyFont="1" applyFill="1"/>
    <xf numFmtId="0" fontId="3" fillId="0" borderId="0" xfId="4" applyFont="1" applyBorder="1"/>
    <xf numFmtId="41" fontId="8" fillId="0" borderId="0" xfId="2" applyNumberFormat="1" applyFont="1" applyFill="1"/>
    <xf numFmtId="41" fontId="8" fillId="0" borderId="0" xfId="4" applyNumberFormat="1" applyFont="1" applyFill="1" applyAlignment="1">
      <alignment horizontal="center"/>
    </xf>
    <xf numFmtId="2" fontId="9" fillId="0" borderId="0" xfId="5" applyNumberFormat="1" applyFont="1" applyFill="1" applyAlignment="1" applyProtection="1">
      <alignment horizontal="center"/>
    </xf>
    <xf numFmtId="41" fontId="8" fillId="0" borderId="0" xfId="2" applyNumberFormat="1" applyFont="1"/>
    <xf numFmtId="5" fontId="8" fillId="0" borderId="0" xfId="6" applyNumberFormat="1" applyFont="1" applyFill="1" applyBorder="1"/>
    <xf numFmtId="41" fontId="8" fillId="0" borderId="8" xfId="2" applyNumberFormat="1" applyFont="1" applyBorder="1"/>
    <xf numFmtId="5" fontId="8" fillId="0" borderId="12" xfId="2" applyNumberFormat="1" applyFont="1" applyBorder="1"/>
    <xf numFmtId="5" fontId="8" fillId="0" borderId="0" xfId="2" applyNumberFormat="1" applyFont="1"/>
    <xf numFmtId="41" fontId="8" fillId="0" borderId="3" xfId="2" applyNumberFormat="1" applyFont="1" applyFill="1" applyBorder="1"/>
    <xf numFmtId="41" fontId="8" fillId="0" borderId="0" xfId="2" applyNumberFormat="1" applyFont="1" applyFill="1" applyBorder="1"/>
    <xf numFmtId="5" fontId="8" fillId="0" borderId="12" xfId="2" applyNumberFormat="1" applyFont="1" applyFill="1" applyBorder="1"/>
    <xf numFmtId="3" fontId="8" fillId="0" borderId="0" xfId="4" applyNumberFormat="1" applyFont="1"/>
    <xf numFmtId="3" fontId="3" fillId="0" borderId="0" xfId="4" applyNumberFormat="1" applyFont="1" applyAlignment="1">
      <alignment horizontal="center"/>
    </xf>
    <xf numFmtId="3" fontId="9" fillId="0" borderId="1" xfId="4" applyNumberFormat="1" applyFont="1" applyFill="1" applyBorder="1" applyAlignment="1">
      <alignment horizontal="center"/>
    </xf>
    <xf numFmtId="3" fontId="9" fillId="0" borderId="4" xfId="4" applyNumberFormat="1" applyFont="1" applyFill="1" applyBorder="1" applyAlignment="1">
      <alignment horizontal="center"/>
    </xf>
    <xf numFmtId="3" fontId="9" fillId="0" borderId="6" xfId="4" applyNumberFormat="1" applyFont="1" applyFill="1" applyBorder="1" applyAlignment="1">
      <alignment horizontal="center"/>
    </xf>
    <xf numFmtId="3" fontId="9" fillId="0" borderId="0" xfId="4" applyNumberFormat="1" applyFont="1" applyAlignment="1">
      <alignment horizontal="center"/>
    </xf>
    <xf numFmtId="42" fontId="8" fillId="0" borderId="0" xfId="6" applyNumberFormat="1" applyFont="1" applyFill="1"/>
    <xf numFmtId="41" fontId="8" fillId="0" borderId="0" xfId="6" applyNumberFormat="1" applyFont="1" applyFill="1"/>
    <xf numFmtId="41" fontId="8" fillId="0" borderId="8" xfId="6" applyNumberFormat="1" applyFont="1" applyFill="1" applyBorder="1"/>
    <xf numFmtId="41" fontId="8" fillId="0" borderId="0" xfId="4" applyNumberFormat="1" applyFont="1"/>
    <xf numFmtId="41" fontId="8" fillId="0" borderId="0" xfId="4" applyNumberFormat="1" applyFont="1" applyFill="1"/>
    <xf numFmtId="41" fontId="8" fillId="0" borderId="0" xfId="6" applyNumberFormat="1" applyFont="1" applyFill="1" applyBorder="1"/>
    <xf numFmtId="41" fontId="8" fillId="0" borderId="8" xfId="4" applyNumberFormat="1" applyFont="1" applyBorder="1"/>
    <xf numFmtId="42" fontId="8" fillId="0" borderId="12" xfId="4" applyNumberFormat="1" applyFont="1" applyBorder="1"/>
    <xf numFmtId="41" fontId="8" fillId="0" borderId="13" xfId="4" applyNumberFormat="1" applyFont="1" applyBorder="1"/>
    <xf numFmtId="41" fontId="8" fillId="0" borderId="0" xfId="4" applyNumberFormat="1" applyFont="1" applyBorder="1"/>
    <xf numFmtId="42" fontId="9" fillId="0" borderId="12" xfId="4" applyNumberFormat="1" applyFont="1" applyBorder="1"/>
    <xf numFmtId="3" fontId="8" fillId="0" borderId="0" xfId="2" applyNumberFormat="1" applyFont="1" applyFill="1"/>
    <xf numFmtId="3" fontId="8" fillId="0" borderId="0" xfId="2" applyNumberFormat="1" applyFont="1" applyFill="1" applyBorder="1"/>
    <xf numFmtId="3" fontId="8" fillId="0" borderId="0" xfId="4" applyNumberFormat="1" applyFont="1" applyFill="1" applyBorder="1"/>
    <xf numFmtId="3" fontId="8" fillId="0" borderId="0" xfId="4" applyNumberFormat="1" applyFont="1" applyBorder="1"/>
    <xf numFmtId="41" fontId="9" fillId="0" borderId="0" xfId="2" applyNumberFormat="1" applyFont="1" applyFill="1" applyAlignment="1">
      <alignment horizontal="center"/>
    </xf>
    <xf numFmtId="41" fontId="9" fillId="0" borderId="1" xfId="2" applyNumberFormat="1" applyFont="1" applyFill="1" applyBorder="1" applyAlignment="1">
      <alignment horizontal="center"/>
    </xf>
    <xf numFmtId="41" fontId="9" fillId="0" borderId="4" xfId="2" applyNumberFormat="1" applyFont="1" applyFill="1" applyBorder="1" applyAlignment="1">
      <alignment horizontal="center"/>
    </xf>
    <xf numFmtId="41" fontId="9" fillId="0" borderId="6" xfId="2" applyNumberFormat="1" applyFont="1" applyFill="1" applyBorder="1" applyAlignment="1">
      <alignment horizontal="center"/>
    </xf>
    <xf numFmtId="2" fontId="9" fillId="0" borderId="0" xfId="5" applyNumberFormat="1" applyFont="1" applyAlignment="1" applyProtection="1">
      <alignment horizontal="center"/>
    </xf>
    <xf numFmtId="0" fontId="11" fillId="0" borderId="0" xfId="0" applyFont="1"/>
    <xf numFmtId="41" fontId="9" fillId="0" borderId="0" xfId="7" applyNumberFormat="1" applyFont="1" applyFill="1" applyAlignment="1">
      <alignment horizontal="center"/>
    </xf>
    <xf numFmtId="4" fontId="9" fillId="0" borderId="0" xfId="4" applyNumberFormat="1" applyFont="1" applyFill="1" applyBorder="1" applyAlignment="1">
      <alignment horizontal="center"/>
    </xf>
  </cellXfs>
  <cellStyles count="8">
    <cellStyle name="Followed Hyperlink" xfId="5" builtinId="9"/>
    <cellStyle name="Normal" xfId="0" builtinId="0"/>
    <cellStyle name="Normal_DFIT-WaEle_SUM" xfId="3"/>
    <cellStyle name="Normal_IDGas6_97" xfId="6"/>
    <cellStyle name="Normal_WAElec6_97" xfId="2"/>
    <cellStyle name="Normal_WAElec6_97 2" xfId="7"/>
    <cellStyle name="Normal_WAGas6_97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/Electric%20RR%20Model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/Huang%20Exh%20JH-3%20Revised%2011-1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ROO "/>
      <sheetName val="2018"/>
      <sheetName val="RR SUMMARY"/>
      <sheetName val="CF "/>
      <sheetName val="ADJ DETAIL-INPUT"/>
      <sheetName val="Recap Summary"/>
      <sheetName val="DEBT CALC"/>
      <sheetName val="LEAD SHEETS-DO NOT ENTER"/>
      <sheetName val="ADJ SUMMARY"/>
      <sheetName val="ROO INPUT"/>
    </sheetNames>
    <sheetDataSet>
      <sheetData sheetId="0"/>
      <sheetData sheetId="1"/>
      <sheetData sheetId="2"/>
      <sheetData sheetId="3">
        <row r="13">
          <cell r="Q13">
            <v>2.8388104000000001E-2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"/>
      <sheetName val="ROO"/>
      <sheetName val="2018 ROO-not used"/>
      <sheetName val="RR SUMMARY"/>
      <sheetName val="CF"/>
      <sheetName val="ADJ DETAIL INPUT"/>
      <sheetName val="Recap Summary"/>
      <sheetName val="DEBT CALC"/>
      <sheetName val="LEAD SHEETS-DO NOT ENTER"/>
      <sheetName val="ADJ SUMMARY"/>
      <sheetName val="ROO INPUT"/>
    </sheetNames>
    <sheetDataSet>
      <sheetData sheetId="0"/>
      <sheetData sheetId="1"/>
      <sheetData sheetId="2"/>
      <sheetData sheetId="3">
        <row r="14">
          <cell r="O14">
            <v>2.8388104000000001E-2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1"/>
  <sheetViews>
    <sheetView workbookViewId="0">
      <selection activeCell="E11" sqref="E11"/>
    </sheetView>
  </sheetViews>
  <sheetFormatPr defaultRowHeight="14.5"/>
  <cols>
    <col min="1" max="1" width="4.54296875" style="1" customWidth="1"/>
    <col min="2" max="3" width="1.54296875" style="2" customWidth="1"/>
    <col min="4" max="4" width="35.453125" style="2" customWidth="1"/>
    <col min="5" max="5" width="10.453125" style="59" bestFit="1" customWidth="1"/>
  </cols>
  <sheetData>
    <row r="2" spans="1:5">
      <c r="A2" s="3" t="s">
        <v>0</v>
      </c>
      <c r="D2" s="1"/>
    </row>
    <row r="3" spans="1:5">
      <c r="A3" s="4" t="s">
        <v>1</v>
      </c>
      <c r="D3" s="1"/>
    </row>
    <row r="4" spans="1:5">
      <c r="A4" s="3" t="s">
        <v>2</v>
      </c>
      <c r="D4" s="1"/>
      <c r="E4" s="88"/>
    </row>
    <row r="5" spans="1:5">
      <c r="A5" s="3" t="s">
        <v>3</v>
      </c>
      <c r="D5" s="1"/>
      <c r="E5" s="72"/>
    </row>
    <row r="6" spans="1:5">
      <c r="A6" s="5"/>
      <c r="B6" s="5"/>
      <c r="C6" s="5"/>
      <c r="D6" s="6"/>
      <c r="E6" s="57" t="s">
        <v>103</v>
      </c>
    </row>
    <row r="7" spans="1:5">
      <c r="A7" s="7"/>
      <c r="B7" s="8"/>
      <c r="C7" s="9"/>
      <c r="D7" s="9"/>
      <c r="E7" s="89" t="s">
        <v>104</v>
      </c>
    </row>
    <row r="8" spans="1:5">
      <c r="A8" s="10" t="s">
        <v>4</v>
      </c>
      <c r="B8" s="11"/>
      <c r="C8" s="12"/>
      <c r="D8" s="12"/>
      <c r="E8" s="90" t="s">
        <v>101</v>
      </c>
    </row>
    <row r="9" spans="1:5">
      <c r="A9" s="13" t="s">
        <v>5</v>
      </c>
      <c r="B9" s="14"/>
      <c r="C9" s="15"/>
      <c r="D9" s="15" t="s">
        <v>6</v>
      </c>
      <c r="E9" s="91" t="s">
        <v>102</v>
      </c>
    </row>
    <row r="10" spans="1:5">
      <c r="A10" s="16"/>
      <c r="B10" s="17" t="s">
        <v>7</v>
      </c>
      <c r="C10" s="16"/>
      <c r="D10" s="16"/>
      <c r="E10" s="58">
        <v>3.06</v>
      </c>
    </row>
    <row r="11" spans="1:5">
      <c r="A11" s="16"/>
      <c r="B11" s="17" t="s">
        <v>8</v>
      </c>
      <c r="C11" s="16"/>
      <c r="D11" s="16"/>
      <c r="E11" s="92" t="s">
        <v>105</v>
      </c>
    </row>
    <row r="12" spans="1:5">
      <c r="A12" s="16"/>
      <c r="B12" s="17"/>
      <c r="C12" s="16"/>
      <c r="D12" s="16"/>
      <c r="E12" s="92"/>
    </row>
    <row r="13" spans="1:5">
      <c r="B13" s="2" t="s">
        <v>9</v>
      </c>
    </row>
    <row r="14" spans="1:5">
      <c r="A14" s="18">
        <v>1</v>
      </c>
      <c r="B14" s="19" t="s">
        <v>10</v>
      </c>
      <c r="C14" s="19"/>
      <c r="D14" s="19"/>
      <c r="E14" s="60">
        <v>0</v>
      </c>
    </row>
    <row r="15" spans="1:5">
      <c r="A15" s="18">
        <v>2</v>
      </c>
      <c r="B15" s="20" t="s">
        <v>11</v>
      </c>
      <c r="C15" s="20"/>
      <c r="D15" s="20"/>
      <c r="E15" s="59">
        <v>0</v>
      </c>
    </row>
    <row r="16" spans="1:5">
      <c r="A16" s="18">
        <v>3</v>
      </c>
      <c r="B16" s="20" t="s">
        <v>12</v>
      </c>
      <c r="C16" s="20"/>
      <c r="D16" s="20"/>
      <c r="E16" s="61">
        <v>0</v>
      </c>
    </row>
    <row r="17" spans="1:5">
      <c r="A17" s="18">
        <v>4</v>
      </c>
      <c r="B17" s="20" t="s">
        <v>13</v>
      </c>
      <c r="C17" s="20"/>
      <c r="D17" s="20"/>
      <c r="E17" s="59">
        <f t="shared" ref="E17" si="0">SUM(E14:E16)</f>
        <v>0</v>
      </c>
    </row>
    <row r="18" spans="1:5">
      <c r="A18" s="18">
        <v>5</v>
      </c>
      <c r="B18" s="20" t="s">
        <v>14</v>
      </c>
      <c r="C18" s="20"/>
      <c r="D18" s="20"/>
      <c r="E18" s="61">
        <v>0</v>
      </c>
    </row>
    <row r="19" spans="1:5">
      <c r="A19" s="18">
        <v>6</v>
      </c>
      <c r="B19" s="20" t="s">
        <v>15</v>
      </c>
      <c r="C19" s="20"/>
      <c r="D19" s="20"/>
      <c r="E19" s="59">
        <f t="shared" ref="E19" si="1">SUM(E17:E18)</f>
        <v>0</v>
      </c>
    </row>
    <row r="20" spans="1:5">
      <c r="A20" s="18"/>
      <c r="B20" s="20"/>
      <c r="C20" s="20"/>
      <c r="D20" s="20"/>
    </row>
    <row r="21" spans="1:5">
      <c r="A21" s="18"/>
      <c r="B21" s="20" t="s">
        <v>16</v>
      </c>
      <c r="C21" s="20"/>
      <c r="D21" s="20"/>
    </row>
    <row r="22" spans="1:5">
      <c r="A22" s="18"/>
      <c r="B22" s="20" t="s">
        <v>17</v>
      </c>
      <c r="C22" s="20"/>
      <c r="D22" s="20"/>
    </row>
    <row r="23" spans="1:5">
      <c r="A23" s="18">
        <v>7</v>
      </c>
      <c r="B23" s="20"/>
      <c r="C23" s="20" t="s">
        <v>18</v>
      </c>
      <c r="D23" s="20"/>
      <c r="E23" s="59">
        <v>0</v>
      </c>
    </row>
    <row r="24" spans="1:5">
      <c r="A24" s="18">
        <v>8</v>
      </c>
      <c r="B24" s="20"/>
      <c r="C24" s="20" t="s">
        <v>19</v>
      </c>
      <c r="D24" s="20"/>
      <c r="E24" s="59">
        <v>0</v>
      </c>
    </row>
    <row r="25" spans="1:5">
      <c r="A25" s="18">
        <v>9</v>
      </c>
      <c r="B25" s="20"/>
      <c r="C25" s="20" t="s">
        <v>20</v>
      </c>
      <c r="D25" s="20"/>
      <c r="E25" s="59">
        <v>0</v>
      </c>
    </row>
    <row r="26" spans="1:5">
      <c r="A26" s="18">
        <v>10</v>
      </c>
      <c r="B26" s="20"/>
      <c r="C26" s="21" t="s">
        <v>21</v>
      </c>
      <c r="D26" s="21"/>
      <c r="E26" s="56">
        <v>0</v>
      </c>
    </row>
    <row r="27" spans="1:5">
      <c r="A27" s="18">
        <v>11</v>
      </c>
      <c r="B27" s="20"/>
      <c r="C27" s="20" t="s">
        <v>22</v>
      </c>
      <c r="D27" s="20"/>
      <c r="E27" s="61">
        <v>637</v>
      </c>
    </row>
    <row r="28" spans="1:5">
      <c r="A28" s="18">
        <v>12</v>
      </c>
      <c r="B28" s="20" t="s">
        <v>23</v>
      </c>
      <c r="C28" s="20"/>
      <c r="D28" s="20"/>
      <c r="E28" s="59">
        <f t="shared" ref="E28" si="2">SUM(E23:E27)</f>
        <v>637</v>
      </c>
    </row>
    <row r="29" spans="1:5">
      <c r="A29" s="18"/>
      <c r="B29" s="20"/>
      <c r="C29" s="20"/>
      <c r="D29" s="20"/>
    </row>
    <row r="30" spans="1:5">
      <c r="A30" s="18"/>
      <c r="B30" s="20" t="s">
        <v>24</v>
      </c>
      <c r="C30" s="20"/>
      <c r="D30" s="20"/>
    </row>
    <row r="31" spans="1:5">
      <c r="A31" s="18">
        <v>13</v>
      </c>
      <c r="B31" s="20"/>
      <c r="C31" s="20" t="s">
        <v>18</v>
      </c>
      <c r="D31" s="20"/>
      <c r="E31" s="59">
        <v>0</v>
      </c>
    </row>
    <row r="32" spans="1:5">
      <c r="A32" s="18">
        <v>14</v>
      </c>
      <c r="B32" s="20"/>
      <c r="C32" s="20" t="s">
        <v>25</v>
      </c>
      <c r="D32" s="20"/>
      <c r="E32" s="59">
        <v>0</v>
      </c>
    </row>
    <row r="33" spans="1:5">
      <c r="A33" s="18">
        <v>15</v>
      </c>
      <c r="B33" s="20"/>
      <c r="C33" s="20" t="s">
        <v>21</v>
      </c>
      <c r="D33" s="20"/>
      <c r="E33" s="59">
        <v>0</v>
      </c>
    </row>
    <row r="34" spans="1:5">
      <c r="A34" s="18">
        <v>16</v>
      </c>
      <c r="B34" s="20"/>
      <c r="C34" s="20" t="s">
        <v>22</v>
      </c>
      <c r="D34" s="20"/>
      <c r="E34" s="61">
        <v>407</v>
      </c>
    </row>
    <row r="35" spans="1:5">
      <c r="A35" s="18">
        <v>17</v>
      </c>
      <c r="B35" s="20" t="s">
        <v>26</v>
      </c>
      <c r="C35" s="20"/>
      <c r="D35" s="20"/>
      <c r="E35" s="59">
        <f t="shared" ref="E35" si="3">SUM(E31:E34)</f>
        <v>407</v>
      </c>
    </row>
    <row r="36" spans="1:5">
      <c r="A36" s="20"/>
      <c r="B36" s="20"/>
      <c r="C36" s="20"/>
      <c r="D36" s="20"/>
    </row>
    <row r="37" spans="1:5">
      <c r="A37" s="18">
        <v>18</v>
      </c>
      <c r="B37" s="20" t="s">
        <v>27</v>
      </c>
      <c r="C37" s="20"/>
      <c r="D37" s="20"/>
      <c r="E37" s="59">
        <v>0</v>
      </c>
    </row>
    <row r="38" spans="1:5">
      <c r="A38" s="18">
        <v>19</v>
      </c>
      <c r="B38" s="20" t="s">
        <v>28</v>
      </c>
      <c r="C38" s="20"/>
      <c r="D38" s="20"/>
      <c r="E38" s="59">
        <v>0</v>
      </c>
    </row>
    <row r="39" spans="1:5">
      <c r="A39" s="18">
        <v>20</v>
      </c>
      <c r="B39" s="20" t="s">
        <v>29</v>
      </c>
      <c r="C39" s="20"/>
      <c r="D39" s="20"/>
      <c r="E39" s="59">
        <v>0</v>
      </c>
    </row>
    <row r="40" spans="1:5">
      <c r="A40" s="18"/>
      <c r="B40" s="20"/>
      <c r="C40" s="20"/>
      <c r="D40" s="20"/>
    </row>
    <row r="41" spans="1:5">
      <c r="A41" s="20"/>
      <c r="B41" s="20" t="s">
        <v>30</v>
      </c>
      <c r="C41" s="20"/>
      <c r="D41" s="20"/>
    </row>
    <row r="42" spans="1:5">
      <c r="A42" s="18">
        <v>21</v>
      </c>
      <c r="B42" s="20"/>
      <c r="C42" s="20" t="s">
        <v>18</v>
      </c>
      <c r="D42" s="20"/>
      <c r="E42" s="59">
        <v>0</v>
      </c>
    </row>
    <row r="43" spans="1:5">
      <c r="A43" s="18">
        <v>22</v>
      </c>
      <c r="B43" s="20"/>
      <c r="C43" s="20" t="s">
        <v>25</v>
      </c>
      <c r="D43" s="20"/>
      <c r="E43" s="59">
        <v>0</v>
      </c>
    </row>
    <row r="44" spans="1:5">
      <c r="A44" s="22">
        <v>23</v>
      </c>
      <c r="B44" s="20"/>
      <c r="C44" s="20" t="s">
        <v>22</v>
      </c>
      <c r="D44" s="20"/>
      <c r="E44" s="61">
        <v>0</v>
      </c>
    </row>
    <row r="45" spans="1:5">
      <c r="A45" s="18">
        <v>24</v>
      </c>
      <c r="B45" s="20" t="s">
        <v>31</v>
      </c>
      <c r="C45" s="20"/>
      <c r="D45" s="20"/>
      <c r="E45" s="61">
        <f t="shared" ref="E45" si="4">SUM(E42:E44)</f>
        <v>0</v>
      </c>
    </row>
    <row r="46" spans="1:5">
      <c r="A46" s="18">
        <v>25</v>
      </c>
      <c r="B46" s="20" t="s">
        <v>32</v>
      </c>
      <c r="C46" s="20"/>
      <c r="D46" s="20"/>
      <c r="E46" s="61">
        <f t="shared" ref="E46" si="5">E45+E39+E38+E37+E35+E28</f>
        <v>1044</v>
      </c>
    </row>
    <row r="47" spans="1:5">
      <c r="A47" s="20"/>
      <c r="B47" s="20"/>
      <c r="C47" s="20"/>
      <c r="D47" s="20"/>
    </row>
    <row r="48" spans="1:5">
      <c r="A48" s="18">
        <v>26</v>
      </c>
      <c r="B48" s="20" t="s">
        <v>33</v>
      </c>
      <c r="C48" s="20"/>
      <c r="D48" s="20"/>
      <c r="E48" s="59">
        <f t="shared" ref="E48" si="6">E19-E46</f>
        <v>-1044</v>
      </c>
    </row>
    <row r="49" spans="1:5">
      <c r="A49" s="18"/>
      <c r="B49" s="20"/>
      <c r="C49" s="20"/>
      <c r="D49" s="20"/>
    </row>
    <row r="50" spans="1:5">
      <c r="A50" s="23"/>
      <c r="B50" s="20" t="s">
        <v>34</v>
      </c>
      <c r="C50" s="20"/>
      <c r="D50" s="20"/>
    </row>
    <row r="51" spans="1:5">
      <c r="A51" s="22">
        <v>27</v>
      </c>
      <c r="B51" s="20" t="s">
        <v>35</v>
      </c>
      <c r="C51" s="20"/>
      <c r="D51" s="24"/>
      <c r="E51" s="56">
        <f t="shared" ref="E51" si="7">E48*0.35</f>
        <v>-365.4</v>
      </c>
    </row>
    <row r="52" spans="1:5">
      <c r="A52" s="18">
        <v>28</v>
      </c>
      <c r="B52" s="21" t="s">
        <v>36</v>
      </c>
      <c r="C52" s="21"/>
      <c r="D52" s="21"/>
      <c r="E52" s="56">
        <f>(E80*'[1]RR SUMMARY'!$Q$13)*-0.35</f>
        <v>0</v>
      </c>
    </row>
    <row r="53" spans="1:5">
      <c r="A53" s="18">
        <v>29</v>
      </c>
      <c r="B53" s="20" t="s">
        <v>37</v>
      </c>
      <c r="C53" s="20"/>
      <c r="D53" s="20"/>
      <c r="E53" s="56">
        <v>0</v>
      </c>
    </row>
    <row r="54" spans="1:5">
      <c r="A54" s="23">
        <v>30</v>
      </c>
      <c r="B54" s="20" t="s">
        <v>38</v>
      </c>
      <c r="C54" s="20"/>
      <c r="D54" s="20"/>
      <c r="E54" s="61">
        <v>0</v>
      </c>
    </row>
    <row r="56" spans="1:5" ht="15" thickBot="1">
      <c r="A56" s="25">
        <v>31</v>
      </c>
      <c r="B56" s="19" t="s">
        <v>39</v>
      </c>
      <c r="C56" s="19"/>
      <c r="D56" s="19"/>
      <c r="E56" s="62">
        <f t="shared" ref="E56" si="8">E48-SUM(E51:E54)</f>
        <v>-678.6</v>
      </c>
    </row>
    <row r="57" spans="1:5" ht="15" thickTop="1">
      <c r="A57" s="25"/>
    </row>
    <row r="58" spans="1:5">
      <c r="A58" s="25"/>
      <c r="B58" s="2" t="s">
        <v>40</v>
      </c>
    </row>
    <row r="59" spans="1:5">
      <c r="B59" s="2" t="s">
        <v>41</v>
      </c>
    </row>
    <row r="60" spans="1:5">
      <c r="A60" s="26">
        <v>32</v>
      </c>
      <c r="B60" s="19"/>
      <c r="C60" s="19" t="s">
        <v>42</v>
      </c>
      <c r="D60" s="19"/>
      <c r="E60" s="63">
        <v>0</v>
      </c>
    </row>
    <row r="61" spans="1:5">
      <c r="A61" s="25">
        <v>33</v>
      </c>
      <c r="B61" s="20"/>
      <c r="C61" s="20" t="s">
        <v>43</v>
      </c>
      <c r="D61" s="20"/>
      <c r="E61" s="59">
        <v>0</v>
      </c>
    </row>
    <row r="62" spans="1:5">
      <c r="A62" s="25">
        <v>34</v>
      </c>
      <c r="B62" s="20"/>
      <c r="C62" s="20" t="s">
        <v>44</v>
      </c>
      <c r="D62" s="20"/>
      <c r="E62" s="59">
        <v>0</v>
      </c>
    </row>
    <row r="63" spans="1:5">
      <c r="A63" s="25">
        <v>35</v>
      </c>
      <c r="B63" s="20"/>
      <c r="C63" s="20" t="s">
        <v>24</v>
      </c>
      <c r="D63" s="20"/>
      <c r="E63" s="59">
        <v>0</v>
      </c>
    </row>
    <row r="64" spans="1:5">
      <c r="A64" s="25">
        <v>36</v>
      </c>
      <c r="B64" s="20"/>
      <c r="C64" s="20" t="s">
        <v>45</v>
      </c>
      <c r="D64" s="20"/>
      <c r="E64" s="61">
        <v>0</v>
      </c>
    </row>
    <row r="65" spans="1:5">
      <c r="A65" s="25">
        <v>37</v>
      </c>
      <c r="B65" s="20" t="s">
        <v>46</v>
      </c>
      <c r="C65" s="20"/>
      <c r="D65" s="20"/>
      <c r="E65" s="59">
        <f t="shared" ref="E65" si="9">SUM(E60:E64)</f>
        <v>0</v>
      </c>
    </row>
    <row r="66" spans="1:5">
      <c r="A66" s="25"/>
      <c r="B66" s="20" t="s">
        <v>47</v>
      </c>
      <c r="C66" s="20"/>
      <c r="D66" s="20"/>
    </row>
    <row r="67" spans="1:5">
      <c r="A67" s="25">
        <v>38</v>
      </c>
      <c r="B67" s="20"/>
      <c r="C67" s="19" t="s">
        <v>42</v>
      </c>
      <c r="D67" s="20"/>
      <c r="E67" s="59">
        <v>0</v>
      </c>
    </row>
    <row r="68" spans="1:5">
      <c r="A68" s="25">
        <v>39</v>
      </c>
      <c r="B68" s="20"/>
      <c r="C68" s="20" t="s">
        <v>43</v>
      </c>
      <c r="D68" s="20"/>
      <c r="E68" s="59">
        <v>0</v>
      </c>
    </row>
    <row r="69" spans="1:5">
      <c r="A69" s="25">
        <v>40</v>
      </c>
      <c r="B69" s="20"/>
      <c r="C69" s="20" t="s">
        <v>44</v>
      </c>
      <c r="D69" s="20"/>
      <c r="E69" s="59">
        <v>0</v>
      </c>
    </row>
    <row r="70" spans="1:5">
      <c r="A70" s="25">
        <v>41</v>
      </c>
      <c r="B70" s="20"/>
      <c r="C70" s="20" t="s">
        <v>24</v>
      </c>
      <c r="D70" s="20"/>
      <c r="E70" s="59">
        <v>0</v>
      </c>
    </row>
    <row r="71" spans="1:5">
      <c r="A71" s="25">
        <v>42</v>
      </c>
      <c r="B71" s="20"/>
      <c r="C71" s="20" t="s">
        <v>45</v>
      </c>
      <c r="D71" s="20"/>
      <c r="E71" s="59">
        <v>0</v>
      </c>
    </row>
    <row r="72" spans="1:5">
      <c r="A72" s="25">
        <v>43</v>
      </c>
      <c r="B72" s="20" t="s">
        <v>48</v>
      </c>
      <c r="C72" s="20"/>
      <c r="D72" s="20"/>
      <c r="E72" s="64">
        <f t="shared" ref="E72" si="10">SUM(E67:E71)</f>
        <v>0</v>
      </c>
    </row>
    <row r="73" spans="1:5">
      <c r="A73" s="25">
        <v>44</v>
      </c>
      <c r="B73" s="20" t="s">
        <v>49</v>
      </c>
      <c r="C73" s="20"/>
      <c r="D73" s="20"/>
      <c r="E73" s="64">
        <f t="shared" ref="E73" si="11">E65+E72</f>
        <v>0</v>
      </c>
    </row>
    <row r="74" spans="1:5">
      <c r="A74" s="25"/>
      <c r="B74" s="20"/>
      <c r="C74" s="20"/>
      <c r="D74" s="20"/>
      <c r="E74" s="65"/>
    </row>
    <row r="75" spans="1:5">
      <c r="A75" s="23">
        <v>45</v>
      </c>
      <c r="B75" s="20" t="s">
        <v>50</v>
      </c>
      <c r="C75" s="20"/>
      <c r="D75" s="20"/>
      <c r="E75" s="61">
        <v>0</v>
      </c>
    </row>
    <row r="76" spans="1:5">
      <c r="A76" s="23">
        <v>46</v>
      </c>
      <c r="B76" s="20"/>
      <c r="C76" s="20" t="s">
        <v>51</v>
      </c>
      <c r="D76" s="20"/>
      <c r="E76" s="65">
        <f t="shared" ref="E76" si="12">SUM(E73:E75)</f>
        <v>0</v>
      </c>
    </row>
    <row r="77" spans="1:5">
      <c r="A77" s="25">
        <v>47</v>
      </c>
      <c r="B77" s="20" t="s">
        <v>52</v>
      </c>
      <c r="C77" s="20"/>
      <c r="D77" s="20"/>
      <c r="E77" s="59">
        <v>0</v>
      </c>
    </row>
    <row r="78" spans="1:5">
      <c r="A78" s="25">
        <v>48</v>
      </c>
      <c r="B78" s="20" t="s">
        <v>53</v>
      </c>
      <c r="C78" s="20"/>
      <c r="D78" s="20"/>
      <c r="E78" s="61">
        <v>0</v>
      </c>
    </row>
    <row r="79" spans="1:5">
      <c r="A79" s="23"/>
      <c r="B79" s="20"/>
      <c r="C79" s="20"/>
      <c r="D79" s="20"/>
    </row>
    <row r="80" spans="1:5" ht="15" thickBot="1">
      <c r="A80" s="18">
        <v>49</v>
      </c>
      <c r="B80" s="19" t="s">
        <v>54</v>
      </c>
      <c r="C80" s="19"/>
      <c r="D80" s="19"/>
      <c r="E80" s="66">
        <f t="shared" ref="E80" si="13">SUM(E76:E78)</f>
        <v>0</v>
      </c>
    </row>
    <row r="81" ht="1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workbookViewId="0">
      <selection activeCell="E11" sqref="E11"/>
    </sheetView>
  </sheetViews>
  <sheetFormatPr defaultRowHeight="14.5"/>
  <cols>
    <col min="1" max="1" width="5.7265625" style="30" customWidth="1"/>
    <col min="2" max="3" width="1.7265625" style="28" customWidth="1"/>
    <col min="4" max="4" width="34.1796875" style="28" customWidth="1"/>
    <col min="5" max="5" width="14" style="67" customWidth="1"/>
  </cols>
  <sheetData>
    <row r="1" spans="1:5">
      <c r="A1" s="27" t="s">
        <v>99</v>
      </c>
      <c r="E1" s="93"/>
    </row>
    <row r="2" spans="1:5">
      <c r="A2" s="29" t="s">
        <v>55</v>
      </c>
      <c r="E2" s="93"/>
    </row>
    <row r="3" spans="1:5">
      <c r="A3" s="27" t="s">
        <v>2</v>
      </c>
      <c r="B3" s="30"/>
      <c r="E3" s="93"/>
    </row>
    <row r="4" spans="1:5">
      <c r="A4" s="27" t="s">
        <v>100</v>
      </c>
      <c r="C4" s="30"/>
      <c r="D4" s="30"/>
      <c r="E4" s="94"/>
    </row>
    <row r="5" spans="1:5">
      <c r="A5" s="28"/>
    </row>
    <row r="6" spans="1:5">
      <c r="A6" s="31"/>
      <c r="B6" s="32"/>
      <c r="C6" s="32"/>
      <c r="D6" s="32"/>
      <c r="E6" s="68" t="s">
        <v>103</v>
      </c>
    </row>
    <row r="7" spans="1:5">
      <c r="A7" s="33"/>
      <c r="B7" s="34"/>
      <c r="C7" s="35"/>
      <c r="D7" s="36"/>
      <c r="E7" s="69" t="s">
        <v>106</v>
      </c>
    </row>
    <row r="8" spans="1:5">
      <c r="A8" s="37" t="s">
        <v>4</v>
      </c>
      <c r="B8" s="38"/>
      <c r="C8" s="39"/>
      <c r="D8" s="40"/>
      <c r="E8" s="70" t="s">
        <v>101</v>
      </c>
    </row>
    <row r="9" spans="1:5">
      <c r="A9" s="41" t="s">
        <v>5</v>
      </c>
      <c r="B9" s="42"/>
      <c r="C9" s="43"/>
      <c r="D9" s="44" t="s">
        <v>6</v>
      </c>
      <c r="E9" s="71" t="s">
        <v>102</v>
      </c>
    </row>
    <row r="10" spans="1:5">
      <c r="A10" s="31"/>
      <c r="B10" s="45" t="s">
        <v>56</v>
      </c>
      <c r="C10" s="32"/>
      <c r="D10" s="32"/>
      <c r="E10" s="95">
        <v>3.04</v>
      </c>
    </row>
    <row r="11" spans="1:5">
      <c r="A11" s="31"/>
      <c r="B11" s="45" t="s">
        <v>8</v>
      </c>
      <c r="C11" s="32"/>
      <c r="D11" s="32"/>
      <c r="E11" s="72" t="s">
        <v>107</v>
      </c>
    </row>
    <row r="13" spans="1:5">
      <c r="B13" s="28" t="s">
        <v>57</v>
      </c>
    </row>
    <row r="14" spans="1:5">
      <c r="A14" s="30">
        <v>1</v>
      </c>
      <c r="B14" s="46" t="s">
        <v>58</v>
      </c>
      <c r="C14" s="46"/>
      <c r="D14" s="46"/>
      <c r="E14" s="73">
        <v>0</v>
      </c>
    </row>
    <row r="15" spans="1:5">
      <c r="A15" s="30">
        <v>2</v>
      </c>
      <c r="B15" s="47" t="s">
        <v>59</v>
      </c>
      <c r="D15" s="47"/>
      <c r="E15" s="74">
        <v>0</v>
      </c>
    </row>
    <row r="16" spans="1:5">
      <c r="A16" s="30">
        <v>3</v>
      </c>
      <c r="B16" s="47" t="s">
        <v>60</v>
      </c>
      <c r="D16" s="47"/>
      <c r="E16" s="75">
        <v>0</v>
      </c>
    </row>
    <row r="17" spans="1:5">
      <c r="A17" s="30">
        <v>4</v>
      </c>
      <c r="B17" s="28" t="s">
        <v>61</v>
      </c>
      <c r="C17" s="47"/>
      <c r="D17" s="47"/>
      <c r="E17" s="76">
        <f t="shared" ref="E17" si="0">SUM(E14:E16)</f>
        <v>0</v>
      </c>
    </row>
    <row r="18" spans="1:5">
      <c r="C18" s="47"/>
      <c r="D18" s="47"/>
      <c r="E18" s="74"/>
    </row>
    <row r="19" spans="1:5">
      <c r="B19" s="28" t="s">
        <v>62</v>
      </c>
      <c r="C19" s="47"/>
      <c r="D19" s="47"/>
      <c r="E19" s="74"/>
    </row>
    <row r="20" spans="1:5">
      <c r="B20" s="47" t="s">
        <v>63</v>
      </c>
      <c r="D20" s="47"/>
      <c r="E20" s="74"/>
    </row>
    <row r="21" spans="1:5">
      <c r="A21" s="30">
        <v>5</v>
      </c>
      <c r="C21" s="47" t="s">
        <v>64</v>
      </c>
      <c r="D21" s="47"/>
      <c r="E21" s="74">
        <v>0</v>
      </c>
    </row>
    <row r="22" spans="1:5">
      <c r="A22" s="30">
        <v>6</v>
      </c>
      <c r="C22" s="47" t="s">
        <v>65</v>
      </c>
      <c r="D22" s="47"/>
      <c r="E22" s="74">
        <v>0</v>
      </c>
    </row>
    <row r="23" spans="1:5">
      <c r="A23" s="30">
        <v>7</v>
      </c>
      <c r="C23" s="47" t="s">
        <v>66</v>
      </c>
      <c r="D23" s="47"/>
      <c r="E23" s="75">
        <v>0</v>
      </c>
    </row>
    <row r="24" spans="1:5">
      <c r="A24" s="30">
        <v>8</v>
      </c>
      <c r="B24" s="47" t="s">
        <v>67</v>
      </c>
      <c r="C24" s="47"/>
      <c r="E24" s="77">
        <f t="shared" ref="E24" si="1">SUM(E21:E23)</f>
        <v>0</v>
      </c>
    </row>
    <row r="25" spans="1:5">
      <c r="B25" s="47"/>
      <c r="C25" s="47"/>
      <c r="E25" s="76"/>
    </row>
    <row r="26" spans="1:5">
      <c r="B26" s="47" t="s">
        <v>68</v>
      </c>
      <c r="D26" s="47"/>
      <c r="E26" s="74"/>
    </row>
    <row r="27" spans="1:5">
      <c r="A27" s="30">
        <v>9</v>
      </c>
      <c r="C27" s="47" t="s">
        <v>69</v>
      </c>
      <c r="D27" s="47"/>
      <c r="E27" s="74">
        <v>0</v>
      </c>
    </row>
    <row r="28" spans="1:5">
      <c r="A28" s="30">
        <v>10</v>
      </c>
      <c r="C28" s="47" t="s">
        <v>25</v>
      </c>
      <c r="D28" s="47"/>
      <c r="E28" s="74">
        <v>0</v>
      </c>
    </row>
    <row r="29" spans="1:5">
      <c r="A29" s="30">
        <v>11</v>
      </c>
      <c r="C29" s="47" t="s">
        <v>70</v>
      </c>
      <c r="D29" s="47"/>
      <c r="E29" s="75">
        <v>18</v>
      </c>
    </row>
    <row r="30" spans="1:5">
      <c r="A30" s="30">
        <v>12</v>
      </c>
      <c r="B30" s="47" t="s">
        <v>71</v>
      </c>
      <c r="C30" s="47"/>
      <c r="E30" s="76">
        <f t="shared" ref="E30" si="2">SUM(E27:E29)</f>
        <v>18</v>
      </c>
    </row>
    <row r="31" spans="1:5">
      <c r="B31" s="47"/>
      <c r="C31" s="47"/>
      <c r="E31" s="76"/>
    </row>
    <row r="32" spans="1:5">
      <c r="B32" s="47" t="s">
        <v>72</v>
      </c>
      <c r="D32" s="47"/>
      <c r="E32" s="74"/>
    </row>
    <row r="33" spans="1:5">
      <c r="A33" s="30">
        <v>13</v>
      </c>
      <c r="C33" s="47" t="s">
        <v>69</v>
      </c>
      <c r="D33" s="47"/>
      <c r="E33" s="74">
        <v>0</v>
      </c>
    </row>
    <row r="34" spans="1:5">
      <c r="A34" s="30">
        <v>14</v>
      </c>
      <c r="C34" s="47" t="s">
        <v>25</v>
      </c>
      <c r="D34" s="47"/>
      <c r="E34" s="74">
        <v>0</v>
      </c>
    </row>
    <row r="35" spans="1:5">
      <c r="A35" s="30">
        <v>15</v>
      </c>
      <c r="C35" s="47" t="s">
        <v>70</v>
      </c>
      <c r="D35" s="47"/>
      <c r="E35" s="75">
        <v>213</v>
      </c>
    </row>
    <row r="36" spans="1:5">
      <c r="A36" s="30">
        <v>16</v>
      </c>
      <c r="B36" s="47" t="s">
        <v>73</v>
      </c>
      <c r="C36" s="47"/>
      <c r="E36" s="76">
        <f t="shared" ref="E36" si="3">SUM(E33:E35)</f>
        <v>213</v>
      </c>
    </row>
    <row r="37" spans="1:5">
      <c r="C37" s="47"/>
      <c r="D37" s="47"/>
      <c r="E37" s="76"/>
    </row>
    <row r="38" spans="1:5">
      <c r="A38" s="30">
        <v>17</v>
      </c>
      <c r="B38" s="28" t="s">
        <v>74</v>
      </c>
      <c r="C38" s="47"/>
      <c r="D38" s="47"/>
      <c r="E38" s="74"/>
    </row>
    <row r="39" spans="1:5">
      <c r="A39" s="30">
        <v>18</v>
      </c>
      <c r="B39" s="28" t="s">
        <v>75</v>
      </c>
      <c r="C39" s="47"/>
      <c r="D39" s="47"/>
      <c r="E39" s="74">
        <v>0</v>
      </c>
    </row>
    <row r="40" spans="1:5">
      <c r="A40" s="30">
        <v>19</v>
      </c>
      <c r="B40" s="28" t="s">
        <v>76</v>
      </c>
      <c r="C40" s="47"/>
      <c r="D40" s="47"/>
      <c r="E40" s="74">
        <v>0</v>
      </c>
    </row>
    <row r="41" spans="1:5">
      <c r="C41" s="47"/>
      <c r="D41" s="47"/>
      <c r="E41" s="74"/>
    </row>
    <row r="42" spans="1:5">
      <c r="B42" s="28" t="s">
        <v>77</v>
      </c>
      <c r="C42" s="47"/>
      <c r="D42" s="47"/>
      <c r="E42" s="74"/>
    </row>
    <row r="43" spans="1:5">
      <c r="A43" s="30">
        <v>20</v>
      </c>
      <c r="C43" s="47" t="s">
        <v>69</v>
      </c>
      <c r="D43" s="47"/>
      <c r="E43" s="74">
        <v>0</v>
      </c>
    </row>
    <row r="44" spans="1:5">
      <c r="A44" s="30">
        <v>21</v>
      </c>
      <c r="C44" s="47" t="s">
        <v>25</v>
      </c>
      <c r="D44" s="47"/>
      <c r="E44" s="74">
        <v>0</v>
      </c>
    </row>
    <row r="45" spans="1:5">
      <c r="A45" s="30">
        <v>22</v>
      </c>
      <c r="C45" s="48" t="s">
        <v>78</v>
      </c>
      <c r="D45" s="47"/>
      <c r="E45" s="74"/>
    </row>
    <row r="46" spans="1:5">
      <c r="A46" s="30">
        <v>23</v>
      </c>
      <c r="C46" s="47" t="s">
        <v>70</v>
      </c>
      <c r="D46" s="47"/>
      <c r="E46" s="75">
        <v>0</v>
      </c>
    </row>
    <row r="47" spans="1:5">
      <c r="A47" s="49">
        <v>24</v>
      </c>
      <c r="B47" s="47" t="s">
        <v>79</v>
      </c>
      <c r="C47" s="47"/>
      <c r="E47" s="79">
        <f t="shared" ref="E47" si="4">SUM(E43:E46)</f>
        <v>0</v>
      </c>
    </row>
    <row r="48" spans="1:5">
      <c r="A48" s="49">
        <v>25</v>
      </c>
      <c r="B48" s="28" t="s">
        <v>80</v>
      </c>
      <c r="C48" s="47"/>
      <c r="D48" s="47"/>
      <c r="E48" s="79">
        <f t="shared" ref="E48" si="5">E20+E24+E30+E36+E38+E39+E40+E47</f>
        <v>231</v>
      </c>
    </row>
    <row r="49" spans="1:5">
      <c r="A49" s="49"/>
      <c r="C49" s="47"/>
      <c r="D49" s="47"/>
      <c r="E49" s="76"/>
    </row>
    <row r="50" spans="1:5">
      <c r="A50" s="49">
        <v>26</v>
      </c>
      <c r="B50" s="28" t="s">
        <v>81</v>
      </c>
      <c r="C50" s="47"/>
      <c r="D50" s="47"/>
      <c r="E50" s="76">
        <f t="shared" ref="E50" si="6">E17-E48</f>
        <v>-231</v>
      </c>
    </row>
    <row r="51" spans="1:5">
      <c r="A51" s="49"/>
      <c r="C51" s="47"/>
      <c r="D51" s="47"/>
      <c r="E51" s="76"/>
    </row>
    <row r="52" spans="1:5">
      <c r="A52" s="49"/>
      <c r="B52" s="28" t="s">
        <v>82</v>
      </c>
      <c r="C52" s="47"/>
      <c r="D52" s="47"/>
      <c r="E52" s="74"/>
    </row>
    <row r="53" spans="1:5">
      <c r="A53" s="49">
        <v>27</v>
      </c>
      <c r="B53" s="47" t="s">
        <v>83</v>
      </c>
      <c r="D53" s="47"/>
      <c r="E53" s="74">
        <f t="shared" ref="E53" si="7">E50*0.35</f>
        <v>-80.849999999999994</v>
      </c>
    </row>
    <row r="54" spans="1:5">
      <c r="A54" s="49">
        <v>28</v>
      </c>
      <c r="B54" s="47" t="s">
        <v>36</v>
      </c>
      <c r="D54" s="47"/>
      <c r="E54" s="74">
        <f>(E81*'[2]RR SUMMARY'!$O$14)*-0.35</f>
        <v>0</v>
      </c>
    </row>
    <row r="55" spans="1:5">
      <c r="A55" s="49">
        <v>29</v>
      </c>
      <c r="B55" s="47" t="s">
        <v>84</v>
      </c>
      <c r="D55" s="47"/>
      <c r="E55" s="74">
        <v>0</v>
      </c>
    </row>
    <row r="56" spans="1:5">
      <c r="A56" s="49">
        <v>30</v>
      </c>
      <c r="B56" s="47" t="s">
        <v>85</v>
      </c>
      <c r="D56" s="47"/>
      <c r="E56" s="75">
        <v>0</v>
      </c>
    </row>
    <row r="57" spans="1:5">
      <c r="A57" s="49"/>
      <c r="E57" s="76"/>
    </row>
    <row r="58" spans="1:5" ht="15" thickBot="1">
      <c r="A58" s="30">
        <v>31</v>
      </c>
      <c r="B58" s="46" t="s">
        <v>86</v>
      </c>
      <c r="C58" s="46"/>
      <c r="D58" s="46"/>
      <c r="E58" s="80">
        <f>E50-SUM(E53:E56)</f>
        <v>-150.15</v>
      </c>
    </row>
    <row r="59" spans="1:5" ht="15" thickTop="1">
      <c r="E59" s="76"/>
    </row>
    <row r="60" spans="1:5">
      <c r="B60" s="28" t="s">
        <v>87</v>
      </c>
      <c r="E60" s="76"/>
    </row>
    <row r="61" spans="1:5">
      <c r="B61" s="28" t="s">
        <v>88</v>
      </c>
      <c r="E61" s="74"/>
    </row>
    <row r="62" spans="1:5">
      <c r="A62" s="30">
        <v>32</v>
      </c>
      <c r="B62" s="47"/>
      <c r="C62" s="47" t="s">
        <v>68</v>
      </c>
      <c r="D62" s="47"/>
      <c r="E62" s="73">
        <v>0</v>
      </c>
    </row>
    <row r="63" spans="1:5">
      <c r="A63" s="30">
        <v>33</v>
      </c>
      <c r="B63" s="47"/>
      <c r="C63" s="47" t="s">
        <v>89</v>
      </c>
      <c r="D63" s="47"/>
      <c r="E63" s="74">
        <v>0</v>
      </c>
    </row>
    <row r="64" spans="1:5">
      <c r="A64" s="30">
        <v>34</v>
      </c>
      <c r="B64" s="47"/>
      <c r="C64" s="47" t="s">
        <v>90</v>
      </c>
      <c r="D64" s="47"/>
      <c r="E64" s="75">
        <v>0</v>
      </c>
    </row>
    <row r="65" spans="1:5">
      <c r="A65" s="30">
        <v>35</v>
      </c>
      <c r="B65" s="47" t="s">
        <v>91</v>
      </c>
      <c r="C65" s="47"/>
      <c r="E65" s="76">
        <f t="shared" ref="E65" si="8">SUM(E62:E64)</f>
        <v>0</v>
      </c>
    </row>
    <row r="66" spans="1:5">
      <c r="B66" s="47"/>
      <c r="C66" s="47"/>
      <c r="E66" s="76"/>
    </row>
    <row r="67" spans="1:5">
      <c r="B67" s="47" t="s">
        <v>47</v>
      </c>
      <c r="C67" s="47"/>
      <c r="D67" s="47"/>
      <c r="E67" s="74"/>
    </row>
    <row r="68" spans="1:5">
      <c r="A68" s="30">
        <v>36</v>
      </c>
      <c r="B68" s="47"/>
      <c r="C68" s="47" t="s">
        <v>68</v>
      </c>
      <c r="D68" s="47"/>
      <c r="E68" s="74">
        <v>0</v>
      </c>
    </row>
    <row r="69" spans="1:5">
      <c r="A69" s="30">
        <v>37</v>
      </c>
      <c r="B69" s="47"/>
      <c r="C69" s="47" t="s">
        <v>89</v>
      </c>
      <c r="D69" s="47"/>
      <c r="E69" s="74">
        <v>0</v>
      </c>
    </row>
    <row r="70" spans="1:5">
      <c r="A70" s="30">
        <v>38</v>
      </c>
      <c r="B70" s="47"/>
      <c r="C70" s="47" t="s">
        <v>90</v>
      </c>
      <c r="D70" s="47"/>
      <c r="E70" s="74">
        <v>0</v>
      </c>
    </row>
    <row r="71" spans="1:5">
      <c r="A71" s="30">
        <v>39</v>
      </c>
      <c r="B71" s="47" t="s">
        <v>92</v>
      </c>
      <c r="C71" s="47"/>
      <c r="E71" s="81">
        <f t="shared" ref="E71" si="9">SUM(E68:E70)</f>
        <v>0</v>
      </c>
    </row>
    <row r="72" spans="1:5">
      <c r="A72" s="30">
        <v>40</v>
      </c>
      <c r="B72" s="47" t="s">
        <v>93</v>
      </c>
      <c r="C72" s="47"/>
      <c r="D72" s="47"/>
      <c r="E72" s="82">
        <f t="shared" ref="E72" si="10">E65+E71</f>
        <v>0</v>
      </c>
    </row>
    <row r="73" spans="1:5">
      <c r="A73" s="49">
        <v>41</v>
      </c>
      <c r="B73" s="50" t="s">
        <v>94</v>
      </c>
      <c r="C73" s="50"/>
      <c r="D73" s="50"/>
      <c r="E73" s="75">
        <v>0</v>
      </c>
    </row>
    <row r="74" spans="1:5">
      <c r="A74" s="49">
        <v>42</v>
      </c>
      <c r="B74" s="50" t="s">
        <v>51</v>
      </c>
      <c r="C74" s="50"/>
      <c r="D74" s="50"/>
      <c r="E74" s="82">
        <f t="shared" ref="E74" si="11">E72+E73</f>
        <v>0</v>
      </c>
    </row>
    <row r="75" spans="1:5">
      <c r="A75" s="30">
        <v>43</v>
      </c>
      <c r="B75" s="47" t="s">
        <v>95</v>
      </c>
      <c r="C75" s="47"/>
      <c r="D75" s="47"/>
      <c r="E75" s="74">
        <v>0</v>
      </c>
    </row>
    <row r="76" spans="1:5">
      <c r="A76" s="49">
        <v>44</v>
      </c>
      <c r="B76" s="50" t="s">
        <v>96</v>
      </c>
      <c r="C76" s="50"/>
      <c r="D76" s="50"/>
      <c r="E76" s="78">
        <v>0</v>
      </c>
    </row>
    <row r="77" spans="1:5">
      <c r="A77" s="49">
        <v>45</v>
      </c>
      <c r="B77" s="50" t="s">
        <v>97</v>
      </c>
      <c r="C77" s="50"/>
      <c r="D77" s="50"/>
      <c r="E77" s="78"/>
    </row>
    <row r="78" spans="1:5">
      <c r="A78" s="30">
        <v>46</v>
      </c>
      <c r="B78" s="47" t="s">
        <v>53</v>
      </c>
      <c r="C78" s="47"/>
      <c r="D78" s="47"/>
      <c r="E78" s="75">
        <v>0</v>
      </c>
    </row>
    <row r="80" spans="1:5">
      <c r="E80" s="76"/>
    </row>
    <row r="81" spans="1:5" ht="15" thickBot="1">
      <c r="A81" s="31">
        <v>47</v>
      </c>
      <c r="B81" s="51" t="s">
        <v>98</v>
      </c>
      <c r="C81" s="51"/>
      <c r="D81" s="51"/>
      <c r="E81" s="83">
        <f t="shared" ref="E81" si="12">E74+E75+E76+E78+E77</f>
        <v>0</v>
      </c>
    </row>
    <row r="82" spans="1:5" ht="15" thickTop="1">
      <c r="A82" s="53"/>
      <c r="B82" s="52"/>
      <c r="C82" s="52"/>
      <c r="D82" s="54"/>
      <c r="E82" s="76"/>
    </row>
    <row r="83" spans="1:5">
      <c r="A83" s="49"/>
      <c r="B83" s="55"/>
      <c r="C83" s="55"/>
      <c r="D83" s="55"/>
      <c r="E83" s="84"/>
    </row>
    <row r="84" spans="1:5">
      <c r="E84" s="84"/>
    </row>
    <row r="85" spans="1:5">
      <c r="E85" s="84"/>
    </row>
    <row r="86" spans="1:5">
      <c r="E86" s="85"/>
    </row>
    <row r="87" spans="1:5">
      <c r="E87" s="85"/>
    </row>
    <row r="88" spans="1:5">
      <c r="E88" s="86"/>
    </row>
    <row r="89" spans="1:5">
      <c r="E89" s="86"/>
    </row>
    <row r="90" spans="1:5">
      <c r="E90" s="87"/>
    </row>
    <row r="91" spans="1:5">
      <c r="E91" s="87"/>
    </row>
    <row r="92" spans="1:5">
      <c r="E92" s="8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2016-11-07T23:29:17+00:00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3EF47E-3746-4B80-85DB-A78200DA763B}"/>
</file>

<file path=customXml/itemProps2.xml><?xml version="1.0" encoding="utf-8"?>
<ds:datastoreItem xmlns:ds="http://schemas.openxmlformats.org/officeDocument/2006/customXml" ds:itemID="{95F330F6-804B-48E2-8026-C12F1C6B7E55}"/>
</file>

<file path=customXml/itemProps3.xml><?xml version="1.0" encoding="utf-8"?>
<ds:datastoreItem xmlns:ds="http://schemas.openxmlformats.org/officeDocument/2006/customXml" ds:itemID="{C282485D-0962-442C-8BA6-20122B88963E}"/>
</file>

<file path=customXml/itemProps4.xml><?xml version="1.0" encoding="utf-8"?>
<ds:datastoreItem xmlns:ds="http://schemas.openxmlformats.org/officeDocument/2006/customXml" ds:itemID="{1A60AA0B-45CD-40DF-B8A0-1BE645B3E0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Electric-3.06</vt:lpstr>
      <vt:lpstr>Gas-3.04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Joanna (UTC)</dc:creator>
  <cp:lastModifiedBy>Huang, Joanna (UTC)</cp:lastModifiedBy>
  <dcterms:created xsi:type="dcterms:W3CDTF">2016-11-01T23:05:33Z</dcterms:created>
  <dcterms:modified xsi:type="dcterms:W3CDTF">2016-11-01T23:14:00Z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