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0\2020 COVID-19\WUTC U-200281 COVID-19 Docket\2022-WA-COVID-19 Reporting\2022 WA February Covid-19 Report\"/>
    </mc:Choice>
  </mc:AlternateContent>
  <xr:revisionPtr revIDLastSave="0" documentId="13_ncr:1_{F7CF1F8B-F255-4817-9473-891DA6187C7D}" xr6:coauthVersionLast="45" xr6:coauthVersionMax="45" xr10:uidLastSave="{00000000-0000-0000-0000-000000000000}"/>
  <bookViews>
    <workbookView xWindow="-98" yWindow="-98" windowWidth="20715" windowHeight="13425" activeTab="1" xr2:uid="{00000000-000D-0000-FFFF-FFFF00000000}"/>
  </bookViews>
  <sheets>
    <sheet name="Section K. #1 " sheetId="9" r:id="rId1"/>
    <sheet name="Section K. #2. a,b,c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9" l="1"/>
  <c r="F11" i="9"/>
  <c r="L10" i="9"/>
  <c r="K10" i="9"/>
  <c r="C14" i="10" l="1"/>
  <c r="B14" i="10"/>
  <c r="G7" i="10"/>
  <c r="F7" i="10"/>
  <c r="E7" i="10"/>
  <c r="D7" i="10"/>
  <c r="C7" i="10"/>
  <c r="B7" i="10"/>
  <c r="I6" i="10"/>
  <c r="H6" i="10"/>
  <c r="I5" i="10"/>
  <c r="H5" i="10"/>
  <c r="I4" i="10"/>
  <c r="H4" i="10"/>
  <c r="H7" i="10" l="1"/>
  <c r="I7" i="10"/>
</calcChain>
</file>

<file path=xl/sharedStrings.xml><?xml version="1.0" encoding="utf-8"?>
<sst xmlns="http://schemas.openxmlformats.org/spreadsheetml/2006/main" count="60" uniqueCount="37">
  <si>
    <t>Commercial</t>
  </si>
  <si>
    <t>Residential</t>
  </si>
  <si>
    <t>Temporary COVID Debt Relief Programs</t>
  </si>
  <si>
    <t>Automatic Grants</t>
  </si>
  <si>
    <t>Total</t>
  </si>
  <si>
    <t>Number of accounts</t>
  </si>
  <si>
    <t>Average Benefits</t>
  </si>
  <si>
    <t>Forgiveness Grants</t>
  </si>
  <si>
    <t>Electric</t>
  </si>
  <si>
    <t>Gas</t>
  </si>
  <si>
    <t>Dual</t>
  </si>
  <si>
    <t>N/A*</t>
  </si>
  <si>
    <t>Debt Relief Total</t>
  </si>
  <si>
    <t>Low-Income*</t>
  </si>
  <si>
    <t>*Low-income residential customers are also included in the residential category</t>
  </si>
  <si>
    <t>Industrial</t>
  </si>
  <si>
    <t>Grand Total</t>
  </si>
  <si>
    <t>Days Past Due</t>
  </si>
  <si>
    <t># of Customers</t>
  </si>
  <si>
    <t>Past Due Amt.</t>
  </si>
  <si>
    <t>30+</t>
  </si>
  <si>
    <t>60+</t>
  </si>
  <si>
    <t>90+</t>
  </si>
  <si>
    <t>Avista - Feb 2022 COVID-19 Credit and Collections Monthly Reporting</t>
  </si>
  <si>
    <t>Total LIHEAP</t>
  </si>
  <si>
    <t>Total LIRAP</t>
  </si>
  <si>
    <t>Current Amount</t>
  </si>
  <si>
    <t>Number of Payments</t>
  </si>
  <si>
    <t>AMP*</t>
  </si>
  <si>
    <t>Housing</t>
  </si>
  <si>
    <t>LIHEAP</t>
  </si>
  <si>
    <t>LIRAP</t>
  </si>
  <si>
    <t>MISC EA</t>
  </si>
  <si>
    <t>Project Share</t>
  </si>
  <si>
    <t>Rate Discount**</t>
  </si>
  <si>
    <t>COVID-19 Debt Relief</t>
  </si>
  <si>
    <t>*For AMP only: number of payments=number of accounts receiving credits.  This is LIRAP funding.                                                                **For rate discount only: number of payments = number of customers actively enrolled.  This is also LIRAP funding.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</si>
</sst>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Tahoma"/>
      <family val="2"/>
    </font>
    <font>
      <sz val="11"/>
      <color rgb="FF454545"/>
      <name val="Calibri"/>
      <family val="2"/>
      <scheme val="minor"/>
    </font>
    <font>
      <b/>
      <sz val="11"/>
      <color rgb="FF454545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114">
    <xf numFmtId="0" fontId="0" fillId="0" borderId="0" xfId="0"/>
    <xf numFmtId="0" fontId="1" fillId="0" borderId="1" xfId="0" applyFont="1" applyBorder="1" applyAlignment="1">
      <alignment vertical="center" wrapText="1"/>
    </xf>
    <xf numFmtId="44" fontId="0" fillId="0" borderId="9" xfId="2" applyFont="1" applyBorder="1"/>
    <xf numFmtId="0" fontId="0" fillId="0" borderId="16" xfId="0" applyBorder="1"/>
    <xf numFmtId="0" fontId="1" fillId="0" borderId="1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7" xfId="0" applyFont="1" applyBorder="1"/>
    <xf numFmtId="3" fontId="4" fillId="0" borderId="8" xfId="0" applyNumberFormat="1" applyFont="1" applyBorder="1" applyAlignment="1">
      <alignment horizontal="right" vertical="top"/>
    </xf>
    <xf numFmtId="44" fontId="0" fillId="0" borderId="18" xfId="2" applyFont="1" applyBorder="1"/>
    <xf numFmtId="164" fontId="0" fillId="0" borderId="8" xfId="1" applyNumberFormat="1" applyFont="1" applyBorder="1" applyAlignment="1"/>
    <xf numFmtId="164" fontId="0" fillId="0" borderId="8" xfId="1" applyNumberFormat="1" applyFont="1" applyBorder="1"/>
    <xf numFmtId="44" fontId="0" fillId="0" borderId="2" xfId="2" applyFont="1" applyBorder="1"/>
    <xf numFmtId="164" fontId="4" fillId="0" borderId="8" xfId="1" applyNumberFormat="1" applyFont="1" applyBorder="1" applyAlignment="1">
      <alignment vertical="top"/>
    </xf>
    <xf numFmtId="3" fontId="0" fillId="0" borderId="19" xfId="0" applyNumberFormat="1" applyBorder="1"/>
    <xf numFmtId="44" fontId="4" fillId="0" borderId="9" xfId="2" applyFont="1" applyBorder="1" applyAlignment="1">
      <alignment horizontal="right" vertical="top"/>
    </xf>
    <xf numFmtId="44" fontId="4" fillId="0" borderId="18" xfId="2" applyFont="1" applyBorder="1" applyAlignment="1">
      <alignment horizontal="right" vertical="top"/>
    </xf>
    <xf numFmtId="164" fontId="4" fillId="0" borderId="8" xfId="1" applyNumberFormat="1" applyFont="1" applyBorder="1" applyAlignment="1">
      <alignment horizontal="right" vertical="top"/>
    </xf>
    <xf numFmtId="44" fontId="4" fillId="0" borderId="2" xfId="2" applyFont="1" applyBorder="1" applyAlignment="1">
      <alignment horizontal="right" vertical="top"/>
    </xf>
    <xf numFmtId="0" fontId="1" fillId="0" borderId="20" xfId="0" applyFont="1" applyBorder="1"/>
    <xf numFmtId="44" fontId="5" fillId="0" borderId="12" xfId="2" applyFont="1" applyBorder="1" applyAlignment="1">
      <alignment horizontal="right" vertical="top"/>
    </xf>
    <xf numFmtId="164" fontId="5" fillId="0" borderId="10" xfId="1" applyNumberFormat="1" applyFont="1" applyBorder="1" applyAlignment="1">
      <alignment horizontal="right" vertical="top"/>
    </xf>
    <xf numFmtId="44" fontId="5" fillId="0" borderId="21" xfId="2" applyFont="1" applyBorder="1" applyAlignment="1">
      <alignment horizontal="right" vertical="top"/>
    </xf>
    <xf numFmtId="44" fontId="1" fillId="0" borderId="12" xfId="2" applyFont="1" applyBorder="1"/>
    <xf numFmtId="0" fontId="0" fillId="0" borderId="5" xfId="0" applyBorder="1"/>
    <xf numFmtId="0" fontId="1" fillId="0" borderId="8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1" fillId="0" borderId="8" xfId="0" applyFont="1" applyBorder="1"/>
    <xf numFmtId="164" fontId="4" fillId="0" borderId="1" xfId="1" applyNumberFormat="1" applyFont="1" applyBorder="1" applyAlignment="1">
      <alignment horizontal="right" vertical="top"/>
    </xf>
    <xf numFmtId="164" fontId="0" fillId="0" borderId="0" xfId="0" applyNumberFormat="1"/>
    <xf numFmtId="0" fontId="1" fillId="0" borderId="10" xfId="0" applyFont="1" applyBorder="1"/>
    <xf numFmtId="164" fontId="5" fillId="0" borderId="11" xfId="1" applyNumberFormat="1" applyFont="1" applyBorder="1" applyAlignment="1">
      <alignment horizontal="right" vertical="top"/>
    </xf>
    <xf numFmtId="164" fontId="0" fillId="0" borderId="10" xfId="1" applyNumberFormat="1" applyFont="1" applyBorder="1"/>
    <xf numFmtId="3" fontId="1" fillId="0" borderId="10" xfId="0" applyNumberFormat="1" applyFont="1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17" fontId="6" fillId="2" borderId="16" xfId="3" applyNumberFormat="1" applyFont="1" applyFill="1" applyBorder="1" applyAlignment="1">
      <alignment horizontal="center" vertical="center" wrapText="1"/>
    </xf>
    <xf numFmtId="17" fontId="6" fillId="2" borderId="25" xfId="3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7" fillId="0" borderId="17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165" fontId="0" fillId="0" borderId="1" xfId="2" applyNumberFormat="1" applyFont="1" applyBorder="1"/>
    <xf numFmtId="164" fontId="0" fillId="0" borderId="9" xfId="1" applyNumberFormat="1" applyFont="1" applyBorder="1"/>
    <xf numFmtId="0" fontId="1" fillId="0" borderId="5" xfId="0" applyFont="1" applyBorder="1" applyAlignment="1">
      <alignment horizontal="center" vertical="center"/>
    </xf>
    <xf numFmtId="0" fontId="1" fillId="0" borderId="30" xfId="0" applyFont="1" applyBorder="1"/>
    <xf numFmtId="0" fontId="2" fillId="3" borderId="5" xfId="0" applyFont="1" applyFill="1" applyBorder="1" applyAlignment="1">
      <alignment horizontal="right" wrapText="1"/>
    </xf>
    <xf numFmtId="0" fontId="2" fillId="3" borderId="6" xfId="0" applyFont="1" applyFill="1" applyBorder="1" applyAlignment="1">
      <alignment horizontal="right" wrapText="1"/>
    </xf>
    <xf numFmtId="0" fontId="2" fillId="3" borderId="7" xfId="0" applyFont="1" applyFill="1" applyBorder="1" applyAlignment="1">
      <alignment horizontal="center" wrapText="1"/>
    </xf>
    <xf numFmtId="0" fontId="2" fillId="0" borderId="31" xfId="0" applyFont="1" applyBorder="1" applyAlignment="1">
      <alignment vertical="center"/>
    </xf>
    <xf numFmtId="0" fontId="2" fillId="0" borderId="3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/>
    <xf numFmtId="0" fontId="2" fillId="3" borderId="10" xfId="0" applyFont="1" applyFill="1" applyBorder="1" applyAlignment="1">
      <alignment horizontal="right" wrapText="1"/>
    </xf>
    <xf numFmtId="44" fontId="2" fillId="3" borderId="11" xfId="2" applyFont="1" applyFill="1" applyBorder="1" applyAlignment="1">
      <alignment horizontal="right" wrapText="1"/>
    </xf>
    <xf numFmtId="44" fontId="2" fillId="3" borderId="12" xfId="0" applyNumberFormat="1" applyFont="1" applyFill="1" applyBorder="1" applyAlignment="1">
      <alignment horizontal="center" wrapText="1"/>
    </xf>
    <xf numFmtId="44" fontId="2" fillId="0" borderId="32" xfId="2" applyFont="1" applyBorder="1" applyAlignment="1">
      <alignment vertical="center"/>
    </xf>
    <xf numFmtId="44" fontId="2" fillId="0" borderId="32" xfId="2" applyFont="1" applyBorder="1" applyAlignment="1">
      <alignment vertical="center" wrapText="1"/>
    </xf>
    <xf numFmtId="165" fontId="0" fillId="0" borderId="0" xfId="2" applyNumberFormat="1" applyFont="1" applyBorder="1"/>
    <xf numFmtId="0" fontId="2" fillId="3" borderId="10" xfId="0" applyFont="1" applyFill="1" applyBorder="1" applyAlignment="1">
      <alignment horizontal="right" vertical="center" wrapText="1"/>
    </xf>
    <xf numFmtId="44" fontId="2" fillId="3" borderId="11" xfId="2" applyFont="1" applyFill="1" applyBorder="1" applyAlignment="1">
      <alignment horizontal="right" vertical="center" wrapText="1"/>
    </xf>
    <xf numFmtId="44" fontId="2" fillId="3" borderId="12" xfId="0" applyNumberFormat="1" applyFont="1" applyFill="1" applyBorder="1" applyAlignment="1">
      <alignment vertical="center"/>
    </xf>
    <xf numFmtId="0" fontId="7" fillId="0" borderId="33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165" fontId="0" fillId="0" borderId="35" xfId="2" applyNumberFormat="1" applyFont="1" applyBorder="1"/>
    <xf numFmtId="164" fontId="0" fillId="0" borderId="36" xfId="1" applyNumberFormat="1" applyFont="1" applyBorder="1"/>
    <xf numFmtId="0" fontId="1" fillId="0" borderId="26" xfId="0" applyFont="1" applyBorder="1" applyAlignment="1">
      <alignment horizontal="center" vertical="center"/>
    </xf>
    <xf numFmtId="0" fontId="1" fillId="0" borderId="37" xfId="0" applyFont="1" applyBorder="1"/>
    <xf numFmtId="0" fontId="2" fillId="3" borderId="26" xfId="0" applyFont="1" applyFill="1" applyBorder="1" applyAlignment="1">
      <alignment horizontal="right" vertical="center" wrapText="1"/>
    </xf>
    <xf numFmtId="44" fontId="2" fillId="3" borderId="27" xfId="2" applyFont="1" applyFill="1" applyBorder="1" applyAlignment="1">
      <alignment horizontal="right" vertical="center" wrapText="1"/>
    </xf>
    <xf numFmtId="44" fontId="2" fillId="3" borderId="28" xfId="0" applyNumberFormat="1" applyFont="1" applyFill="1" applyBorder="1" applyAlignment="1">
      <alignment vertical="center"/>
    </xf>
    <xf numFmtId="44" fontId="2" fillId="0" borderId="38" xfId="2" applyFont="1" applyBorder="1" applyAlignment="1">
      <alignment vertical="center"/>
    </xf>
    <xf numFmtId="44" fontId="2" fillId="0" borderId="38" xfId="2" applyFont="1" applyBorder="1" applyAlignment="1">
      <alignment vertical="center" wrapText="1"/>
    </xf>
    <xf numFmtId="0" fontId="7" fillId="0" borderId="39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165" fontId="0" fillId="0" borderId="40" xfId="2" applyNumberFormat="1" applyFont="1" applyBorder="1"/>
    <xf numFmtId="164" fontId="0" fillId="0" borderId="41" xfId="1" applyNumberFormat="1" applyFont="1" applyBorder="1"/>
    <xf numFmtId="0" fontId="1" fillId="0" borderId="5" xfId="0" applyFont="1" applyBorder="1" applyAlignment="1">
      <alignment horizontal="center" vertical="center"/>
    </xf>
    <xf numFmtId="0" fontId="7" fillId="3" borderId="5" xfId="0" applyFont="1" applyFill="1" applyBorder="1"/>
    <xf numFmtId="0" fontId="7" fillId="3" borderId="6" xfId="0" applyFont="1" applyFill="1" applyBorder="1" applyAlignment="1">
      <alignment horizontal="right"/>
    </xf>
    <xf numFmtId="0" fontId="7" fillId="3" borderId="7" xfId="0" applyFont="1" applyFill="1" applyBorder="1"/>
    <xf numFmtId="0" fontId="7" fillId="0" borderId="31" xfId="0" applyFont="1" applyBorder="1"/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44" fontId="7" fillId="3" borderId="26" xfId="2" applyFont="1" applyFill="1" applyBorder="1"/>
    <xf numFmtId="44" fontId="7" fillId="3" borderId="27" xfId="2" applyFont="1" applyFill="1" applyBorder="1" applyAlignment="1">
      <alignment horizontal="right"/>
    </xf>
    <xf numFmtId="44" fontId="7" fillId="3" borderId="28" xfId="2" applyFont="1" applyFill="1" applyBorder="1"/>
    <xf numFmtId="44" fontId="7" fillId="0" borderId="38" xfId="2" applyFont="1" applyBorder="1"/>
    <xf numFmtId="0" fontId="3" fillId="0" borderId="4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 2" xfId="3" xr:uid="{AA84AF81-3798-45C2-A460-C77202CADA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workbookViewId="0">
      <selection sqref="A1:B1"/>
    </sheetView>
  </sheetViews>
  <sheetFormatPr defaultRowHeight="14.25" x14ac:dyDescent="0.45"/>
  <cols>
    <col min="1" max="1" width="23.1328125" bestFit="1" customWidth="1"/>
    <col min="2" max="2" width="19" bestFit="1" customWidth="1"/>
    <col min="3" max="3" width="10.1328125" bestFit="1" customWidth="1"/>
    <col min="4" max="4" width="18.1328125" bestFit="1" customWidth="1"/>
    <col min="5" max="5" width="10.59765625" bestFit="1" customWidth="1"/>
    <col min="6" max="6" width="12" bestFit="1" customWidth="1"/>
    <col min="7" max="7" width="10.86328125" bestFit="1" customWidth="1"/>
    <col min="10" max="10" width="11.3984375" customWidth="1"/>
    <col min="11" max="11" width="10.86328125" bestFit="1" customWidth="1"/>
    <col min="12" max="12" width="10.73046875" customWidth="1"/>
  </cols>
  <sheetData>
    <row r="1" spans="1:12" ht="51" customHeight="1" thickBot="1" x14ac:dyDescent="0.5">
      <c r="A1" s="49">
        <v>44614</v>
      </c>
      <c r="B1" s="50"/>
      <c r="C1" s="44" t="s">
        <v>2</v>
      </c>
      <c r="D1" s="45"/>
      <c r="E1" s="46"/>
      <c r="F1" s="47" t="s">
        <v>24</v>
      </c>
      <c r="G1" s="48" t="s">
        <v>25</v>
      </c>
      <c r="I1" s="49">
        <v>44614</v>
      </c>
      <c r="J1" s="50"/>
      <c r="K1" s="51" t="s">
        <v>26</v>
      </c>
      <c r="L1" s="52" t="s">
        <v>27</v>
      </c>
    </row>
    <row r="2" spans="1:12" ht="28.9" thickBot="1" x14ac:dyDescent="0.5">
      <c r="A2" s="49"/>
      <c r="B2" s="50"/>
      <c r="C2" s="53" t="s">
        <v>3</v>
      </c>
      <c r="D2" s="54" t="s">
        <v>7</v>
      </c>
      <c r="E2" s="55" t="s">
        <v>12</v>
      </c>
      <c r="F2" s="56"/>
      <c r="G2" s="57"/>
      <c r="I2" s="58" t="s">
        <v>28</v>
      </c>
      <c r="J2" s="59"/>
      <c r="K2" s="60"/>
      <c r="L2" s="61"/>
    </row>
    <row r="3" spans="1:12" x14ac:dyDescent="0.45">
      <c r="A3" s="62" t="s">
        <v>8</v>
      </c>
      <c r="B3" s="63" t="s">
        <v>5</v>
      </c>
      <c r="C3" s="64"/>
      <c r="D3" s="65"/>
      <c r="E3" s="66"/>
      <c r="F3" s="67">
        <v>728</v>
      </c>
      <c r="G3" s="68">
        <v>917</v>
      </c>
      <c r="I3" s="58" t="s">
        <v>29</v>
      </c>
      <c r="J3" s="59"/>
      <c r="K3" s="60">
        <v>19027</v>
      </c>
      <c r="L3" s="61">
        <v>272</v>
      </c>
    </row>
    <row r="4" spans="1:12" ht="14.65" thickBot="1" x14ac:dyDescent="0.5">
      <c r="A4" s="69"/>
      <c r="B4" s="70" t="s">
        <v>6</v>
      </c>
      <c r="C4" s="71"/>
      <c r="D4" s="72"/>
      <c r="E4" s="73"/>
      <c r="F4" s="74">
        <v>658.33</v>
      </c>
      <c r="G4" s="75">
        <v>419.21</v>
      </c>
      <c r="I4" s="58" t="s">
        <v>30</v>
      </c>
      <c r="J4" s="59"/>
      <c r="K4" s="60">
        <v>945972.21</v>
      </c>
      <c r="L4" s="61">
        <v>1682</v>
      </c>
    </row>
    <row r="5" spans="1:12" x14ac:dyDescent="0.45">
      <c r="A5" s="62" t="s">
        <v>9</v>
      </c>
      <c r="B5" s="63" t="s">
        <v>5</v>
      </c>
      <c r="C5" s="64"/>
      <c r="D5" s="65"/>
      <c r="E5" s="66"/>
      <c r="F5" s="67">
        <v>26</v>
      </c>
      <c r="G5" s="68">
        <v>25</v>
      </c>
      <c r="I5" s="58" t="s">
        <v>31</v>
      </c>
      <c r="J5" s="59"/>
      <c r="K5" s="76">
        <v>675989.49</v>
      </c>
      <c r="L5" s="61">
        <v>1830</v>
      </c>
    </row>
    <row r="6" spans="1:12" ht="14.65" thickBot="1" x14ac:dyDescent="0.5">
      <c r="A6" s="69"/>
      <c r="B6" s="70" t="s">
        <v>6</v>
      </c>
      <c r="C6" s="71"/>
      <c r="D6" s="72"/>
      <c r="E6" s="73"/>
      <c r="F6" s="74">
        <v>398.61</v>
      </c>
      <c r="G6" s="75">
        <v>348.37</v>
      </c>
      <c r="I6" s="58" t="s">
        <v>32</v>
      </c>
      <c r="J6" s="59"/>
      <c r="K6" s="60">
        <v>389924.04</v>
      </c>
      <c r="L6" s="61">
        <v>795</v>
      </c>
    </row>
    <row r="7" spans="1:12" x14ac:dyDescent="0.45">
      <c r="A7" s="62" t="s">
        <v>10</v>
      </c>
      <c r="B7" s="63" t="s">
        <v>5</v>
      </c>
      <c r="C7" s="64"/>
      <c r="D7" s="65"/>
      <c r="E7" s="66"/>
      <c r="F7" s="67">
        <v>606</v>
      </c>
      <c r="G7" s="68">
        <v>799</v>
      </c>
      <c r="I7" s="58" t="s">
        <v>33</v>
      </c>
      <c r="J7" s="59"/>
      <c r="K7" s="60">
        <v>0</v>
      </c>
      <c r="L7" s="61">
        <v>0</v>
      </c>
    </row>
    <row r="8" spans="1:12" ht="14.65" thickBot="1" x14ac:dyDescent="0.5">
      <c r="A8" s="69"/>
      <c r="B8" s="70" t="s">
        <v>6</v>
      </c>
      <c r="C8" s="77"/>
      <c r="D8" s="78"/>
      <c r="E8" s="79"/>
      <c r="F8" s="74">
        <v>769.23</v>
      </c>
      <c r="G8" s="75">
        <v>361.72</v>
      </c>
      <c r="I8" s="58" t="s">
        <v>34</v>
      </c>
      <c r="J8" s="59"/>
      <c r="K8" s="60"/>
      <c r="L8" s="61"/>
    </row>
    <row r="9" spans="1:12" ht="14.65" thickBot="1" x14ac:dyDescent="0.5">
      <c r="A9" s="62" t="s">
        <v>11</v>
      </c>
      <c r="B9" s="63" t="s">
        <v>5</v>
      </c>
      <c r="C9" s="64"/>
      <c r="D9" s="65"/>
      <c r="E9" s="66"/>
      <c r="F9" s="67">
        <v>14</v>
      </c>
      <c r="G9" s="68">
        <v>16</v>
      </c>
      <c r="I9" s="80" t="s">
        <v>35</v>
      </c>
      <c r="J9" s="81"/>
      <c r="K9" s="82">
        <v>0</v>
      </c>
      <c r="L9" s="83">
        <v>0</v>
      </c>
    </row>
    <row r="10" spans="1:12" ht="15" thickTop="1" thickBot="1" x14ac:dyDescent="0.5">
      <c r="A10" s="84"/>
      <c r="B10" s="85" t="s">
        <v>6</v>
      </c>
      <c r="C10" s="86"/>
      <c r="D10" s="87"/>
      <c r="E10" s="88"/>
      <c r="F10" s="89">
        <v>516.11</v>
      </c>
      <c r="G10" s="90">
        <v>328.71</v>
      </c>
      <c r="I10" s="91" t="s">
        <v>4</v>
      </c>
      <c r="J10" s="92"/>
      <c r="K10" s="93">
        <f>SUM(K2:K9)</f>
        <v>2030912.74</v>
      </c>
      <c r="L10" s="94">
        <f>SUM(L2:L9)</f>
        <v>4579</v>
      </c>
    </row>
    <row r="11" spans="1:12" ht="28.15" customHeight="1" x14ac:dyDescent="0.45">
      <c r="A11" s="95" t="s">
        <v>4</v>
      </c>
      <c r="B11" s="63" t="s">
        <v>5</v>
      </c>
      <c r="C11" s="96"/>
      <c r="D11" s="97"/>
      <c r="E11" s="98"/>
      <c r="F11" s="99">
        <f>SUM(F3,F5,F7,F9)</f>
        <v>1374</v>
      </c>
      <c r="G11" s="99">
        <f>SUM(G3,G5,G7,G9)</f>
        <v>1757</v>
      </c>
      <c r="I11" s="100" t="s">
        <v>36</v>
      </c>
      <c r="J11" s="101"/>
      <c r="K11" s="101"/>
      <c r="L11" s="102"/>
    </row>
    <row r="12" spans="1:12" ht="34.9" customHeight="1" x14ac:dyDescent="0.45">
      <c r="A12" s="103"/>
      <c r="B12" s="85" t="s">
        <v>6</v>
      </c>
      <c r="C12" s="104"/>
      <c r="D12" s="105"/>
      <c r="E12" s="106"/>
      <c r="F12" s="107">
        <v>700.88</v>
      </c>
      <c r="G12" s="107">
        <v>391.24</v>
      </c>
      <c r="I12" s="108"/>
      <c r="J12" s="109"/>
      <c r="K12" s="109"/>
      <c r="L12" s="110"/>
    </row>
    <row r="13" spans="1:12" ht="14.65" thickBot="1" x14ac:dyDescent="0.5">
      <c r="A13" s="111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3"/>
    </row>
  </sheetData>
  <mergeCells count="18">
    <mergeCell ref="A11:A12"/>
    <mergeCell ref="I11:L12"/>
    <mergeCell ref="A13:L13"/>
    <mergeCell ref="A1:B1"/>
    <mergeCell ref="A2:B2"/>
    <mergeCell ref="I6:J6"/>
    <mergeCell ref="I7:J7"/>
    <mergeCell ref="I8:J8"/>
    <mergeCell ref="I9:J9"/>
    <mergeCell ref="I10:J10"/>
    <mergeCell ref="I1:J1"/>
    <mergeCell ref="I2:J2"/>
    <mergeCell ref="I3:J3"/>
    <mergeCell ref="I4:J4"/>
    <mergeCell ref="I5:J5"/>
    <mergeCell ref="C1:E1"/>
    <mergeCell ref="F1:F2"/>
    <mergeCell ref="G1:G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tabSelected="1" workbookViewId="0">
      <selection activeCell="E12" sqref="E12"/>
    </sheetView>
  </sheetViews>
  <sheetFormatPr defaultRowHeight="14.25" x14ac:dyDescent="0.45"/>
  <cols>
    <col min="1" max="1" width="16.265625" customWidth="1"/>
    <col min="2" max="2" width="14.265625" bestFit="1" customWidth="1"/>
    <col min="3" max="6" width="16.86328125" bestFit="1" customWidth="1"/>
    <col min="7" max="7" width="13.59765625" bestFit="1" customWidth="1"/>
    <col min="9" max="9" width="15.265625" bestFit="1" customWidth="1"/>
  </cols>
  <sheetData>
    <row r="1" spans="1:9" ht="14.65" thickBot="1" x14ac:dyDescent="0.5">
      <c r="A1" s="37" t="s">
        <v>23</v>
      </c>
      <c r="B1" s="38"/>
      <c r="C1" s="38"/>
      <c r="D1" s="38"/>
      <c r="E1" s="38"/>
      <c r="F1" s="38"/>
      <c r="G1" s="38"/>
      <c r="H1" s="38"/>
      <c r="I1" s="39"/>
    </row>
    <row r="2" spans="1:9" ht="15" customHeight="1" x14ac:dyDescent="0.45">
      <c r="A2" s="3"/>
      <c r="B2" s="40" t="s">
        <v>1</v>
      </c>
      <c r="C2" s="41"/>
      <c r="D2" s="40" t="s">
        <v>0</v>
      </c>
      <c r="E2" s="41"/>
      <c r="F2" s="40" t="s">
        <v>15</v>
      </c>
      <c r="G2" s="41"/>
      <c r="H2" s="42" t="s">
        <v>16</v>
      </c>
      <c r="I2" s="43"/>
    </row>
    <row r="3" spans="1:9" x14ac:dyDescent="0.45">
      <c r="A3" s="4" t="s">
        <v>17</v>
      </c>
      <c r="B3" s="5" t="s">
        <v>18</v>
      </c>
      <c r="C3" s="6" t="s">
        <v>19</v>
      </c>
      <c r="D3" s="5" t="s">
        <v>18</v>
      </c>
      <c r="E3" s="6" t="s">
        <v>19</v>
      </c>
      <c r="F3" s="5" t="s">
        <v>18</v>
      </c>
      <c r="G3" s="7" t="s">
        <v>19</v>
      </c>
      <c r="H3" s="5" t="s">
        <v>18</v>
      </c>
      <c r="I3" s="6" t="s">
        <v>19</v>
      </c>
    </row>
    <row r="4" spans="1:9" x14ac:dyDescent="0.45">
      <c r="A4" s="8" t="s">
        <v>20</v>
      </c>
      <c r="B4" s="9">
        <v>14098</v>
      </c>
      <c r="C4" s="10">
        <v>2545682.0099999998</v>
      </c>
      <c r="D4" s="11">
        <v>1133</v>
      </c>
      <c r="E4" s="10">
        <v>1182848.98</v>
      </c>
      <c r="F4" s="12">
        <v>18</v>
      </c>
      <c r="G4" s="13">
        <v>6545.86</v>
      </c>
      <c r="H4" s="12">
        <f>B4+D4+F4</f>
        <v>15249</v>
      </c>
      <c r="I4" s="2">
        <f>C4+E4+G4</f>
        <v>3735076.8499999996</v>
      </c>
    </row>
    <row r="5" spans="1:9" x14ac:dyDescent="0.45">
      <c r="A5" s="8" t="s">
        <v>21</v>
      </c>
      <c r="B5" s="9">
        <v>5621</v>
      </c>
      <c r="C5" s="10">
        <v>1729901.57</v>
      </c>
      <c r="D5" s="14">
        <v>331</v>
      </c>
      <c r="E5" s="10">
        <v>301615.81</v>
      </c>
      <c r="F5" s="12">
        <v>4</v>
      </c>
      <c r="G5" s="13">
        <v>9229.25</v>
      </c>
      <c r="H5" s="12">
        <f t="shared" ref="H5:I7" si="0">B5+D5+F5</f>
        <v>5956</v>
      </c>
      <c r="I5" s="2">
        <f t="shared" si="0"/>
        <v>2040746.6300000001</v>
      </c>
    </row>
    <row r="6" spans="1:9" x14ac:dyDescent="0.45">
      <c r="A6" s="8" t="s">
        <v>22</v>
      </c>
      <c r="B6" s="15">
        <v>8812</v>
      </c>
      <c r="C6" s="16">
        <v>6194331.1900000004</v>
      </c>
      <c r="D6" s="14">
        <v>482</v>
      </c>
      <c r="E6" s="17">
        <v>1761715.92</v>
      </c>
      <c r="F6" s="18">
        <v>11</v>
      </c>
      <c r="G6" s="19">
        <v>32390.73</v>
      </c>
      <c r="H6" s="12">
        <f t="shared" si="0"/>
        <v>9305</v>
      </c>
      <c r="I6" s="2">
        <f t="shared" si="0"/>
        <v>7988437.8400000008</v>
      </c>
    </row>
    <row r="7" spans="1:9" ht="14.65" thickBot="1" x14ac:dyDescent="0.5">
      <c r="A7" s="20" t="s">
        <v>4</v>
      </c>
      <c r="B7" s="34">
        <f t="shared" ref="B7:I7" si="1">SUM(B4:B6)</f>
        <v>28531</v>
      </c>
      <c r="C7" s="21">
        <f t="shared" si="1"/>
        <v>10469914.77</v>
      </c>
      <c r="D7" s="22">
        <f t="shared" si="1"/>
        <v>1946</v>
      </c>
      <c r="E7" s="21">
        <f t="shared" si="1"/>
        <v>3246180.71</v>
      </c>
      <c r="F7" s="22">
        <f t="shared" si="1"/>
        <v>33</v>
      </c>
      <c r="G7" s="23">
        <f t="shared" si="1"/>
        <v>48165.84</v>
      </c>
      <c r="H7" s="33">
        <f t="shared" si="0"/>
        <v>30510</v>
      </c>
      <c r="I7" s="24">
        <f t="shared" si="1"/>
        <v>13764261.32</v>
      </c>
    </row>
    <row r="8" spans="1:9" ht="14.65" thickBot="1" x14ac:dyDescent="0.5"/>
    <row r="9" spans="1:9" x14ac:dyDescent="0.45">
      <c r="A9" s="25"/>
      <c r="B9" s="35" t="s">
        <v>13</v>
      </c>
      <c r="C9" s="36"/>
    </row>
    <row r="10" spans="1:9" x14ac:dyDescent="0.45">
      <c r="A10" s="26" t="s">
        <v>17</v>
      </c>
      <c r="B10" s="1" t="s">
        <v>18</v>
      </c>
      <c r="C10" s="27" t="s">
        <v>19</v>
      </c>
    </row>
    <row r="11" spans="1:9" x14ac:dyDescent="0.45">
      <c r="A11" s="28" t="s">
        <v>20</v>
      </c>
      <c r="B11" s="29">
        <v>2600</v>
      </c>
      <c r="C11" s="2">
        <v>456207.97</v>
      </c>
    </row>
    <row r="12" spans="1:9" x14ac:dyDescent="0.45">
      <c r="A12" s="28" t="s">
        <v>21</v>
      </c>
      <c r="B12" s="29">
        <v>1555</v>
      </c>
      <c r="C12" s="2">
        <v>522224.63</v>
      </c>
      <c r="F12" s="30"/>
    </row>
    <row r="13" spans="1:9" x14ac:dyDescent="0.45">
      <c r="A13" s="28" t="s">
        <v>22</v>
      </c>
      <c r="B13" s="29">
        <v>2709</v>
      </c>
      <c r="C13" s="16">
        <v>2031101.52</v>
      </c>
    </row>
    <row r="14" spans="1:9" ht="14.65" thickBot="1" x14ac:dyDescent="0.5">
      <c r="A14" s="31" t="s">
        <v>4</v>
      </c>
      <c r="B14" s="32">
        <f>B11+B12+B13</f>
        <v>6864</v>
      </c>
      <c r="C14" s="21">
        <f>SUM(C11:C13)</f>
        <v>3009534.12</v>
      </c>
    </row>
    <row r="15" spans="1:9" x14ac:dyDescent="0.45">
      <c r="A15" t="s">
        <v>14</v>
      </c>
    </row>
  </sheetData>
  <mergeCells count="6">
    <mergeCell ref="B9:C9"/>
    <mergeCell ref="A1:I1"/>
    <mergeCell ref="B2:C2"/>
    <mergeCell ref="D2:E2"/>
    <mergeCell ref="F2:G2"/>
    <mergeCell ref="H2:I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2022-03-17T07:00:00+00:00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D87ABD1-B0E3-489D-8D70-DA5293D93B9B}"/>
</file>

<file path=customXml/itemProps2.xml><?xml version="1.0" encoding="utf-8"?>
<ds:datastoreItem xmlns:ds="http://schemas.openxmlformats.org/officeDocument/2006/customXml" ds:itemID="{298EBD87-2728-48BE-8EAC-43C1DB60D374}"/>
</file>

<file path=customXml/itemProps3.xml><?xml version="1.0" encoding="utf-8"?>
<ds:datastoreItem xmlns:ds="http://schemas.openxmlformats.org/officeDocument/2006/customXml" ds:itemID="{5A61B5D2-0757-4BAD-B823-FF9FD639790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E28341C-6C43-44E3-BD73-40F1A4E4D51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Section K. #1 </vt:lpstr>
      <vt:lpstr>Section K. #2. a,b,c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Ghering, Amanda</dc:creator>
  <cp:lastModifiedBy>Ghering, Amanda</cp:lastModifiedBy>
  <dcterms:created xsi:type="dcterms:W3CDTF">2021-05-07T15:36:02Z</dcterms:created>
  <dcterms:modified xsi:type="dcterms:W3CDTF">2022-03-15T20:29:40Z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