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1.xml" ContentType="application/vnd.openxmlformats-officedocument.drawing+xml"/>
  <Override PartName="/xl/worksheets/sheet2.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externalLinks/externalLink1.xml" ContentType="application/vnd.openxmlformats-officedocument.spreadsheetml.externalLink+xml"/>
  <Override PartName="/docProps/app.xml" ContentType="application/vnd.openxmlformats-officedocument.extended-properties+xml"/>
  <Override PartName="/xl/customProperty3.bin" ContentType="application/vnd.openxmlformats-officedocument.spreadsheetml.customProperty"/>
  <Override PartName="/xl/calcChain.xml" ContentType="application/vnd.openxmlformats-officedocument.spreadsheetml.calcChain+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ustomProperty1.bin" ContentType="application/vnd.openxmlformats-officedocument.spreadsheetml.customProperty"/>
  <Override PartName="/xl/customProperty2.bin" ContentType="application/vnd.openxmlformats-officedocument.spreadsheetml.customProperty"/>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420"/>
  </bookViews>
  <sheets>
    <sheet name="Page 8.13" sheetId="5" r:id="rId1"/>
    <sheet name="Page 8.13.1 - REDACTED" sheetId="3" r:id="rId2"/>
    <sheet name="Page 8.13.2 - REDACTED" sheetId="2" r:id="rId3"/>
  </sheets>
  <externalReferences>
    <externalReference r:id="rId4"/>
    <externalReference r:id="rId5"/>
    <externalReference r:id="rId6"/>
  </externalReferences>
  <definedNames>
    <definedName name="__123Graph_A" hidden="1">[1]Inputs!#REF!</definedName>
    <definedName name="__123Graph_B" hidden="1">[1]Inputs!#REF!</definedName>
    <definedName name="__123Graph_D" hidden="1">[1]Inputs!#REF!</definedName>
    <definedName name="__123Graph_E" hidden="1">[2]Input!$E$22:$E$37</definedName>
    <definedName name="__123Graph_F" hidden="1">[2]Input!$D$22:$D$37</definedName>
    <definedName name="_Fill" hidden="1">#REF!</definedName>
    <definedName name="_j1" localSheetId="0"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0"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0"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0"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0"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hidden="1">#REF!</definedName>
    <definedName name="_Key2" hidden="1">#REF!</definedName>
    <definedName name="_Order1" hidden="1">255</definedName>
    <definedName name="_Order2" hidden="1">0</definedName>
    <definedName name="_Sort" hidden="1">#REF!</definedName>
    <definedName name="Access_Button1" hidden="1">"Headcount_Workbook_Schedules_List"</definedName>
    <definedName name="AccessDatabase" hidden="1">"P:\HR\SharonPlummer\Headcount Workbook.mdb"</definedName>
    <definedName name="combined1" localSheetId="0" hidden="1">{"YTD-Total",#N/A,TRUE,"Provision";"YTD-Utility",#N/A,TRUE,"Prov Utility";"YTD-NonUtility",#N/A,TRUE,"Prov NonUtility"}</definedName>
    <definedName name="combined1" hidden="1">{"YTD-Total",#N/A,TRUE,"Provision";"YTD-Utility",#N/A,TRUE,"Prov Utility";"YTD-NonUtility",#N/A,TRUE,"Prov NonUtility"}</definedName>
    <definedName name="DUDE" hidden="1">#REF!</definedName>
    <definedName name="energy" localSheetId="0" hidden="1">{#N/A,#N/A,FALSE,"Bgt";#N/A,#N/A,FALSE,"Act";#N/A,#N/A,FALSE,"Chrt Data";#N/A,#N/A,FALSE,"Bus Result";#N/A,#N/A,FALSE,"Main Charts";#N/A,#N/A,FALSE,"P&amp;L Ttl";#N/A,#N/A,FALSE,"P&amp;L C_Ttl";#N/A,#N/A,FALSE,"P&amp;L C_Oct";#N/A,#N/A,FALSE,"P&amp;L C_Sep";#N/A,#N/A,FALSE,"1996";#N/A,#N/A,FALSE,"Data"}</definedName>
    <definedName name="energy" hidden="1">{#N/A,#N/A,FALSE,"Bgt";#N/A,#N/A,FALSE,"Act";#N/A,#N/A,FALSE,"Chrt Data";#N/A,#N/A,FALSE,"Bus Result";#N/A,#N/A,FALSE,"Main Charts";#N/A,#N/A,FALSE,"P&amp;L Ttl";#N/A,#N/A,FALSE,"P&amp;L C_Ttl";#N/A,#N/A,FALSE,"P&amp;L C_Oct";#N/A,#N/A,FALSE,"P&amp;L C_Sep";#N/A,#N/A,FALSE,"1996";#N/A,#N/A,FALSE,"Data"}</definedName>
    <definedName name="enrgy" localSheetId="0"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foo" localSheetId="0"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Keep" localSheetId="0"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0"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Master" localSheetId="0" hidden="1">{#N/A,#N/A,FALSE,"Actual";#N/A,#N/A,FALSE,"Normalized";#N/A,#N/A,FALSE,"Electric Actual";#N/A,#N/A,FALSE,"Electric Normalized"}</definedName>
    <definedName name="Master" hidden="1">{#N/A,#N/A,FALSE,"Actual";#N/A,#N/A,FALSE,"Normalized";#N/A,#N/A,FALSE,"Electric Actual";#N/A,#N/A,FALSE,"Electric Normalized"}</definedName>
    <definedName name="mmm" localSheetId="0" hidden="1">{"PRINT",#N/A,TRUE,"APPA";"PRINT",#N/A,TRUE,"APS";"PRINT",#N/A,TRUE,"BHPL";"PRINT",#N/A,TRUE,"BHPL2";"PRINT",#N/A,TRUE,"CDWR";"PRINT",#N/A,TRUE,"EWEB";"PRINT",#N/A,TRUE,"LADWP";"PRINT",#N/A,TRUE,"NEVBASE"}</definedName>
    <definedName name="mmm" hidden="1">{"PRINT",#N/A,TRUE,"APPA";"PRINT",#N/A,TRUE,"APS";"PRINT",#N/A,TRUE,"BHPL";"PRINT",#N/A,TRUE,"BHPL2";"PRINT",#N/A,TRUE,"CDWR";"PRINT",#N/A,TRUE,"EWEB";"PRINT",#N/A,TRUE,"LADWP";"PRINT",#N/A,TRUE,"NEVBASE"}</definedName>
    <definedName name="others" localSheetId="0"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pete" localSheetId="0" hidden="1">{#N/A,#N/A,FALSE,"Bgt";#N/A,#N/A,FALSE,"Act";#N/A,#N/A,FALSE,"Chrt Data";#N/A,#N/A,FALSE,"Bus Result";#N/A,#N/A,FALSE,"Main Charts";#N/A,#N/A,FALSE,"P&amp;L Ttl";#N/A,#N/A,FALSE,"P&amp;L C_Ttl";#N/A,#N/A,FALSE,"P&amp;L C_Oct";#N/A,#N/A,FALSE,"P&amp;L C_Sep";#N/A,#N/A,FALSE,"1996";#N/A,#N/A,FALSE,"Data"}</definedName>
    <definedName name="pete" hidden="1">{#N/A,#N/A,FALSE,"Bgt";#N/A,#N/A,FALSE,"Act";#N/A,#N/A,FALSE,"Chrt Data";#N/A,#N/A,FALSE,"Bus Result";#N/A,#N/A,FALSE,"Main Charts";#N/A,#N/A,FALSE,"P&amp;L Ttl";#N/A,#N/A,FALSE,"P&amp;L C_Ttl";#N/A,#N/A,FALSE,"P&amp;L C_Oct";#N/A,#N/A,FALSE,"P&amp;L C_Sep";#N/A,#N/A,FALSE,"1996";#N/A,#N/A,FALSE,"Data"}</definedName>
    <definedName name="_xlnm.Print_Area" localSheetId="0">'Page 8.13'!$A$1:$J$71</definedName>
    <definedName name="retail" localSheetId="0"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0"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0" hidden="1">{#N/A,#N/A,FALSE,"Loans";#N/A,#N/A,FALSE,"Program Costs";#N/A,#N/A,FALSE,"Measures";#N/A,#N/A,FALSE,"Net Lost Rev";#N/A,#N/A,FALSE,"Incentive"}</definedName>
    <definedName name="retail_CC1" hidden="1">{#N/A,#N/A,FALSE,"Loans";#N/A,#N/A,FALSE,"Program Costs";#N/A,#N/A,FALSE,"Measures";#N/A,#N/A,FALSE,"Net Lost Rev";#N/A,#N/A,FALSE,"Incentive"}</definedName>
    <definedName name="SAPBEXrevision" hidden="1">1</definedName>
    <definedName name="SAPBEXsysID" hidden="1">"BWP"</definedName>
    <definedName name="SAPBEXwbID" hidden="1">"45L44VY312ZTNKFVYNPU1SXDT"</definedName>
    <definedName name="shit" localSheetId="0"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pippw" localSheetId="0" hidden="1">{#N/A,#N/A,FALSE,"Actual";#N/A,#N/A,FALSE,"Normalized";#N/A,#N/A,FALSE,"Electric Actual";#N/A,#N/A,FALSE,"Electric Normalized"}</definedName>
    <definedName name="spippw" hidden="1">{#N/A,#N/A,FALSE,"Actual";#N/A,#N/A,FALSE,"Normalized";#N/A,#N/A,FALSE,"Electric Actual";#N/A,#N/A,FALSE,"Electric Normalized"}</definedName>
    <definedName name="standard1" localSheetId="0" hidden="1">{"YTD-Total",#N/A,FALSE,"Provision"}</definedName>
    <definedName name="standard1" hidden="1">{"YTD-Total",#N/A,FALSE,"Provision"}</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rn.Adj._.Back_Up." localSheetId="0" hidden="1">{"Page 3.4.1",#N/A,FALSE,"Totals";"Page 3.4.2",#N/A,FALSE,"Totals"}</definedName>
    <definedName name="wrn.Adj._.Back_Up." hidden="1">{"Page 3.4.1",#N/A,FALSE,"Totals";"Page 3.4.2",#N/A,FALSE,"Totals"}</definedName>
    <definedName name="wrn.ALL." localSheetId="0" hidden="1">{#N/A,#N/A,FALSE,"Summary EPS";#N/A,#N/A,FALSE,"1st Qtr Electric";#N/A,#N/A,FALSE,"1st Qtr Australia";#N/A,#N/A,FALSE,"1st Qtr Telecom";#N/A,#N/A,FALSE,"1st QTR Other"}</definedName>
    <definedName name="wrn.ALL." hidden="1">{#N/A,#N/A,FALSE,"Summary EPS";#N/A,#N/A,FALSE,"1st Qtr Electric";#N/A,#N/A,FALSE,"1st Qtr Australia";#N/A,#N/A,FALSE,"1st Qtr Telecom";#N/A,#N/A,FALSE,"1st QTR Other"}</definedName>
    <definedName name="wrn.All._.BSs._.and._.JEs." localSheetId="0" hidden="1">{#N/A,#N/A,FALSE,"Top level";#N/A,#N/A,FALSE,"Top level JEs";#N/A,#N/A,FALSE,"PHI";#N/A,#N/A,FALSE,"PHI JEs";#N/A,#N/A,FALSE,"PacifiCorp";#N/A,#N/A,FALSE,"PacifiCorp JEs";#N/A,#N/A,FALSE,"PGHC";#N/A,#N/A,FALSE,"PGHC JEs";#N/A,#N/A,FALSE,"Domestic"}</definedName>
    <definedName name="wrn.All._.BSs._.and._.JEs." hidden="1">{#N/A,#N/A,FALSE,"Top level";#N/A,#N/A,FALSE,"Top level JEs";#N/A,#N/A,FALSE,"PHI";#N/A,#N/A,FALSE,"PHI JEs";#N/A,#N/A,FALSE,"PacifiCorp";#N/A,#N/A,FALSE,"PacifiCorp JEs";#N/A,#N/A,FALSE,"PGHC";#N/A,#N/A,FALSE,"PGHC JEs";#N/A,#N/A,FALSE,"Domestic"}</definedName>
    <definedName name="wrn.All._.ISs._.and._.JEs." localSheetId="0"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localSheetId="0" hidden="1">{#N/A,#N/A,FALSE,"Top level MTD";#N/A,#N/A,FALSE,"PHI MTD";#N/A,#N/A,FALSE,"PacifiCorp MTD";#N/A,#N/A,FALSE,"PGHC MTD";#N/A,#N/A,FALSE,"Top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0" hidden="1">{#N/A,#N/A,FALSE,"Cover";#N/A,#N/A,FALSE,"Lead Sheet";#N/A,#N/A,FALSE,"T-Accounts";#N/A,#N/A,FALSE,"Ins &amp; Prem ActualEstimates"}</definedName>
    <definedName name="wrn.All._.Pages." hidden="1">{#N/A,#N/A,FALSE,"Cover";#N/A,#N/A,FALSE,"Lead Sheet";#N/A,#N/A,FALSE,"T-Accounts";#N/A,#N/A,FALSE,"Ins &amp; Prem ActualEstimates"}</definedName>
    <definedName name="wrn.BUS._.RPT." localSheetId="0" hidden="1">{#N/A,#N/A,FALSE,"P&amp;L Ttl";#N/A,#N/A,FALSE,"P&amp;L C_Ttl New";#N/A,#N/A,FALSE,"Bus Res";#N/A,#N/A,FALSE,"Chrts";#N/A,#N/A,FALSE,"pcf";#N/A,#N/A,FALSE,"pcr ";#N/A,#N/A,FALSE,"Exp Stmt ";#N/A,#N/A,FALSE,"Exp Stmt BU";#N/A,#N/A,FALSE,"Cap";#N/A,#N/A,FALSE,"IT Ytd"}</definedName>
    <definedName name="wrn.BUS._.RPT." hidden="1">{#N/A,#N/A,FALSE,"P&amp;L Ttl";#N/A,#N/A,FALSE,"P&amp;L C_Ttl New";#N/A,#N/A,FALSE,"Bus Res";#N/A,#N/A,FALSE,"Chrts";#N/A,#N/A,FALSE,"pcf";#N/A,#N/A,FALSE,"pcr ";#N/A,#N/A,FALSE,"Exp Stmt ";#N/A,#N/A,FALSE,"Exp Stmt BU";#N/A,#N/A,FALSE,"Cap";#N/A,#N/A,FALSE,"IT Ytd"}</definedName>
    <definedName name="wrn.Combined._.YTD." localSheetId="0" hidden="1">{"YTD-Total",#N/A,TRUE,"Provision";"YTD-Utility",#N/A,TRUE,"Prov Utility";"YTD-NonUtility",#N/A,TRUE,"Prov NonUtility"}</definedName>
    <definedName name="wrn.Combined._.YTD." hidden="1">{"YTD-Total",#N/A,TRUE,"Provision";"YTD-Utility",#N/A,TRUE,"Prov Utility";"YTD-NonUtility",#N/A,TRUE,"Prov NonUtility"}</definedName>
    <definedName name="wrn.ConsolGrossGrp." localSheetId="0" hidden="1">{"Conol gross povision grouped",#N/A,FALSE,"Consol Gross";"Consol Gross Grouped",#N/A,FALSE,"Consol Gross"}</definedName>
    <definedName name="wrn.ConsolGrossGrp." hidden="1">{"Conol gross povision grouped",#N/A,FALSE,"Consol Gross";"Consol Gross Grouped",#N/A,FALSE,"Consol Gross"}</definedName>
    <definedName name="wrn.Factors._.Tab._.10." localSheetId="0"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View." localSheetId="0" hidden="1">{"FullView",#N/A,FALSE,"Consltd-For contngcy"}</definedName>
    <definedName name="wrn.Full._.View." hidden="1">{"FullView",#N/A,FALSE,"Consltd-For contngcy"}</definedName>
    <definedName name="wrn.GLReport." localSheetId="0"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Open._.Issues._.Only." localSheetId="0" hidden="1">{"Open issues Only",#N/A,FALSE,"TIMELINE"}</definedName>
    <definedName name="wrn.Open._.Issues._.Only." hidden="1">{"Open issues Only",#N/A,FALSE,"TIMELINE"}</definedName>
    <definedName name="wrn.OR._.Carrying._.Charge._.JV." localSheetId="0"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0"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localSheetId="0"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yment._.View." localSheetId="0" hidden="1">{#N/A,#N/A,FALSE,"Consltd-For contngcy";"PaymentView",#N/A,FALSE,"Consltd-For contngcy"}</definedName>
    <definedName name="wrn.Payment._.View." hidden="1">{#N/A,#N/A,FALSE,"Consltd-For contngcy";"PaymentView",#N/A,FALSE,"Consltd-For contngcy"}</definedName>
    <definedName name="wrn.PFSreconview." localSheetId="0" hidden="1">{"PFS recon view",#N/A,FALSE,"Hyperion Proof"}</definedName>
    <definedName name="wrn.PFSreconview." hidden="1">{"PFS recon view",#N/A,FALSE,"Hyperion Proof"}</definedName>
    <definedName name="wrn.PGHCreconview." localSheetId="0" hidden="1">{"PGHC recon view",#N/A,FALSE,"Hyperion Proof"}</definedName>
    <definedName name="wrn.PGHCreconview." hidden="1">{"PGHC recon view",#N/A,FALSE,"Hyperion Proof"}</definedName>
    <definedName name="wrn.PHI._.all._.other._.months." localSheetId="0" hidden="1">{#N/A,#N/A,FALSE,"PHI MTD";#N/A,#N/A,FALSE,"PHI YTD"}</definedName>
    <definedName name="wrn.PHI._.all._.other._.months." hidden="1">{#N/A,#N/A,FALSE,"PHI MTD";#N/A,#N/A,FALSE,"PHI YTD"}</definedName>
    <definedName name="wrn.PHI._.only." localSheetId="0" hidden="1">{#N/A,#N/A,FALSE,"PHI"}</definedName>
    <definedName name="wrn.PHI._.only." hidden="1">{#N/A,#N/A,FALSE,"PHI"}</definedName>
    <definedName name="wrn.PHI._.Sept._.Dec._.March." localSheetId="0" hidden="1">{#N/A,#N/A,FALSE,"PHI MTD";#N/A,#N/A,FALSE,"PHI QTD";#N/A,#N/A,FALSE,"PHI YTD"}</definedName>
    <definedName name="wrn.PHI._.Sept._.Dec._.March." hidden="1">{#N/A,#N/A,FALSE,"PHI MTD";#N/A,#N/A,FALSE,"PHI QTD";#N/A,#N/A,FALSE,"PHI YTD"}</definedName>
    <definedName name="wrn.PPMCoCodeView." localSheetId="0" hidden="1">{"PPM Co Code View",#N/A,FALSE,"Comp Codes"}</definedName>
    <definedName name="wrn.PPMCoCodeView." hidden="1">{"PPM Co Code View",#N/A,FALSE,"Comp Codes"}</definedName>
    <definedName name="wrn.PPMreconview." localSheetId="0" hidden="1">{"PPM Recon View",#N/A,FALSE,"Hyperion Proof"}</definedName>
    <definedName name="wrn.PPMreconview." hidden="1">{"PPM Recon View",#N/A,FALSE,"Hyperion Proof"}</definedName>
    <definedName name="wrn.ProofElectricOnly." localSheetId="0" hidden="1">{"Electric Only",#N/A,FALSE,"Hyperion Proof"}</definedName>
    <definedName name="wrn.ProofElectricOnly." hidden="1">{"Electric Only",#N/A,FALSE,"Hyperion Proof"}</definedName>
    <definedName name="wrn.ProofTotal." localSheetId="0" hidden="1">{"Proof Total",#N/A,FALSE,"Hyperion Proof"}</definedName>
    <definedName name="wrn.ProofTotal." hidden="1">{"Proof Total",#N/A,FALSE,"Hyperion Proof"}</definedName>
    <definedName name="wrn.Reformat._.only." localSheetId="0" hidden="1">{#N/A,#N/A,FALSE,"Dec 1999 mapping"}</definedName>
    <definedName name="wrn.Reformat._.only." hidden="1">{#N/A,#N/A,FALSE,"Dec 1999 mapping"}</definedName>
    <definedName name="wrn.SALES._.VAR._.95._.BUDGET." localSheetId="0"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ept._.Dec._.March._.IS." localSheetId="0"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tandard." localSheetId="0" hidden="1">{"YTD-Total",#N/A,FALSE,"Provision"}</definedName>
    <definedName name="wrn.Standard." hidden="1">{"YTD-Total",#N/A,FALSE,"Provision"}</definedName>
    <definedName name="wrn.Standard._.NonUtility._.Only." localSheetId="0" hidden="1">{"YTD-NonUtility",#N/A,FALSE,"Prov NonUtility"}</definedName>
    <definedName name="wrn.Standard._.NonUtility._.Only." hidden="1">{"YTD-NonUtility",#N/A,FALSE,"Prov NonUtility"}</definedName>
    <definedName name="wrn.Standard._.Utility._.Only." localSheetId="0" hidden="1">{"YTD-Utility",#N/A,FALSE,"Prov Utility"}</definedName>
    <definedName name="wrn.Standard._.Utility._.Only." hidden="1">{"YTD-Utility",#N/A,FALSE,"Prov Utility"}</definedName>
    <definedName name="wrn.Summary._.View." localSheetId="0" hidden="1">{#N/A,#N/A,FALSE,"Consltd-For contngcy"}</definedName>
    <definedName name="wrn.Summary._.View." hidden="1">{#N/A,#N/A,FALSE,"Consltd-For contngcy"}</definedName>
    <definedName name="wrn.UK._.Conversion._.Only." localSheetId="0" hidden="1">{#N/A,#N/A,FALSE,"Dec 1999 UK Continuing Ops"}</definedName>
    <definedName name="wrn.UK._.Conversion._.Only." hidden="1">{#N/A,#N/A,FALSE,"Dec 1999 UK Continuing Ops"}</definedName>
    <definedName name="wrn.YearEnd." localSheetId="0"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y" hidden="1">'[3]DSM Output'!$B$21:$B$23</definedName>
    <definedName name="z" hidden="1">'[3]DSM Output'!$G$21:$G$23</definedName>
    <definedName name="Z_01844156_6462_4A28_9785_1A86F4D0C834_.wvu.PrintTitles" hidden="1">#REF!</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2" l="1"/>
  <c r="A3" i="2"/>
  <c r="A2" i="3"/>
  <c r="A3" i="3"/>
  <c r="H30" i="5" l="1"/>
  <c r="I30" i="5" s="1"/>
  <c r="H31" i="5" l="1"/>
  <c r="H29" i="5"/>
  <c r="H28" i="5"/>
  <c r="H27" i="5"/>
  <c r="I27" i="5" s="1"/>
  <c r="H24" i="5"/>
  <c r="H20" i="5"/>
  <c r="H19" i="5"/>
  <c r="H15" i="5"/>
  <c r="H14" i="5"/>
  <c r="H10" i="5"/>
  <c r="I31" i="5"/>
  <c r="I29" i="5"/>
  <c r="I28" i="5"/>
  <c r="F24" i="5" l="1"/>
  <c r="I24" i="5" s="1"/>
  <c r="J20" i="5" l="1"/>
  <c r="J19" i="5"/>
  <c r="J15" i="5"/>
  <c r="J14" i="5"/>
  <c r="J10" i="5"/>
  <c r="J9" i="5"/>
  <c r="J24" i="5"/>
  <c r="K37" i="3" l="1"/>
  <c r="F20" i="5" s="1"/>
  <c r="I20" i="5" s="1"/>
  <c r="K34" i="3"/>
  <c r="F15" i="5" s="1"/>
  <c r="I15" i="5" s="1"/>
  <c r="K33" i="3"/>
  <c r="K36" i="3"/>
  <c r="F19" i="5" s="1"/>
  <c r="K30" i="3"/>
  <c r="F9" i="5" s="1"/>
  <c r="K31" i="3"/>
  <c r="F10" i="5" s="1"/>
  <c r="I10" i="5" s="1"/>
  <c r="I19" i="5" l="1"/>
  <c r="I9" i="5"/>
  <c r="F14" i="5"/>
  <c r="I14" i="5" l="1"/>
  <c r="C28" i="2" l="1"/>
</calcChain>
</file>

<file path=xl/sharedStrings.xml><?xml version="1.0" encoding="utf-8"?>
<sst xmlns="http://schemas.openxmlformats.org/spreadsheetml/2006/main" count="120" uniqueCount="62">
  <si>
    <t>Project</t>
  </si>
  <si>
    <t>Factor</t>
  </si>
  <si>
    <t>Electric Plant in Service</t>
  </si>
  <si>
    <t>Account</t>
  </si>
  <si>
    <t>Other Plant Wind</t>
  </si>
  <si>
    <t>Depreciation Expense*</t>
  </si>
  <si>
    <t>403OP</t>
  </si>
  <si>
    <t>Depreciation Reserve</t>
  </si>
  <si>
    <t>108OP</t>
  </si>
  <si>
    <t>Adjustment</t>
  </si>
  <si>
    <t>PacifiCorp</t>
  </si>
  <si>
    <t>PAGE</t>
  </si>
  <si>
    <t>TOTAL</t>
  </si>
  <si>
    <t>ACCOUNT</t>
  </si>
  <si>
    <t>Type</t>
  </si>
  <si>
    <t>COMPANY</t>
  </si>
  <si>
    <t>FACTOR</t>
  </si>
  <si>
    <t>FACTOR %</t>
  </si>
  <si>
    <t>ALLOCATED</t>
  </si>
  <si>
    <t>REF#</t>
  </si>
  <si>
    <t>Adjustment to Rate Base:</t>
  </si>
  <si>
    <t>Adjustment to Depreciation Expense:</t>
  </si>
  <si>
    <t>Adjustment to Depreciation Reserve:</t>
  </si>
  <si>
    <t>Adjustment to Operations &amp; Maintenance Expense:</t>
  </si>
  <si>
    <t>Incremental Wind Repowering O&amp;M Expense</t>
  </si>
  <si>
    <t>Adjustment to Tax:</t>
  </si>
  <si>
    <t>SG</t>
  </si>
  <si>
    <t>Description of Adjustment:</t>
  </si>
  <si>
    <t>Jun 2019</t>
  </si>
  <si>
    <t>Date</t>
  </si>
  <si>
    <t>Capital Amount</t>
  </si>
  <si>
    <t>108TP</t>
  </si>
  <si>
    <t>403TP</t>
  </si>
  <si>
    <t>Transmission Plant</t>
  </si>
  <si>
    <t>*Composite Depreciation Rate - Wind</t>
  </si>
  <si>
    <t>*Composite Depreciation Rate - Trans</t>
  </si>
  <si>
    <t>Total</t>
  </si>
  <si>
    <t>Transmission</t>
  </si>
  <si>
    <t>New Wind</t>
  </si>
  <si>
    <t>SCHMDT</t>
  </si>
  <si>
    <t>SCHMAT</t>
  </si>
  <si>
    <t>2021 O&amp;M</t>
  </si>
  <si>
    <t>Ref. 8.13</t>
  </si>
  <si>
    <t>Ref 8.13.1</t>
  </si>
  <si>
    <t>Ref 8.13</t>
  </si>
  <si>
    <t>Dec 2020</t>
  </si>
  <si>
    <t>WASHINGTON</t>
  </si>
  <si>
    <t>PRO</t>
  </si>
  <si>
    <t>REDACTED</t>
  </si>
  <si>
    <t>New Wind Capital - Wind</t>
  </si>
  <si>
    <t>New Wind Capital - Transmission</t>
  </si>
  <si>
    <t>New Wind Capital - Wind Depr. Expense</t>
  </si>
  <si>
    <t>New Wind Capital - Transmission Depr. Expense</t>
  </si>
  <si>
    <t>New Wind Capital - Wind  Depr. Reserve</t>
  </si>
  <si>
    <t>New Wind Capital - Transmission  Depr. Reserve</t>
  </si>
  <si>
    <t>New Wind Capital Additions</t>
  </si>
  <si>
    <t>EOP</t>
  </si>
  <si>
    <t>Washington General Rate Case - 2021</t>
  </si>
  <si>
    <t>New Wind Capital &amp; Associated Transmission</t>
  </si>
  <si>
    <t>Accum Def Inc Tax Balance - New Wind Wind &amp; Trans</t>
  </si>
  <si>
    <t>Def Income Tax Expense - New Wind Wind &amp; Trans</t>
  </si>
  <si>
    <t>Schedule M Adj - New Wind Wind &amp; Trans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</si>
</sst>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3" formatCode="_(* #,##0.00_);_(* \(#,##0.00\);_(* &quot;-&quot;??_);_(@_)"/>
    <numFmt numFmtId="164" formatCode="mmm\-yyyy"/>
    <numFmt numFmtId="165" formatCode="_(* #,##0_);_(* \(#,##0\);_(* &quot;-&quot;??_);_(@_)"/>
    <numFmt numFmtId="166" formatCode="0.000%"/>
  </numFmts>
  <fonts count="12" x14ac:knownFonts="1">
    <font>
      <sz val="11"/>
      <color theme="1"/>
      <name val="Calibri"/>
      <family val="2"/>
      <scheme val="minor"/>
    </font>
    <font>
      <sz val="11"/>
      <color theme="1"/>
      <name val="Calibri"/>
      <family val="2"/>
      <scheme val="minor"/>
    </font>
    <font>
      <b/>
      <sz val="10"/>
      <name val="Arial"/>
      <family val="2"/>
    </font>
    <font>
      <sz val="10"/>
      <color theme="1"/>
      <name val="Arial"/>
      <family val="2"/>
    </font>
    <font>
      <sz val="10"/>
      <name val="Arial"/>
      <family val="2"/>
    </font>
    <font>
      <b/>
      <sz val="10"/>
      <color theme="1"/>
      <name val="Arial"/>
      <family val="2"/>
    </font>
    <font>
      <b/>
      <u/>
      <sz val="10"/>
      <name val="Arial"/>
      <family val="2"/>
    </font>
    <font>
      <sz val="12"/>
      <name val="Times New Roman"/>
      <family val="1"/>
    </font>
    <font>
      <i/>
      <sz val="10"/>
      <color theme="1"/>
      <name val="Arial"/>
      <family val="2"/>
    </font>
    <font>
      <i/>
      <sz val="10"/>
      <name val="Arial"/>
      <family val="2"/>
    </font>
    <font>
      <u/>
      <sz val="10"/>
      <name val="Arial"/>
      <family val="2"/>
    </font>
    <font>
      <sz val="10"/>
      <color rgb="FFFF0000"/>
      <name val="Arial"/>
      <family val="2"/>
    </font>
  </fonts>
  <fills count="3">
    <fill>
      <patternFill patternType="none"/>
    </fill>
    <fill>
      <patternFill patternType="gray125"/>
    </fill>
    <fill>
      <patternFill patternType="solid">
        <fgColor theme="1"/>
        <bgColor indexed="64"/>
      </patternFill>
    </fill>
  </fills>
  <borders count="14">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s>
  <cellStyleXfs count="16">
    <xf numFmtId="0" fontId="0"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7" fillId="0" borderId="0"/>
    <xf numFmtId="0" fontId="4" fillId="0" borderId="0"/>
    <xf numFmtId="0" fontId="7" fillId="0" borderId="0"/>
    <xf numFmtId="0" fontId="3"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9" fontId="1" fillId="0" borderId="0" applyFont="0" applyFill="0" applyBorder="0" applyAlignment="0" applyProtection="0"/>
    <xf numFmtId="41" fontId="4" fillId="0" borderId="0" applyFont="0" applyFill="0" applyBorder="0" applyAlignment="0" applyProtection="0"/>
    <xf numFmtId="0" fontId="1" fillId="0" borderId="0"/>
    <xf numFmtId="9" fontId="4" fillId="0" borderId="0" applyFont="0" applyFill="0" applyBorder="0" applyAlignment="0" applyProtection="0"/>
  </cellStyleXfs>
  <cellXfs count="97">
    <xf numFmtId="0" fontId="0" fillId="0" borderId="0" xfId="0"/>
    <xf numFmtId="0" fontId="5" fillId="0" borderId="0" xfId="0" applyFont="1"/>
    <xf numFmtId="0" fontId="3" fillId="0" borderId="0" xfId="0" applyFont="1"/>
    <xf numFmtId="0" fontId="6" fillId="0" borderId="0" xfId="0" applyFont="1"/>
    <xf numFmtId="0" fontId="5" fillId="0" borderId="0" xfId="0" applyFont="1" applyAlignment="1">
      <alignment horizontal="center"/>
    </xf>
    <xf numFmtId="0" fontId="5" fillId="0" borderId="0" xfId="0" applyFont="1" applyBorder="1" applyAlignment="1">
      <alignment horizontal="center"/>
    </xf>
    <xf numFmtId="17" fontId="2" fillId="0" borderId="1" xfId="0" applyNumberFormat="1" applyFont="1" applyBorder="1" applyAlignment="1">
      <alignment horizontal="center"/>
    </xf>
    <xf numFmtId="0" fontId="3" fillId="0" borderId="0" xfId="0" applyFont="1" applyAlignment="1">
      <alignment horizontal="center"/>
    </xf>
    <xf numFmtId="165" fontId="3" fillId="0" borderId="0" xfId="0" applyNumberFormat="1" applyFont="1"/>
    <xf numFmtId="0" fontId="4" fillId="0" borderId="0" xfId="0" applyFont="1" applyAlignment="1">
      <alignment horizontal="center"/>
    </xf>
    <xf numFmtId="0" fontId="4" fillId="0" borderId="0" xfId="5" applyFont="1" applyBorder="1" applyAlignment="1">
      <alignment horizontal="center"/>
    </xf>
    <xf numFmtId="165" fontId="3" fillId="0" borderId="0" xfId="1" applyNumberFormat="1" applyFont="1"/>
    <xf numFmtId="0" fontId="2" fillId="0" borderId="0" xfId="0" applyFont="1"/>
    <xf numFmtId="0" fontId="3" fillId="0" borderId="0" xfId="0" applyFont="1" applyBorder="1"/>
    <xf numFmtId="0" fontId="8" fillId="0" borderId="0" xfId="0" applyFont="1"/>
    <xf numFmtId="0" fontId="3" fillId="0" borderId="2" xfId="0" applyFont="1" applyBorder="1"/>
    <xf numFmtId="0" fontId="5" fillId="0" borderId="3" xfId="0" applyFont="1" applyBorder="1" applyAlignment="1">
      <alignment horizontal="center"/>
    </xf>
    <xf numFmtId="0" fontId="3" fillId="0" borderId="4" xfId="0" applyFont="1" applyBorder="1"/>
    <xf numFmtId="0" fontId="9" fillId="0" borderId="0" xfId="5" applyFont="1" applyBorder="1" applyAlignment="1">
      <alignment horizontal="center"/>
    </xf>
    <xf numFmtId="10" fontId="3" fillId="0" borderId="0" xfId="0" applyNumberFormat="1" applyFont="1"/>
    <xf numFmtId="0" fontId="3" fillId="0" borderId="5" xfId="0" applyFont="1" applyBorder="1"/>
    <xf numFmtId="49" fontId="5" fillId="0" borderId="1" xfId="0" applyNumberFormat="1" applyFont="1" applyBorder="1" applyAlignment="1">
      <alignment horizontal="center"/>
    </xf>
    <xf numFmtId="0" fontId="5" fillId="0" borderId="6" xfId="0" applyFont="1" applyBorder="1" applyAlignment="1">
      <alignment horizontal="center"/>
    </xf>
    <xf numFmtId="0" fontId="3" fillId="0" borderId="7" xfId="0" applyFont="1" applyBorder="1" applyAlignment="1">
      <alignment horizontal="left"/>
    </xf>
    <xf numFmtId="165" fontId="3" fillId="0" borderId="0" xfId="0" applyNumberFormat="1" applyFont="1" applyBorder="1"/>
    <xf numFmtId="165" fontId="5" fillId="0" borderId="8" xfId="0" applyNumberFormat="1" applyFont="1" applyBorder="1"/>
    <xf numFmtId="17" fontId="2" fillId="0" borderId="0" xfId="0" applyNumberFormat="1" applyFont="1" applyBorder="1" applyAlignment="1">
      <alignment horizontal="center"/>
    </xf>
    <xf numFmtId="0" fontId="3" fillId="0" borderId="7" xfId="0" applyFont="1" applyBorder="1"/>
    <xf numFmtId="165" fontId="3" fillId="0" borderId="10" xfId="0" applyNumberFormat="1" applyFont="1" applyBorder="1"/>
    <xf numFmtId="165" fontId="5" fillId="0" borderId="11" xfId="0" applyNumberFormat="1" applyFont="1" applyBorder="1"/>
    <xf numFmtId="0" fontId="4" fillId="0" borderId="0" xfId="7" applyFont="1"/>
    <xf numFmtId="0" fontId="4" fillId="0" borderId="0" xfId="7" applyFont="1" applyBorder="1"/>
    <xf numFmtId="0" fontId="5" fillId="0" borderId="0" xfId="8" applyFont="1"/>
    <xf numFmtId="0" fontId="3" fillId="0" borderId="0" xfId="8"/>
    <xf numFmtId="0" fontId="3" fillId="0" borderId="0" xfId="8" applyAlignment="1">
      <alignment horizontal="right"/>
    </xf>
    <xf numFmtId="0" fontId="4" fillId="0" borderId="0" xfId="7" applyFont="1" applyAlignment="1">
      <alignment horizontal="center"/>
    </xf>
    <xf numFmtId="0" fontId="4" fillId="0" borderId="0" xfId="7" applyNumberFormat="1" applyFont="1" applyAlignment="1">
      <alignment horizontal="center"/>
    </xf>
    <xf numFmtId="0" fontId="10" fillId="0" borderId="0" xfId="7" applyFont="1" applyAlignment="1">
      <alignment horizontal="center"/>
    </xf>
    <xf numFmtId="0" fontId="10" fillId="0" borderId="0" xfId="7" applyNumberFormat="1" applyFont="1" applyAlignment="1">
      <alignment horizontal="center"/>
    </xf>
    <xf numFmtId="0" fontId="11" fillId="0" borderId="0" xfId="8" applyFont="1"/>
    <xf numFmtId="0" fontId="2" fillId="0" borderId="0" xfId="7" applyFont="1" applyBorder="1" applyAlignment="1">
      <alignment horizontal="left"/>
    </xf>
    <xf numFmtId="0" fontId="4" fillId="0" borderId="0" xfId="7" applyFont="1" applyBorder="1" applyAlignment="1">
      <alignment horizontal="center"/>
    </xf>
    <xf numFmtId="165" fontId="4" fillId="0" borderId="0" xfId="9" applyNumberFormat="1" applyFont="1" applyBorder="1" applyAlignment="1">
      <alignment horizontal="center"/>
    </xf>
    <xf numFmtId="0" fontId="4" fillId="0" borderId="0" xfId="7" applyNumberFormat="1" applyFont="1" applyBorder="1" applyAlignment="1">
      <alignment horizontal="center"/>
    </xf>
    <xf numFmtId="0" fontId="4" fillId="0" borderId="0" xfId="10" applyFont="1" applyFill="1" applyBorder="1" applyAlignment="1">
      <alignment horizontal="center"/>
    </xf>
    <xf numFmtId="41" fontId="4" fillId="0" borderId="0" xfId="11" applyNumberFormat="1" applyFont="1" applyFill="1" applyBorder="1" applyAlignment="1">
      <alignment horizontal="center"/>
    </xf>
    <xf numFmtId="166" fontId="4" fillId="0" borderId="0" xfId="12" applyNumberFormat="1" applyFont="1" applyFill="1" applyBorder="1" applyAlignment="1">
      <alignment horizontal="left"/>
    </xf>
    <xf numFmtId="0" fontId="4" fillId="0" borderId="0" xfId="7" applyNumberFormat="1" applyFont="1" applyFill="1" applyBorder="1" applyAlignment="1">
      <alignment horizontal="center"/>
    </xf>
    <xf numFmtId="41" fontId="11" fillId="0" borderId="0" xfId="8" applyNumberFormat="1" applyFont="1"/>
    <xf numFmtId="0" fontId="2" fillId="0" borderId="0" xfId="7" applyFont="1" applyFill="1" applyBorder="1" applyAlignment="1">
      <alignment horizontal="left"/>
    </xf>
    <xf numFmtId="0" fontId="4" fillId="0" borderId="0" xfId="7" applyFont="1" applyFill="1" applyBorder="1"/>
    <xf numFmtId="0" fontId="4" fillId="0" borderId="0" xfId="7" applyFont="1" applyFill="1" applyBorder="1" applyAlignment="1">
      <alignment horizontal="center"/>
    </xf>
    <xf numFmtId="0" fontId="3" fillId="0" borderId="0" xfId="8" applyFill="1"/>
    <xf numFmtId="0" fontId="4" fillId="0" borderId="0" xfId="5" applyFont="1" applyFill="1" applyBorder="1" applyAlignment="1">
      <alignment horizontal="center"/>
    </xf>
    <xf numFmtId="41" fontId="3" fillId="0" borderId="0" xfId="8" applyNumberFormat="1" applyFill="1"/>
    <xf numFmtId="0" fontId="4" fillId="0" borderId="0" xfId="7" applyFont="1" applyFill="1" applyBorder="1" applyAlignment="1">
      <alignment horizontal="left"/>
    </xf>
    <xf numFmtId="0" fontId="2" fillId="0" borderId="0" xfId="7" applyFont="1" applyBorder="1"/>
    <xf numFmtId="0" fontId="3" fillId="0" borderId="2" xfId="8" applyBorder="1"/>
    <xf numFmtId="0" fontId="3" fillId="0" borderId="3" xfId="8" applyBorder="1"/>
    <xf numFmtId="0" fontId="3" fillId="0" borderId="4" xfId="8" applyBorder="1"/>
    <xf numFmtId="0" fontId="3" fillId="0" borderId="7" xfId="8" applyBorder="1"/>
    <xf numFmtId="0" fontId="3" fillId="0" borderId="0" xfId="8" applyBorder="1"/>
    <xf numFmtId="0" fontId="3" fillId="0" borderId="8" xfId="8" applyBorder="1"/>
    <xf numFmtId="0" fontId="3" fillId="0" borderId="9" xfId="8" applyBorder="1"/>
    <xf numFmtId="0" fontId="3" fillId="0" borderId="10" xfId="8" applyBorder="1"/>
    <xf numFmtId="0" fontId="3" fillId="0" borderId="11" xfId="8" applyBorder="1"/>
    <xf numFmtId="0" fontId="5" fillId="0" borderId="0" xfId="0" applyFont="1" applyFill="1"/>
    <xf numFmtId="0" fontId="3" fillId="0" borderId="0" xfId="0" applyFont="1" applyFill="1"/>
    <xf numFmtId="0" fontId="6" fillId="0" borderId="0" xfId="0" applyFont="1" applyBorder="1"/>
    <xf numFmtId="0" fontId="5" fillId="0" borderId="0" xfId="0" applyFont="1" applyBorder="1"/>
    <xf numFmtId="0" fontId="3" fillId="0" borderId="9" xfId="0" applyFont="1" applyBorder="1"/>
    <xf numFmtId="0" fontId="5" fillId="0" borderId="1" xfId="0" applyFont="1" applyBorder="1"/>
    <xf numFmtId="0" fontId="5" fillId="0" borderId="1" xfId="0" applyFont="1" applyBorder="1" applyAlignment="1">
      <alignment horizontal="center"/>
    </xf>
    <xf numFmtId="0" fontId="4" fillId="0" borderId="0" xfId="0" applyFont="1"/>
    <xf numFmtId="166" fontId="8" fillId="0" borderId="0" xfId="4" applyNumberFormat="1" applyFont="1" applyFill="1"/>
    <xf numFmtId="0" fontId="5" fillId="0" borderId="0" xfId="0" applyFont="1" applyFill="1" applyBorder="1" applyAlignment="1">
      <alignment horizontal="center"/>
    </xf>
    <xf numFmtId="0" fontId="3" fillId="0" borderId="0" xfId="0" applyFont="1" applyFill="1" applyBorder="1"/>
    <xf numFmtId="0" fontId="3" fillId="0" borderId="0" xfId="8" applyFill="1" applyAlignment="1">
      <alignment horizontal="center"/>
    </xf>
    <xf numFmtId="165" fontId="3" fillId="0" borderId="0" xfId="1" applyNumberFormat="1" applyFont="1" applyFill="1"/>
    <xf numFmtId="166" fontId="4" fillId="0" borderId="0" xfId="12" applyNumberFormat="1" applyFont="1" applyFill="1" applyBorder="1" applyAlignment="1">
      <alignment horizontal="center"/>
    </xf>
    <xf numFmtId="165" fontId="3" fillId="2" borderId="0" xfId="1" applyNumberFormat="1" applyFont="1" applyFill="1" applyAlignment="1">
      <alignment horizontal="center"/>
    </xf>
    <xf numFmtId="165" fontId="3" fillId="2" borderId="0" xfId="0" applyNumberFormat="1" applyFont="1" applyFill="1"/>
    <xf numFmtId="165" fontId="3" fillId="2" borderId="0" xfId="1" applyNumberFormat="1" applyFont="1" applyFill="1"/>
    <xf numFmtId="41" fontId="2" fillId="0" borderId="0" xfId="11" applyNumberFormat="1" applyFont="1" applyFill="1" applyBorder="1" applyAlignment="1">
      <alignment horizontal="center"/>
    </xf>
    <xf numFmtId="0" fontId="11" fillId="0" borderId="0" xfId="8" applyFont="1" applyBorder="1"/>
    <xf numFmtId="41" fontId="11" fillId="0" borderId="0" xfId="8" applyNumberFormat="1" applyFont="1" applyBorder="1"/>
    <xf numFmtId="0" fontId="3" fillId="0" borderId="0" xfId="8" applyAlignment="1">
      <alignment horizontal="center"/>
    </xf>
    <xf numFmtId="0" fontId="3" fillId="2" borderId="0" xfId="0" applyFont="1" applyFill="1"/>
    <xf numFmtId="164" fontId="3" fillId="2" borderId="0" xfId="0" applyNumberFormat="1" applyFont="1" applyFill="1" applyBorder="1" applyAlignment="1" applyProtection="1">
      <alignment horizontal="center"/>
      <protection locked="0"/>
    </xf>
    <xf numFmtId="165" fontId="3" fillId="2" borderId="1" xfId="1" applyNumberFormat="1" applyFont="1" applyFill="1" applyBorder="1"/>
    <xf numFmtId="164" fontId="3" fillId="0" borderId="0" xfId="0" applyNumberFormat="1" applyFont="1" applyFill="1" applyBorder="1" applyAlignment="1" applyProtection="1">
      <alignment horizontal="center"/>
      <protection locked="0"/>
    </xf>
    <xf numFmtId="0" fontId="5" fillId="0" borderId="0" xfId="0" applyFont="1" applyAlignment="1">
      <alignment horizontal="left"/>
    </xf>
    <xf numFmtId="0" fontId="5" fillId="0" borderId="0" xfId="0" applyFont="1" applyAlignment="1">
      <alignment horizontal="right"/>
    </xf>
    <xf numFmtId="165" fontId="3" fillId="0" borderId="0" xfId="1" applyNumberFormat="1" applyFont="1" applyFill="1" applyBorder="1"/>
    <xf numFmtId="165" fontId="3" fillId="0" borderId="13" xfId="0" applyNumberFormat="1" applyFont="1" applyBorder="1"/>
    <xf numFmtId="165" fontId="3" fillId="0" borderId="12" xfId="0" applyNumberFormat="1" applyFont="1" applyBorder="1"/>
    <xf numFmtId="165" fontId="3" fillId="0" borderId="0" xfId="0" applyNumberFormat="1" applyFont="1" applyFill="1" applyBorder="1"/>
  </cellXfs>
  <cellStyles count="16">
    <cellStyle name="Comma" xfId="1" builtinId="3"/>
    <cellStyle name="Comma [0] 3" xfId="13"/>
    <cellStyle name="Comma 10 6" xfId="9"/>
    <cellStyle name="Comma 2 2" xfId="11"/>
    <cellStyle name="Normal" xfId="0" builtinId="0"/>
    <cellStyle name="Normal 15" xfId="8"/>
    <cellStyle name="Normal 2" xfId="2"/>
    <cellStyle name="Normal 2 3" xfId="10"/>
    <cellStyle name="Normal 3" xfId="6"/>
    <cellStyle name="Normal 3 2" xfId="14"/>
    <cellStyle name="Normal 5" xfId="3"/>
    <cellStyle name="Normal_Adjustment Template" xfId="5"/>
    <cellStyle name="Normal_Copy of File50007" xfId="7"/>
    <cellStyle name="Percent" xfId="4" builtinId="5"/>
    <cellStyle name="Percent 10 3" xfId="12"/>
    <cellStyle name="Percent 2" xfId="15"/>
  </cellStyles>
  <dxfs count="11">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 Id="rId14"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0</xdr:col>
      <xdr:colOff>44825</xdr:colOff>
      <xdr:row>60</xdr:row>
      <xdr:rowOff>33617</xdr:rowOff>
    </xdr:from>
    <xdr:to>
      <xdr:col>9</xdr:col>
      <xdr:colOff>481853</xdr:colOff>
      <xdr:row>70</xdr:row>
      <xdr:rowOff>56029</xdr:rowOff>
    </xdr:to>
    <xdr:sp macro="" textlink="">
      <xdr:nvSpPr>
        <xdr:cNvPr id="2" name="TextBox 1"/>
        <xdr:cNvSpPr txBox="1"/>
      </xdr:nvSpPr>
      <xdr:spPr>
        <a:xfrm>
          <a:off x="44825" y="6891617"/>
          <a:ext cx="7885578" cy="15464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a:solidFill>
                <a:schemeClr val="dk1"/>
              </a:solidFill>
              <a:effectLst/>
              <a:latin typeface="Arial" panose="020B0604020202020204" pitchFamily="34" charset="0"/>
              <a:ea typeface="+mn-ea"/>
              <a:cs typeface="Arial" panose="020B0604020202020204" pitchFamily="34" charset="0"/>
            </a:rPr>
            <a:t>This adjustment</a:t>
          </a:r>
          <a:r>
            <a:rPr lang="en-US" sz="1000" baseline="0">
              <a:solidFill>
                <a:schemeClr val="dk1"/>
              </a:solidFill>
              <a:effectLst/>
              <a:latin typeface="Arial" panose="020B0604020202020204" pitchFamily="34" charset="0"/>
              <a:ea typeface="+mn-ea"/>
              <a:cs typeface="Arial" panose="020B0604020202020204" pitchFamily="34" charset="0"/>
            </a:rPr>
            <a:t> adds the capital additions, and incremental operations and maintenance amounts for the new wind and transmission projects set to occur before the end of 2020. Please refer to testimony of Mr. Rick T. Link, Mr. Chad A. Teply and Mr. Rick A. Vail for more details on the New Wind Generation and Associated Transmission Projects.   </a:t>
          </a:r>
          <a:endParaRPr lang="en-US" sz="100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00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w\Documents%20and%20Settings\p04092.000\Local%20Settings\Temporary%20Internet%20Files\OLK1AC\RECOV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s>
    <sheetDataSet>
      <sheetData sheetId="0"/>
      <sheetData sheetId="1"/>
      <sheetData sheetId="2"/>
      <sheetData sheetId="3"/>
      <sheetData sheetId="4"/>
      <sheetData sheetId="5" refreshError="1">
        <row r="21">
          <cell r="B21" t="str">
            <v>26</v>
          </cell>
          <cell r="G21">
            <v>83871482</v>
          </cell>
        </row>
        <row r="22">
          <cell r="B22" t="str">
            <v>27</v>
          </cell>
          <cell r="G22">
            <v>1931963666</v>
          </cell>
        </row>
        <row r="23">
          <cell r="B23" t="str">
            <v>36</v>
          </cell>
          <cell r="G23">
            <v>70121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1"/>
  <sheetViews>
    <sheetView tabSelected="1" view="pageBreakPreview" zoomScale="80" zoomScaleNormal="100" zoomScaleSheetLayoutView="80" workbookViewId="0">
      <selection activeCell="F37" sqref="F37"/>
    </sheetView>
  </sheetViews>
  <sheetFormatPr defaultColWidth="9.140625" defaultRowHeight="12" customHeight="1" x14ac:dyDescent="0.2"/>
  <cols>
    <col min="1" max="1" width="2.5703125" style="33" customWidth="1"/>
    <col min="2" max="2" width="7.140625" style="33" customWidth="1"/>
    <col min="3" max="3" width="39.5703125" style="33" customWidth="1"/>
    <col min="4" max="4" width="9.7109375" style="33" customWidth="1"/>
    <col min="5" max="5" width="5" style="33" bestFit="1" customWidth="1"/>
    <col min="6" max="6" width="15.140625" style="33" bestFit="1" customWidth="1"/>
    <col min="7" max="7" width="8.7109375" style="33" bestFit="1" customWidth="1"/>
    <col min="8" max="8" width="10.42578125" style="33" customWidth="1"/>
    <col min="9" max="9" width="13" style="33" customWidth="1"/>
    <col min="10" max="10" width="8.28515625" style="33" customWidth="1"/>
    <col min="11" max="11" width="9.140625" style="33"/>
    <col min="12" max="12" width="11.42578125" style="33" bestFit="1" customWidth="1"/>
    <col min="13" max="13" width="10.5703125" style="33" bestFit="1" customWidth="1"/>
    <col min="14" max="16384" width="9.140625" style="33"/>
  </cols>
  <sheetData>
    <row r="1" spans="2:13" ht="12" customHeight="1" x14ac:dyDescent="0.2">
      <c r="B1" s="32" t="s">
        <v>10</v>
      </c>
      <c r="I1" s="34" t="s">
        <v>11</v>
      </c>
      <c r="J1" s="86">
        <v>8.1300000000000008</v>
      </c>
    </row>
    <row r="2" spans="2:13" ht="12" customHeight="1" x14ac:dyDescent="0.2">
      <c r="B2" s="32" t="s">
        <v>57</v>
      </c>
    </row>
    <row r="3" spans="2:13" ht="12" customHeight="1" x14ac:dyDescent="0.2">
      <c r="B3" s="32" t="s">
        <v>58</v>
      </c>
    </row>
    <row r="6" spans="2:13" ht="12" customHeight="1" x14ac:dyDescent="0.2">
      <c r="B6" s="30"/>
      <c r="C6" s="30"/>
      <c r="D6" s="35"/>
      <c r="E6" s="35"/>
      <c r="F6" s="35" t="s">
        <v>12</v>
      </c>
      <c r="G6" s="35"/>
      <c r="H6" s="35"/>
      <c r="I6" s="35" t="s">
        <v>46</v>
      </c>
      <c r="J6" s="36"/>
    </row>
    <row r="7" spans="2:13" ht="12" customHeight="1" x14ac:dyDescent="0.2">
      <c r="B7" s="30"/>
      <c r="C7" s="30"/>
      <c r="D7" s="37" t="s">
        <v>13</v>
      </c>
      <c r="E7" s="37" t="s">
        <v>14</v>
      </c>
      <c r="F7" s="37" t="s">
        <v>15</v>
      </c>
      <c r="G7" s="37" t="s">
        <v>16</v>
      </c>
      <c r="H7" s="37" t="s">
        <v>17</v>
      </c>
      <c r="I7" s="37" t="s">
        <v>18</v>
      </c>
      <c r="J7" s="38" t="s">
        <v>19</v>
      </c>
      <c r="L7" s="39"/>
      <c r="M7" s="39"/>
    </row>
    <row r="8" spans="2:13" ht="12" customHeight="1" x14ac:dyDescent="0.2">
      <c r="B8" s="40" t="s">
        <v>20</v>
      </c>
      <c r="C8" s="31"/>
      <c r="D8" s="41"/>
      <c r="E8" s="41"/>
      <c r="F8" s="41"/>
      <c r="G8" s="41"/>
      <c r="H8" s="41"/>
      <c r="I8" s="42"/>
      <c r="J8" s="43"/>
      <c r="L8" s="39"/>
      <c r="M8" s="39"/>
    </row>
    <row r="9" spans="2:13" ht="12" customHeight="1" x14ac:dyDescent="0.2">
      <c r="B9" s="33" t="s">
        <v>49</v>
      </c>
      <c r="D9" s="10">
        <v>343</v>
      </c>
      <c r="E9" s="44" t="s">
        <v>47</v>
      </c>
      <c r="F9" s="45">
        <f>'Page 8.13.1 - REDACTED'!K30</f>
        <v>1638883832.2895815</v>
      </c>
      <c r="G9" s="44" t="s">
        <v>26</v>
      </c>
      <c r="H9" s="79">
        <v>7.8111041399714837E-2</v>
      </c>
      <c r="I9" s="45">
        <f>F9*H9</f>
        <v>128014922.87329482</v>
      </c>
      <c r="J9" s="47" t="str">
        <f>$J$1&amp;".1"</f>
        <v>8.13.1</v>
      </c>
      <c r="L9" s="39"/>
      <c r="M9" s="48"/>
    </row>
    <row r="10" spans="2:13" ht="12" customHeight="1" x14ac:dyDescent="0.2">
      <c r="B10" s="33" t="s">
        <v>50</v>
      </c>
      <c r="D10" s="10">
        <v>355</v>
      </c>
      <c r="E10" s="44" t="s">
        <v>47</v>
      </c>
      <c r="F10" s="45">
        <f>'Page 8.13.1 - REDACTED'!K31</f>
        <v>781291383</v>
      </c>
      <c r="G10" s="44" t="s">
        <v>26</v>
      </c>
      <c r="H10" s="79">
        <f>$H$9</f>
        <v>7.8111041399714837E-2</v>
      </c>
      <c r="I10" s="45">
        <f>F10*H10</f>
        <v>61027483.562753461</v>
      </c>
      <c r="J10" s="47" t="str">
        <f>$J$1&amp;".1"</f>
        <v>8.13.1</v>
      </c>
      <c r="L10" s="39"/>
      <c r="M10" s="48"/>
    </row>
    <row r="11" spans="2:13" s="61" customFormat="1" ht="12" customHeight="1" x14ac:dyDescent="0.2">
      <c r="D11" s="10"/>
      <c r="E11" s="44"/>
      <c r="F11" s="83"/>
      <c r="G11" s="44"/>
      <c r="H11" s="79"/>
      <c r="I11" s="83"/>
      <c r="J11" s="47"/>
      <c r="L11" s="84"/>
      <c r="M11" s="85"/>
    </row>
    <row r="12" spans="2:13" ht="12" customHeight="1" x14ac:dyDescent="0.2">
      <c r="L12" s="39"/>
      <c r="M12" s="39"/>
    </row>
    <row r="13" spans="2:13" ht="12" customHeight="1" x14ac:dyDescent="0.2">
      <c r="B13" s="40" t="s">
        <v>21</v>
      </c>
      <c r="L13" s="39"/>
      <c r="M13" s="39"/>
    </row>
    <row r="14" spans="2:13" ht="12" customHeight="1" x14ac:dyDescent="0.2">
      <c r="B14" s="33" t="s">
        <v>51</v>
      </c>
      <c r="D14" s="10" t="s">
        <v>6</v>
      </c>
      <c r="E14" s="44" t="s">
        <v>47</v>
      </c>
      <c r="F14" s="45">
        <f>'Page 8.13.1 - REDACTED'!K33</f>
        <v>2263606.8910989095</v>
      </c>
      <c r="G14" s="44" t="s">
        <v>26</v>
      </c>
      <c r="H14" s="79">
        <f t="shared" ref="H14:H15" si="0">$H$9</f>
        <v>7.8111041399714837E-2</v>
      </c>
      <c r="I14" s="45">
        <f t="shared" ref="I14:I15" si="1">F14*H14</f>
        <v>176812.6915833067</v>
      </c>
      <c r="J14" s="47" t="str">
        <f>$J$1&amp;".1"</f>
        <v>8.13.1</v>
      </c>
      <c r="L14" s="39"/>
      <c r="M14" s="48"/>
    </row>
    <row r="15" spans="2:13" ht="12" customHeight="1" x14ac:dyDescent="0.2">
      <c r="B15" s="33" t="s">
        <v>52</v>
      </c>
      <c r="D15" s="10" t="s">
        <v>32</v>
      </c>
      <c r="E15" s="44" t="s">
        <v>47</v>
      </c>
      <c r="F15" s="45">
        <f>'Page 8.13.1 - REDACTED'!K34</f>
        <v>755093.63405754371</v>
      </c>
      <c r="G15" s="44" t="s">
        <v>26</v>
      </c>
      <c r="H15" s="79">
        <f t="shared" si="0"/>
        <v>7.8111041399714837E-2</v>
      </c>
      <c r="I15" s="45">
        <f t="shared" si="1"/>
        <v>58981.150110529925</v>
      </c>
      <c r="J15" s="47" t="str">
        <f>$J$1&amp;".1"</f>
        <v>8.13.1</v>
      </c>
      <c r="L15" s="39"/>
      <c r="M15" s="48"/>
    </row>
    <row r="16" spans="2:13" s="61" customFormat="1" ht="12" customHeight="1" x14ac:dyDescent="0.2">
      <c r="D16" s="10"/>
      <c r="E16" s="44"/>
      <c r="F16" s="83"/>
      <c r="G16" s="44"/>
      <c r="H16" s="79"/>
      <c r="I16" s="83"/>
      <c r="J16" s="47"/>
      <c r="L16" s="84"/>
      <c r="M16" s="85"/>
    </row>
    <row r="17" spans="2:13" ht="12" customHeight="1" x14ac:dyDescent="0.2">
      <c r="L17" s="39"/>
      <c r="M17" s="39"/>
    </row>
    <row r="18" spans="2:13" ht="12" customHeight="1" x14ac:dyDescent="0.2">
      <c r="B18" s="40" t="s">
        <v>22</v>
      </c>
      <c r="L18" s="39"/>
      <c r="M18" s="39"/>
    </row>
    <row r="19" spans="2:13" ht="12" customHeight="1" x14ac:dyDescent="0.2">
      <c r="B19" s="33" t="s">
        <v>53</v>
      </c>
      <c r="D19" s="10" t="s">
        <v>8</v>
      </c>
      <c r="E19" s="44" t="s">
        <v>47</v>
      </c>
      <c r="F19" s="11">
        <f>'Page 8.13.1 - REDACTED'!K36</f>
        <v>-2263606.8910989095</v>
      </c>
      <c r="G19" s="44" t="s">
        <v>26</v>
      </c>
      <c r="H19" s="79">
        <f t="shared" ref="H19:H20" si="2">$H$9</f>
        <v>7.8111041399714837E-2</v>
      </c>
      <c r="I19" s="45">
        <f t="shared" ref="I19:I20" si="3">F19*H19</f>
        <v>-176812.6915833067</v>
      </c>
      <c r="J19" s="47" t="str">
        <f>$J$1&amp;".1"</f>
        <v>8.13.1</v>
      </c>
      <c r="L19" s="39"/>
      <c r="M19" s="48"/>
    </row>
    <row r="20" spans="2:13" ht="12" customHeight="1" x14ac:dyDescent="0.2">
      <c r="B20" s="33" t="s">
        <v>54</v>
      </c>
      <c r="D20" s="10" t="s">
        <v>31</v>
      </c>
      <c r="E20" s="44" t="s">
        <v>47</v>
      </c>
      <c r="F20" s="11">
        <f>'Page 8.13.1 - REDACTED'!K37</f>
        <v>-763195.50921244791</v>
      </c>
      <c r="G20" s="44" t="s">
        <v>26</v>
      </c>
      <c r="H20" s="79">
        <f t="shared" si="2"/>
        <v>7.8111041399714837E-2</v>
      </c>
      <c r="I20" s="45">
        <f t="shared" si="3"/>
        <v>-59613.996016169964</v>
      </c>
      <c r="J20" s="47" t="str">
        <f>$J$1&amp;".1"</f>
        <v>8.13.1</v>
      </c>
      <c r="L20" s="39"/>
      <c r="M20" s="48"/>
    </row>
    <row r="21" spans="2:13" s="61" customFormat="1" ht="12" customHeight="1" x14ac:dyDescent="0.2">
      <c r="D21" s="10"/>
      <c r="E21" s="44"/>
      <c r="F21" s="83"/>
      <c r="G21" s="44"/>
      <c r="H21" s="79"/>
      <c r="I21" s="83"/>
      <c r="J21" s="47"/>
      <c r="L21" s="84"/>
      <c r="M21" s="85"/>
    </row>
    <row r="22" spans="2:13" ht="12" customHeight="1" x14ac:dyDescent="0.2">
      <c r="L22" s="39"/>
      <c r="M22" s="39"/>
    </row>
    <row r="23" spans="2:13" ht="12" customHeight="1" x14ac:dyDescent="0.2">
      <c r="B23" s="49" t="s">
        <v>23</v>
      </c>
      <c r="C23" s="52"/>
      <c r="D23" s="52"/>
      <c r="E23" s="52"/>
      <c r="F23" s="52"/>
      <c r="G23" s="52"/>
      <c r="H23" s="52"/>
      <c r="I23" s="52"/>
      <c r="J23" s="52"/>
      <c r="L23" s="39"/>
      <c r="M23" s="39"/>
    </row>
    <row r="24" spans="2:13" ht="12" customHeight="1" x14ac:dyDescent="0.2">
      <c r="B24" s="52" t="s">
        <v>24</v>
      </c>
      <c r="C24" s="52"/>
      <c r="D24" s="77">
        <v>549</v>
      </c>
      <c r="E24" s="77" t="s">
        <v>47</v>
      </c>
      <c r="F24" s="78">
        <f>'Page 8.13.2 - REDACTED'!C36</f>
        <v>19937138.724052709</v>
      </c>
      <c r="G24" s="44" t="s">
        <v>26</v>
      </c>
      <c r="H24" s="79">
        <f>$H$9</f>
        <v>7.8111041399714837E-2</v>
      </c>
      <c r="I24" s="45">
        <f>F24*H24</f>
        <v>1557310.668266339</v>
      </c>
      <c r="J24" s="47" t="str">
        <f>$J$1&amp;".2"</f>
        <v>8.13.2</v>
      </c>
      <c r="L24" s="39"/>
      <c r="M24" s="39"/>
    </row>
    <row r="25" spans="2:13" ht="12" customHeight="1" x14ac:dyDescent="0.2">
      <c r="L25" s="39"/>
      <c r="M25" s="39"/>
    </row>
    <row r="26" spans="2:13" ht="12" customHeight="1" x14ac:dyDescent="0.2">
      <c r="B26" s="49" t="s">
        <v>25</v>
      </c>
      <c r="C26" s="50"/>
      <c r="D26" s="51"/>
      <c r="E26" s="51"/>
      <c r="F26" s="51"/>
      <c r="G26" s="51"/>
      <c r="H26" s="41"/>
      <c r="I26" s="42"/>
      <c r="J26" s="43"/>
      <c r="L26" s="39"/>
      <c r="M26" s="39"/>
    </row>
    <row r="27" spans="2:13" ht="12" customHeight="1" x14ac:dyDescent="0.2">
      <c r="B27" s="52" t="s">
        <v>61</v>
      </c>
      <c r="C27" s="52"/>
      <c r="D27" s="53" t="s">
        <v>40</v>
      </c>
      <c r="E27" s="44" t="s">
        <v>47</v>
      </c>
      <c r="F27" s="45">
        <v>3018704</v>
      </c>
      <c r="G27" s="44" t="s">
        <v>26</v>
      </c>
      <c r="H27" s="79">
        <f t="shared" ref="H27:H30" si="4">$H$9</f>
        <v>7.8111041399714837E-2</v>
      </c>
      <c r="I27" s="45">
        <f t="shared" ref="I27:I29" si="5">F27*H27</f>
        <v>235794.11311748478</v>
      </c>
      <c r="J27" s="47"/>
      <c r="L27" s="39"/>
      <c r="M27" s="48"/>
    </row>
    <row r="28" spans="2:13" ht="12" customHeight="1" x14ac:dyDescent="0.2">
      <c r="B28" s="52" t="s">
        <v>61</v>
      </c>
      <c r="C28" s="52"/>
      <c r="D28" s="53" t="s">
        <v>39</v>
      </c>
      <c r="E28" s="44" t="s">
        <v>47</v>
      </c>
      <c r="F28" s="54">
        <v>357601319</v>
      </c>
      <c r="G28" s="44" t="s">
        <v>26</v>
      </c>
      <c r="H28" s="79">
        <f t="shared" si="4"/>
        <v>7.8111041399714837E-2</v>
      </c>
      <c r="I28" s="45">
        <f t="shared" si="5"/>
        <v>27932611.43300163</v>
      </c>
      <c r="L28" s="39"/>
      <c r="M28" s="48"/>
    </row>
    <row r="29" spans="2:13" ht="12" customHeight="1" x14ac:dyDescent="0.2">
      <c r="B29" s="55" t="s">
        <v>60</v>
      </c>
      <c r="C29" s="52"/>
      <c r="D29" s="53">
        <v>41010</v>
      </c>
      <c r="E29" s="44" t="s">
        <v>47</v>
      </c>
      <c r="F29" s="54">
        <v>87179804.889179096</v>
      </c>
      <c r="G29" s="44" t="s">
        <v>26</v>
      </c>
      <c r="H29" s="79">
        <f t="shared" si="4"/>
        <v>7.8111041399714837E-2</v>
      </c>
      <c r="I29" s="45">
        <f t="shared" si="5"/>
        <v>6809705.3489177302</v>
      </c>
      <c r="L29" s="39"/>
      <c r="M29" s="48"/>
    </row>
    <row r="30" spans="2:13" ht="12" customHeight="1" x14ac:dyDescent="0.2">
      <c r="B30" s="52" t="s">
        <v>60</v>
      </c>
      <c r="C30" s="52"/>
      <c r="D30" s="53">
        <v>41010</v>
      </c>
      <c r="E30" s="44" t="s">
        <v>47</v>
      </c>
      <c r="F30" s="45">
        <v>31211</v>
      </c>
      <c r="G30" s="44" t="s">
        <v>26</v>
      </c>
      <c r="H30" s="79">
        <f t="shared" si="4"/>
        <v>7.8111041399714837E-2</v>
      </c>
      <c r="I30" s="45">
        <f t="shared" ref="I30" si="6">F30*H30</f>
        <v>2437.9237131264999</v>
      </c>
      <c r="J30" s="47"/>
      <c r="L30" s="39"/>
      <c r="M30" s="48"/>
    </row>
    <row r="31" spans="2:13" ht="12" customHeight="1" x14ac:dyDescent="0.2">
      <c r="B31" s="52" t="s">
        <v>59</v>
      </c>
      <c r="C31" s="52"/>
      <c r="D31" s="53">
        <v>282</v>
      </c>
      <c r="E31" s="44" t="s">
        <v>47</v>
      </c>
      <c r="F31" s="45">
        <v>-81922875</v>
      </c>
      <c r="G31" s="44" t="s">
        <v>26</v>
      </c>
      <c r="H31" s="79">
        <f t="shared" ref="H31" si="7">$H$9</f>
        <v>7.8111041399714837E-2</v>
      </c>
      <c r="I31" s="45">
        <f t="shared" ref="I31" si="8">F31*H31</f>
        <v>-6399081.0807086639</v>
      </c>
      <c r="J31" s="47"/>
      <c r="M31" s="48"/>
    </row>
    <row r="32" spans="2:13" ht="12" customHeight="1" x14ac:dyDescent="0.2">
      <c r="B32" s="52"/>
      <c r="C32" s="52"/>
      <c r="D32" s="53"/>
      <c r="E32" s="44"/>
      <c r="F32" s="45"/>
      <c r="G32" s="44"/>
      <c r="H32" s="79"/>
      <c r="I32" s="45"/>
      <c r="J32" s="47"/>
    </row>
    <row r="33" spans="2:10" ht="12" customHeight="1" x14ac:dyDescent="0.2">
      <c r="B33" s="55"/>
      <c r="C33" s="52"/>
      <c r="D33" s="53"/>
      <c r="E33" s="44"/>
      <c r="F33" s="54"/>
      <c r="G33" s="44"/>
      <c r="H33" s="79"/>
      <c r="I33" s="45"/>
      <c r="J33" s="47"/>
    </row>
    <row r="34" spans="2:10" ht="12" customHeight="1" x14ac:dyDescent="0.2">
      <c r="B34" s="55"/>
      <c r="C34" s="52"/>
      <c r="D34" s="53"/>
      <c r="E34" s="44"/>
      <c r="F34" s="54"/>
      <c r="G34" s="44"/>
      <c r="H34" s="46"/>
      <c r="I34" s="45"/>
      <c r="J34" s="47"/>
    </row>
    <row r="35" spans="2:10" ht="12" customHeight="1" x14ac:dyDescent="0.2">
      <c r="B35" s="52"/>
      <c r="C35" s="52"/>
      <c r="D35" s="53"/>
      <c r="E35" s="44"/>
      <c r="F35" s="45"/>
      <c r="G35" s="44"/>
      <c r="H35" s="46"/>
      <c r="I35" s="45"/>
      <c r="J35" s="47"/>
    </row>
    <row r="36" spans="2:10" ht="12" customHeight="1" x14ac:dyDescent="0.2">
      <c r="B36" s="52"/>
      <c r="C36" s="52"/>
      <c r="D36" s="53"/>
      <c r="E36" s="44"/>
      <c r="F36" s="45"/>
      <c r="G36" s="44"/>
      <c r="H36" s="46"/>
      <c r="I36" s="45"/>
      <c r="J36" s="47"/>
    </row>
    <row r="37" spans="2:10" ht="12" customHeight="1" x14ac:dyDescent="0.2">
      <c r="B37" s="52"/>
      <c r="C37" s="52"/>
      <c r="D37" s="53"/>
      <c r="E37" s="44"/>
      <c r="F37" s="45"/>
      <c r="G37" s="44"/>
      <c r="H37" s="46"/>
      <c r="I37" s="45"/>
      <c r="J37" s="47"/>
    </row>
    <row r="38" spans="2:10" ht="12" customHeight="1" x14ac:dyDescent="0.2">
      <c r="B38" s="52"/>
      <c r="C38" s="52"/>
      <c r="D38" s="53"/>
      <c r="E38" s="44"/>
      <c r="F38" s="45"/>
      <c r="G38" s="44"/>
      <c r="H38" s="46"/>
      <c r="I38" s="45"/>
      <c r="J38" s="47"/>
    </row>
    <row r="39" spans="2:10" ht="12" customHeight="1" x14ac:dyDescent="0.2">
      <c r="B39" s="52"/>
      <c r="C39" s="52"/>
      <c r="D39" s="53"/>
      <c r="E39" s="44"/>
      <c r="F39" s="45"/>
      <c r="G39" s="44"/>
      <c r="H39" s="46"/>
      <c r="I39" s="45"/>
      <c r="J39" s="47"/>
    </row>
    <row r="40" spans="2:10" ht="12" customHeight="1" x14ac:dyDescent="0.2">
      <c r="B40" s="52"/>
      <c r="C40" s="52"/>
      <c r="D40" s="53"/>
      <c r="E40" s="44"/>
      <c r="F40" s="45"/>
      <c r="G40" s="44"/>
      <c r="H40" s="46"/>
      <c r="I40" s="45"/>
      <c r="J40" s="47"/>
    </row>
    <row r="41" spans="2:10" ht="12" customHeight="1" x14ac:dyDescent="0.2">
      <c r="B41" s="52"/>
      <c r="C41" s="52"/>
      <c r="D41" s="53"/>
      <c r="E41" s="44"/>
      <c r="F41" s="45"/>
      <c r="G41" s="44"/>
      <c r="H41" s="46"/>
      <c r="I41" s="45"/>
      <c r="J41" s="47"/>
    </row>
    <row r="42" spans="2:10" ht="12" customHeight="1" x14ac:dyDescent="0.2">
      <c r="B42" s="52"/>
      <c r="C42" s="52"/>
      <c r="D42" s="53"/>
      <c r="E42" s="44"/>
      <c r="F42" s="45"/>
      <c r="G42" s="44"/>
      <c r="H42" s="46"/>
      <c r="I42" s="45"/>
      <c r="J42" s="47"/>
    </row>
    <row r="43" spans="2:10" ht="12" customHeight="1" x14ac:dyDescent="0.2">
      <c r="B43" s="52"/>
      <c r="C43" s="52"/>
      <c r="D43" s="53"/>
      <c r="E43" s="44"/>
      <c r="F43" s="45"/>
      <c r="G43" s="44"/>
      <c r="H43" s="46"/>
      <c r="I43" s="45"/>
      <c r="J43" s="47"/>
    </row>
    <row r="44" spans="2:10" ht="12" customHeight="1" x14ac:dyDescent="0.2">
      <c r="B44" s="52"/>
      <c r="C44" s="52"/>
      <c r="D44" s="53"/>
      <c r="E44" s="44"/>
      <c r="F44" s="45"/>
      <c r="G44" s="44"/>
      <c r="H44" s="46"/>
      <c r="I44" s="45"/>
      <c r="J44" s="47"/>
    </row>
    <row r="45" spans="2:10" ht="12" customHeight="1" x14ac:dyDescent="0.2">
      <c r="B45" s="52"/>
      <c r="C45" s="52"/>
      <c r="D45" s="53"/>
      <c r="E45" s="44"/>
      <c r="F45" s="45"/>
      <c r="G45" s="44"/>
      <c r="H45" s="46"/>
      <c r="I45" s="45"/>
      <c r="J45" s="47"/>
    </row>
    <row r="46" spans="2:10" ht="12" customHeight="1" x14ac:dyDescent="0.2">
      <c r="B46" s="52"/>
      <c r="C46" s="52"/>
      <c r="D46" s="53"/>
      <c r="E46" s="44"/>
      <c r="F46" s="45"/>
      <c r="G46" s="44"/>
      <c r="H46" s="46"/>
      <c r="I46" s="45"/>
      <c r="J46" s="47"/>
    </row>
    <row r="47" spans="2:10" ht="12" customHeight="1" x14ac:dyDescent="0.2">
      <c r="B47" s="52"/>
      <c r="C47" s="52"/>
      <c r="D47" s="53"/>
      <c r="E47" s="44"/>
      <c r="F47" s="45"/>
      <c r="G47" s="44"/>
      <c r="H47" s="46"/>
      <c r="I47" s="45"/>
      <c r="J47" s="47"/>
    </row>
    <row r="48" spans="2:10" ht="12" customHeight="1" x14ac:dyDescent="0.2">
      <c r="B48" s="52"/>
      <c r="C48" s="52"/>
      <c r="D48" s="10"/>
      <c r="E48" s="44"/>
      <c r="F48" s="45"/>
      <c r="G48" s="44"/>
      <c r="H48" s="46"/>
      <c r="I48" s="45"/>
      <c r="J48" s="47"/>
    </row>
    <row r="49" spans="1:10" ht="12" customHeight="1" x14ac:dyDescent="0.2">
      <c r="B49" s="55"/>
      <c r="C49" s="52"/>
      <c r="F49" s="45"/>
      <c r="G49" s="44"/>
    </row>
    <row r="50" spans="1:10" ht="12" customHeight="1" x14ac:dyDescent="0.2">
      <c r="B50" s="12"/>
    </row>
    <row r="51" spans="1:10" ht="12" customHeight="1" x14ac:dyDescent="0.2">
      <c r="D51" s="10"/>
      <c r="E51" s="44"/>
      <c r="F51" s="45"/>
      <c r="G51" s="44"/>
      <c r="H51" s="46"/>
      <c r="I51" s="45"/>
      <c r="J51" s="47"/>
    </row>
    <row r="60" spans="1:10" ht="12" customHeight="1" thickBot="1" x14ac:dyDescent="0.25">
      <c r="B60" s="56" t="s">
        <v>27</v>
      </c>
    </row>
    <row r="61" spans="1:10" ht="12" customHeight="1" x14ac:dyDescent="0.2">
      <c r="A61" s="57"/>
      <c r="B61" s="58"/>
      <c r="C61" s="58"/>
      <c r="D61" s="58"/>
      <c r="E61" s="58"/>
      <c r="F61" s="58"/>
      <c r="G61" s="58"/>
      <c r="H61" s="58"/>
      <c r="I61" s="58"/>
      <c r="J61" s="59"/>
    </row>
    <row r="62" spans="1:10" ht="12" customHeight="1" x14ac:dyDescent="0.2">
      <c r="A62" s="60"/>
      <c r="B62" s="61"/>
      <c r="C62" s="61"/>
      <c r="D62" s="61"/>
      <c r="E62" s="61"/>
      <c r="F62" s="61"/>
      <c r="G62" s="61"/>
      <c r="H62" s="61"/>
      <c r="I62" s="61"/>
      <c r="J62" s="62"/>
    </row>
    <row r="63" spans="1:10" ht="12" customHeight="1" x14ac:dyDescent="0.2">
      <c r="A63" s="60"/>
      <c r="B63" s="61"/>
      <c r="C63" s="61"/>
      <c r="D63" s="61"/>
      <c r="E63" s="61"/>
      <c r="F63" s="61"/>
      <c r="G63" s="61"/>
      <c r="H63" s="61"/>
      <c r="I63" s="61"/>
      <c r="J63" s="62"/>
    </row>
    <row r="64" spans="1:10" ht="12" customHeight="1" x14ac:dyDescent="0.2">
      <c r="A64" s="60"/>
      <c r="B64" s="61"/>
      <c r="C64" s="61"/>
      <c r="D64" s="61"/>
      <c r="E64" s="61"/>
      <c r="F64" s="61"/>
      <c r="G64" s="61"/>
      <c r="H64" s="61"/>
      <c r="I64" s="61"/>
      <c r="J64" s="62"/>
    </row>
    <row r="65" spans="1:10" ht="12" customHeight="1" x14ac:dyDescent="0.2">
      <c r="A65" s="60"/>
      <c r="B65" s="61"/>
      <c r="C65" s="61"/>
      <c r="D65" s="61"/>
      <c r="E65" s="61"/>
      <c r="F65" s="61"/>
      <c r="G65" s="61"/>
      <c r="H65" s="61"/>
      <c r="I65" s="61"/>
      <c r="J65" s="62"/>
    </row>
    <row r="66" spans="1:10" ht="12" customHeight="1" x14ac:dyDescent="0.2">
      <c r="A66" s="60"/>
      <c r="B66" s="61"/>
      <c r="C66" s="61"/>
      <c r="D66" s="61"/>
      <c r="E66" s="61"/>
      <c r="F66" s="61"/>
      <c r="G66" s="61"/>
      <c r="H66" s="61"/>
      <c r="I66" s="61"/>
      <c r="J66" s="62"/>
    </row>
    <row r="67" spans="1:10" ht="12" customHeight="1" x14ac:dyDescent="0.2">
      <c r="A67" s="60"/>
      <c r="B67" s="61"/>
      <c r="C67" s="61"/>
      <c r="D67" s="61"/>
      <c r="E67" s="61"/>
      <c r="F67" s="61"/>
      <c r="G67" s="61"/>
      <c r="H67" s="61"/>
      <c r="I67" s="61"/>
      <c r="J67" s="62"/>
    </row>
    <row r="68" spans="1:10" ht="12" customHeight="1" x14ac:dyDescent="0.2">
      <c r="A68" s="60"/>
      <c r="B68" s="61"/>
      <c r="C68" s="61"/>
      <c r="D68" s="61"/>
      <c r="E68" s="61"/>
      <c r="F68" s="61"/>
      <c r="G68" s="61"/>
      <c r="H68" s="61"/>
      <c r="I68" s="61"/>
      <c r="J68" s="62"/>
    </row>
    <row r="69" spans="1:10" ht="12" customHeight="1" x14ac:dyDescent="0.2">
      <c r="A69" s="60"/>
      <c r="B69" s="61"/>
      <c r="C69" s="61"/>
      <c r="D69" s="61"/>
      <c r="E69" s="61"/>
      <c r="F69" s="61"/>
      <c r="G69" s="61"/>
      <c r="H69" s="61"/>
      <c r="I69" s="61"/>
      <c r="J69" s="62"/>
    </row>
    <row r="70" spans="1:10" ht="12" customHeight="1" x14ac:dyDescent="0.2">
      <c r="A70" s="60"/>
      <c r="B70" s="61"/>
      <c r="C70" s="61"/>
      <c r="D70" s="61"/>
      <c r="E70" s="61"/>
      <c r="F70" s="61"/>
      <c r="G70" s="61"/>
      <c r="H70" s="61"/>
      <c r="I70" s="61"/>
      <c r="J70" s="62"/>
    </row>
    <row r="71" spans="1:10" ht="12" customHeight="1" thickBot="1" x14ac:dyDescent="0.25">
      <c r="A71" s="63"/>
      <c r="B71" s="64"/>
      <c r="C71" s="64"/>
      <c r="D71" s="64"/>
      <c r="E71" s="64"/>
      <c r="F71" s="64"/>
      <c r="G71" s="64"/>
      <c r="H71" s="64"/>
      <c r="I71" s="64"/>
      <c r="J71" s="65"/>
    </row>
  </sheetData>
  <conditionalFormatting sqref="B8">
    <cfRule type="cellIs" dxfId="10" priority="11" stopIfTrue="1" operator="equal">
      <formula>"Adjustment to Income/Expense/Rate Base:"</formula>
    </cfRule>
  </conditionalFormatting>
  <conditionalFormatting sqref="B13">
    <cfRule type="cellIs" dxfId="9" priority="10" stopIfTrue="1" operator="equal">
      <formula>"Adjustment to Income/Expense/Rate Base:"</formula>
    </cfRule>
  </conditionalFormatting>
  <conditionalFormatting sqref="B19">
    <cfRule type="cellIs" dxfId="8" priority="9" stopIfTrue="1" operator="equal">
      <formula>"Adjustment to Income/Expense/Rate Base:"</formula>
    </cfRule>
  </conditionalFormatting>
  <conditionalFormatting sqref="B50">
    <cfRule type="cellIs" dxfId="7" priority="8" stopIfTrue="1" operator="equal">
      <formula>"Adjustment to Income/Expense/Rate Base:"</formula>
    </cfRule>
  </conditionalFormatting>
  <conditionalFormatting sqref="B26">
    <cfRule type="cellIs" dxfId="6" priority="7" stopIfTrue="1" operator="equal">
      <formula>"Adjustment to Income/Expense/Rate Base:"</formula>
    </cfRule>
  </conditionalFormatting>
  <conditionalFormatting sqref="B23">
    <cfRule type="cellIs" dxfId="5" priority="6" stopIfTrue="1" operator="equal">
      <formula>"Adjustment to Income/Expense/Rate Base:"</formula>
    </cfRule>
  </conditionalFormatting>
  <conditionalFormatting sqref="B29">
    <cfRule type="cellIs" dxfId="4" priority="5" stopIfTrue="1" operator="equal">
      <formula>"Adjustment to Income/Expense/Rate Base:"</formula>
    </cfRule>
  </conditionalFormatting>
  <conditionalFormatting sqref="B34">
    <cfRule type="cellIs" dxfId="3" priority="4" stopIfTrue="1" operator="equal">
      <formula>"Adjustment to Income/Expense/Rate Base:"</formula>
    </cfRule>
  </conditionalFormatting>
  <conditionalFormatting sqref="B18">
    <cfRule type="cellIs" dxfId="2" priority="3" stopIfTrue="1" operator="equal">
      <formula>"Adjustment to Income/Expense/Rate Base:"</formula>
    </cfRule>
  </conditionalFormatting>
  <conditionalFormatting sqref="B33">
    <cfRule type="cellIs" dxfId="1" priority="2" stopIfTrue="1" operator="equal">
      <formula>"Adjustment to Income/Expense/Rate Base:"</formula>
    </cfRule>
  </conditionalFormatting>
  <conditionalFormatting sqref="B49">
    <cfRule type="cellIs" dxfId="0" priority="1" stopIfTrue="1" operator="equal">
      <formula>"Adjustment to Income/Expense/Rate Base:"</formula>
    </cfRule>
  </conditionalFormatting>
  <dataValidations count="1">
    <dataValidation type="list" errorStyle="warning" allowBlank="1" showInputMessage="1" showErrorMessage="1" errorTitle="FERC ACCOUNT" error="This FERC Account is not included in the drop-down list. Is this the account you want to use?" sqref="D27:D47">
      <formula1>$D$104:$D$438</formula1>
    </dataValidation>
  </dataValidations>
  <pageMargins left="0.7" right="0.7" top="0.75" bottom="0.75" header="0.3" footer="0.3"/>
  <pageSetup scale="75" fitToHeight="0" orientation="portrait" r:id="rId1"/>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38"/>
  <sheetViews>
    <sheetView view="pageBreakPreview" zoomScale="80" zoomScaleNormal="100" zoomScaleSheetLayoutView="80" workbookViewId="0">
      <selection activeCell="F43" sqref="F43"/>
    </sheetView>
  </sheetViews>
  <sheetFormatPr defaultRowHeight="15" x14ac:dyDescent="0.25"/>
  <cols>
    <col min="1" max="1" width="17.28515625" customWidth="1"/>
    <col min="2" max="2" width="10.5703125" customWidth="1"/>
    <col min="3" max="3" width="6.7109375" bestFit="1" customWidth="1"/>
    <col min="4" max="4" width="9.7109375" bestFit="1" customWidth="1"/>
    <col min="5" max="5" width="8.42578125" bestFit="1" customWidth="1"/>
    <col min="6" max="6" width="9.7109375" bestFit="1" customWidth="1"/>
    <col min="7" max="7" width="9.42578125" bestFit="1" customWidth="1"/>
    <col min="8" max="8" width="9.140625" bestFit="1" customWidth="1"/>
    <col min="9" max="9" width="11.5703125" bestFit="1" customWidth="1"/>
    <col min="10" max="10" width="16.140625" bestFit="1" customWidth="1"/>
    <col min="11" max="11" width="20.140625" bestFit="1" customWidth="1"/>
    <col min="12" max="12" width="11.28515625" bestFit="1" customWidth="1"/>
    <col min="13" max="13" width="10.140625" bestFit="1" customWidth="1"/>
    <col min="14" max="14" width="9.85546875" bestFit="1" customWidth="1"/>
    <col min="15" max="15" width="10.42578125" bestFit="1" customWidth="1"/>
    <col min="16" max="16" width="9.42578125" bestFit="1" customWidth="1"/>
    <col min="17" max="17" width="9" bestFit="1" customWidth="1"/>
    <col min="18" max="18" width="10.140625" bestFit="1" customWidth="1"/>
    <col min="19" max="19" width="9.85546875" bestFit="1" customWidth="1"/>
    <col min="20" max="20" width="9.7109375" bestFit="1" customWidth="1"/>
    <col min="21" max="21" width="10.140625" bestFit="1" customWidth="1"/>
    <col min="22" max="22" width="9.85546875" bestFit="1" customWidth="1"/>
  </cols>
  <sheetData>
    <row r="1" spans="1:22" x14ac:dyDescent="0.25">
      <c r="A1" s="1" t="s">
        <v>10</v>
      </c>
      <c r="B1" s="2"/>
      <c r="C1" s="2"/>
      <c r="D1" s="2"/>
      <c r="E1" s="2"/>
      <c r="F1" s="2"/>
      <c r="G1" s="2"/>
      <c r="H1" s="2"/>
      <c r="I1" s="2"/>
      <c r="J1" s="2"/>
      <c r="K1" s="2"/>
      <c r="L1" s="2"/>
      <c r="M1" s="2"/>
      <c r="N1" s="2"/>
      <c r="O1" s="2"/>
      <c r="P1" s="2"/>
      <c r="Q1" s="2"/>
      <c r="R1" s="2"/>
      <c r="S1" s="2"/>
      <c r="T1" s="2"/>
      <c r="U1" s="2"/>
      <c r="V1" s="2"/>
    </row>
    <row r="2" spans="1:22" x14ac:dyDescent="0.25">
      <c r="A2" s="1" t="str">
        <f>'Page 8.13'!B2</f>
        <v>Washington General Rate Case - 2021</v>
      </c>
      <c r="B2" s="2"/>
      <c r="C2" s="2"/>
      <c r="D2" s="2"/>
      <c r="E2" s="2"/>
      <c r="F2" s="2"/>
      <c r="G2" s="2"/>
      <c r="H2" s="2"/>
      <c r="I2" s="2"/>
      <c r="J2" s="2"/>
      <c r="K2" s="2"/>
      <c r="L2" s="2"/>
      <c r="M2" s="2"/>
      <c r="N2" s="2"/>
      <c r="O2" s="2"/>
      <c r="P2" s="2"/>
      <c r="Q2" s="2"/>
      <c r="R2" s="2"/>
      <c r="S2" s="2"/>
      <c r="T2" s="2"/>
      <c r="U2" s="2"/>
      <c r="V2" s="2"/>
    </row>
    <row r="3" spans="1:22" x14ac:dyDescent="0.25">
      <c r="A3" s="1" t="str">
        <f>'Page 8.13'!B3</f>
        <v>New Wind Capital &amp; Associated Transmission</v>
      </c>
      <c r="B3" s="2"/>
      <c r="C3" s="2"/>
      <c r="D3" s="2"/>
      <c r="E3" s="2"/>
      <c r="F3" s="2"/>
      <c r="G3" s="2"/>
      <c r="H3" s="2"/>
      <c r="I3" s="2"/>
      <c r="J3" s="2"/>
      <c r="K3" s="2"/>
      <c r="L3" s="2"/>
      <c r="M3" s="2"/>
      <c r="N3" s="2"/>
      <c r="O3" s="2"/>
      <c r="P3" s="2"/>
      <c r="Q3" s="2"/>
      <c r="R3" s="2"/>
      <c r="S3" s="2"/>
      <c r="T3" s="2"/>
      <c r="U3" s="2"/>
      <c r="V3" s="2"/>
    </row>
    <row r="4" spans="1:22" x14ac:dyDescent="0.25">
      <c r="A4" s="1" t="s">
        <v>48</v>
      </c>
      <c r="B4" s="2"/>
      <c r="C4" s="2"/>
      <c r="D4" s="2"/>
      <c r="E4" s="2"/>
      <c r="F4" s="2"/>
      <c r="G4" s="2"/>
      <c r="H4" s="2"/>
      <c r="I4" s="2"/>
      <c r="J4" s="2"/>
      <c r="K4" s="2"/>
      <c r="L4" s="2"/>
      <c r="M4" s="2"/>
      <c r="N4" s="2"/>
      <c r="O4" s="2"/>
      <c r="P4" s="2"/>
      <c r="Q4" s="2"/>
      <c r="R4" s="2"/>
      <c r="S4" s="2"/>
      <c r="T4" s="2"/>
      <c r="U4" s="2"/>
      <c r="V4" s="2"/>
    </row>
    <row r="5" spans="1:22" x14ac:dyDescent="0.25">
      <c r="A5" s="1"/>
      <c r="B5" s="2"/>
      <c r="C5" s="2"/>
      <c r="D5" s="2"/>
      <c r="E5" s="2"/>
      <c r="F5" s="2"/>
      <c r="G5" s="2"/>
      <c r="H5" s="2"/>
      <c r="I5" s="2"/>
      <c r="J5" s="2"/>
      <c r="K5" s="2"/>
      <c r="L5" s="2"/>
      <c r="M5" s="2"/>
      <c r="N5" s="2"/>
      <c r="O5" s="2"/>
      <c r="P5" s="2"/>
      <c r="Q5" s="2"/>
      <c r="R5" s="2"/>
      <c r="S5" s="2"/>
      <c r="T5" s="2"/>
      <c r="U5" s="2"/>
      <c r="V5" s="2"/>
    </row>
    <row r="6" spans="1:22" x14ac:dyDescent="0.25">
      <c r="A6" s="1"/>
      <c r="B6" s="2"/>
      <c r="C6" s="2"/>
      <c r="D6" s="2"/>
      <c r="E6" s="2"/>
      <c r="F6" s="2"/>
      <c r="G6" s="2"/>
      <c r="H6" s="2"/>
      <c r="I6" s="2"/>
      <c r="J6" s="2"/>
      <c r="K6" s="2"/>
      <c r="L6" s="2"/>
      <c r="M6" s="2"/>
      <c r="N6" s="2"/>
      <c r="O6" s="2"/>
      <c r="P6" s="2"/>
      <c r="Q6" s="2"/>
      <c r="R6" s="2"/>
      <c r="S6" s="2"/>
      <c r="T6" s="2"/>
      <c r="U6" s="2"/>
      <c r="V6" s="2"/>
    </row>
    <row r="7" spans="1:22" x14ac:dyDescent="0.25">
      <c r="A7" s="66" t="s">
        <v>55</v>
      </c>
      <c r="B7" s="67"/>
      <c r="C7" s="67"/>
      <c r="D7" s="2"/>
      <c r="E7" s="2"/>
      <c r="F7" s="2"/>
      <c r="G7" s="2"/>
      <c r="H7" s="2"/>
      <c r="I7" s="2"/>
      <c r="J7" s="2"/>
      <c r="K7" s="2"/>
      <c r="L7" s="2"/>
      <c r="M7" s="2"/>
      <c r="N7" s="2"/>
      <c r="O7" s="2"/>
      <c r="P7" s="2"/>
      <c r="Q7" s="2"/>
      <c r="R7" s="2"/>
      <c r="S7" s="2"/>
      <c r="T7" s="2"/>
      <c r="U7" s="2"/>
      <c r="V7" s="2"/>
    </row>
    <row r="8" spans="1:22" x14ac:dyDescent="0.25">
      <c r="A8" s="2"/>
      <c r="B8" s="2"/>
      <c r="C8" s="2"/>
      <c r="D8" s="2"/>
      <c r="E8" s="2"/>
      <c r="F8" s="2"/>
      <c r="G8" s="2"/>
      <c r="H8" s="2"/>
      <c r="I8" s="2"/>
      <c r="J8" s="2"/>
      <c r="K8" s="2"/>
      <c r="L8" s="2"/>
      <c r="M8" s="2"/>
      <c r="N8" s="2"/>
      <c r="O8" s="2"/>
      <c r="P8" s="2"/>
      <c r="Q8" s="2"/>
      <c r="R8" s="2"/>
      <c r="S8" s="2"/>
      <c r="T8" s="2"/>
      <c r="U8" s="2"/>
      <c r="V8" s="2"/>
    </row>
    <row r="9" spans="1:22" x14ac:dyDescent="0.25">
      <c r="A9" s="3" t="s">
        <v>2</v>
      </c>
      <c r="B9" s="2"/>
      <c r="C9" s="2"/>
      <c r="D9" s="4"/>
      <c r="E9" s="1"/>
      <c r="F9" s="1"/>
      <c r="G9" s="1"/>
      <c r="H9" s="1"/>
      <c r="I9" s="1"/>
      <c r="J9" s="1"/>
      <c r="K9" s="1"/>
      <c r="L9" s="1"/>
      <c r="M9" s="1"/>
      <c r="N9" s="1"/>
      <c r="O9" s="1"/>
      <c r="P9" s="1"/>
      <c r="Q9" s="1"/>
      <c r="R9" s="1"/>
      <c r="S9" s="1"/>
      <c r="T9" s="1"/>
      <c r="U9" s="1"/>
      <c r="V9" s="1"/>
    </row>
    <row r="10" spans="1:22" x14ac:dyDescent="0.25">
      <c r="A10" s="2"/>
      <c r="B10" s="2"/>
      <c r="C10" s="2"/>
      <c r="D10" s="4"/>
      <c r="E10" s="1"/>
      <c r="F10" s="1"/>
      <c r="G10" s="1"/>
      <c r="H10" s="1"/>
      <c r="I10" s="1"/>
      <c r="J10" s="1"/>
      <c r="K10" s="1"/>
      <c r="L10" s="1"/>
      <c r="M10" s="1"/>
      <c r="N10" s="1"/>
      <c r="O10" s="1"/>
      <c r="P10" s="1"/>
      <c r="Q10" s="1"/>
      <c r="R10" s="1"/>
      <c r="S10" s="1"/>
      <c r="T10" s="1"/>
      <c r="U10" s="1"/>
      <c r="V10" s="1"/>
    </row>
    <row r="11" spans="1:22" x14ac:dyDescent="0.25">
      <c r="A11" s="2"/>
      <c r="B11" s="1" t="s">
        <v>3</v>
      </c>
      <c r="C11" s="5" t="s">
        <v>1</v>
      </c>
      <c r="D11" s="6">
        <v>43617</v>
      </c>
      <c r="E11" s="6">
        <v>43647</v>
      </c>
      <c r="F11" s="6">
        <v>43678</v>
      </c>
      <c r="G11" s="6">
        <v>43709</v>
      </c>
      <c r="H11" s="6">
        <v>43739</v>
      </c>
      <c r="I11" s="6">
        <v>43770</v>
      </c>
      <c r="J11" s="6">
        <v>43800</v>
      </c>
      <c r="K11" s="6">
        <v>43831</v>
      </c>
      <c r="L11" s="6">
        <v>43862</v>
      </c>
      <c r="M11" s="6">
        <v>43891</v>
      </c>
      <c r="N11" s="6">
        <v>43922</v>
      </c>
      <c r="O11" s="6">
        <v>43952</v>
      </c>
      <c r="P11" s="6">
        <v>43983</v>
      </c>
      <c r="Q11" s="6">
        <v>44013</v>
      </c>
      <c r="R11" s="6">
        <v>44044</v>
      </c>
      <c r="S11" s="6">
        <v>44075</v>
      </c>
      <c r="T11" s="6">
        <v>44105</v>
      </c>
      <c r="U11" s="6">
        <v>44136</v>
      </c>
      <c r="V11" s="6">
        <v>44166</v>
      </c>
    </row>
    <row r="12" spans="1:22" x14ac:dyDescent="0.25">
      <c r="A12" s="2" t="s">
        <v>4</v>
      </c>
      <c r="B12" s="7">
        <v>343</v>
      </c>
      <c r="C12" s="7" t="s">
        <v>26</v>
      </c>
      <c r="D12" s="80"/>
      <c r="E12" s="81"/>
      <c r="F12" s="81"/>
      <c r="G12" s="81"/>
      <c r="H12" s="81"/>
      <c r="I12" s="81"/>
      <c r="J12" s="81"/>
      <c r="K12" s="81"/>
      <c r="L12" s="81"/>
      <c r="M12" s="81"/>
      <c r="N12" s="81"/>
      <c r="O12" s="81"/>
      <c r="P12" s="81"/>
      <c r="Q12" s="81"/>
      <c r="R12" s="81"/>
      <c r="S12" s="81"/>
      <c r="T12" s="81"/>
      <c r="U12" s="81"/>
      <c r="V12" s="81"/>
    </row>
    <row r="13" spans="1:22" x14ac:dyDescent="0.25">
      <c r="A13" s="2" t="s">
        <v>33</v>
      </c>
      <c r="B13" s="7">
        <v>355</v>
      </c>
      <c r="C13" s="7" t="s">
        <v>26</v>
      </c>
      <c r="D13" s="80"/>
      <c r="E13" s="82"/>
      <c r="F13" s="82"/>
      <c r="G13" s="82"/>
      <c r="H13" s="82"/>
      <c r="I13" s="82"/>
      <c r="J13" s="82"/>
      <c r="K13" s="82"/>
      <c r="L13" s="82"/>
      <c r="M13" s="82"/>
      <c r="N13" s="82"/>
      <c r="O13" s="82"/>
      <c r="P13" s="82"/>
      <c r="Q13" s="82"/>
      <c r="R13" s="82"/>
      <c r="S13" s="82"/>
      <c r="T13" s="82"/>
      <c r="U13" s="82"/>
      <c r="V13" s="82"/>
    </row>
    <row r="14" spans="1:22" x14ac:dyDescent="0.25">
      <c r="A14" s="2"/>
      <c r="B14" s="2"/>
      <c r="C14" s="2"/>
      <c r="D14" s="2"/>
      <c r="E14" s="2"/>
      <c r="F14" s="2"/>
      <c r="G14" s="2"/>
      <c r="H14" s="2"/>
      <c r="I14" s="2"/>
      <c r="J14" s="2"/>
      <c r="K14" s="2"/>
      <c r="L14" s="2"/>
      <c r="M14" s="2"/>
      <c r="N14" s="2"/>
      <c r="O14" s="2"/>
      <c r="P14" s="2"/>
      <c r="Q14" s="2"/>
      <c r="R14" s="2"/>
      <c r="S14" s="2"/>
      <c r="T14" s="2"/>
      <c r="U14" s="2"/>
      <c r="V14" s="2"/>
    </row>
    <row r="15" spans="1:22" x14ac:dyDescent="0.25">
      <c r="A15" s="3" t="s">
        <v>5</v>
      </c>
      <c r="B15" s="2"/>
      <c r="C15" s="2"/>
      <c r="D15" s="9"/>
      <c r="E15" s="2"/>
      <c r="F15" s="2"/>
      <c r="G15" s="2"/>
      <c r="H15" s="2"/>
      <c r="I15" s="2"/>
      <c r="J15" s="2"/>
      <c r="K15" s="2"/>
      <c r="L15" s="2"/>
      <c r="M15" s="2"/>
      <c r="N15" s="2"/>
      <c r="O15" s="2"/>
      <c r="P15" s="2"/>
      <c r="Q15" s="2"/>
      <c r="R15" s="2"/>
      <c r="S15" s="2"/>
      <c r="T15" s="2"/>
      <c r="U15" s="2"/>
      <c r="V15" s="2"/>
    </row>
    <row r="16" spans="1:22" x14ac:dyDescent="0.25">
      <c r="A16" s="2"/>
      <c r="B16" s="1" t="s">
        <v>3</v>
      </c>
      <c r="C16" s="5" t="s">
        <v>1</v>
      </c>
      <c r="D16" s="6">
        <v>43617</v>
      </c>
      <c r="E16" s="6">
        <v>43647</v>
      </c>
      <c r="F16" s="6">
        <v>43678</v>
      </c>
      <c r="G16" s="6">
        <v>43709</v>
      </c>
      <c r="H16" s="6">
        <v>43739</v>
      </c>
      <c r="I16" s="6">
        <v>43770</v>
      </c>
      <c r="J16" s="6">
        <v>43800</v>
      </c>
      <c r="K16" s="6">
        <v>43831</v>
      </c>
      <c r="L16" s="6">
        <v>43862</v>
      </c>
      <c r="M16" s="6">
        <v>43891</v>
      </c>
      <c r="N16" s="6">
        <v>43922</v>
      </c>
      <c r="O16" s="6">
        <v>43952</v>
      </c>
      <c r="P16" s="6">
        <v>43983</v>
      </c>
      <c r="Q16" s="6">
        <v>44013</v>
      </c>
      <c r="R16" s="6">
        <v>44044</v>
      </c>
      <c r="S16" s="6">
        <v>44075</v>
      </c>
      <c r="T16" s="6">
        <v>44105</v>
      </c>
      <c r="U16" s="6">
        <v>44136</v>
      </c>
      <c r="V16" s="6">
        <v>44166</v>
      </c>
    </row>
    <row r="17" spans="1:22" x14ac:dyDescent="0.25">
      <c r="A17" s="2" t="s">
        <v>4</v>
      </c>
      <c r="B17" s="10" t="s">
        <v>6</v>
      </c>
      <c r="C17" s="7" t="s">
        <v>26</v>
      </c>
      <c r="D17" s="81"/>
      <c r="E17" s="81"/>
      <c r="F17" s="81"/>
      <c r="G17" s="81"/>
      <c r="H17" s="81"/>
      <c r="I17" s="81"/>
      <c r="J17" s="81"/>
      <c r="K17" s="81"/>
      <c r="L17" s="81"/>
      <c r="M17" s="81"/>
      <c r="N17" s="81"/>
      <c r="O17" s="81"/>
      <c r="P17" s="81"/>
      <c r="Q17" s="81"/>
      <c r="R17" s="81"/>
      <c r="S17" s="81"/>
      <c r="T17" s="81"/>
      <c r="U17" s="81"/>
      <c r="V17" s="81"/>
    </row>
    <row r="18" spans="1:22" x14ac:dyDescent="0.25">
      <c r="A18" s="73" t="s">
        <v>33</v>
      </c>
      <c r="B18" s="7" t="s">
        <v>32</v>
      </c>
      <c r="C18" s="7" t="s">
        <v>26</v>
      </c>
      <c r="D18" s="80"/>
      <c r="E18" s="81"/>
      <c r="F18" s="81"/>
      <c r="G18" s="81"/>
      <c r="H18" s="81"/>
      <c r="I18" s="81"/>
      <c r="J18" s="81"/>
      <c r="K18" s="81"/>
      <c r="L18" s="81"/>
      <c r="M18" s="81"/>
      <c r="N18" s="81"/>
      <c r="O18" s="81"/>
      <c r="P18" s="81"/>
      <c r="Q18" s="81"/>
      <c r="R18" s="81"/>
      <c r="S18" s="81"/>
      <c r="T18" s="81"/>
      <c r="U18" s="81"/>
      <c r="V18" s="81"/>
    </row>
    <row r="19" spans="1:22" x14ac:dyDescent="0.25">
      <c r="A19" s="1"/>
      <c r="B19" s="2"/>
      <c r="C19" s="2"/>
      <c r="D19" s="2"/>
      <c r="E19" s="2"/>
      <c r="F19" s="2"/>
      <c r="G19" s="2"/>
      <c r="H19" s="2"/>
      <c r="I19" s="2"/>
      <c r="J19" s="2"/>
      <c r="K19" s="2"/>
      <c r="L19" s="2"/>
      <c r="M19" s="2"/>
      <c r="N19" s="2"/>
      <c r="O19" s="2"/>
      <c r="P19" s="2"/>
      <c r="Q19" s="2"/>
      <c r="R19" s="2"/>
      <c r="S19" s="2"/>
      <c r="T19" s="2"/>
      <c r="U19" s="2"/>
      <c r="V19" s="2"/>
    </row>
    <row r="20" spans="1:22" x14ac:dyDescent="0.25">
      <c r="A20" s="68"/>
      <c r="B20" s="13"/>
      <c r="C20" s="13"/>
      <c r="D20" s="13"/>
      <c r="E20" s="13"/>
      <c r="F20" s="13"/>
      <c r="G20" s="13"/>
      <c r="H20" s="13"/>
      <c r="I20" s="13"/>
      <c r="J20" s="13"/>
      <c r="K20" s="13"/>
      <c r="L20" s="13"/>
      <c r="M20" s="13"/>
      <c r="N20" s="13"/>
      <c r="O20" s="13"/>
      <c r="P20" s="13"/>
      <c r="Q20" s="13"/>
      <c r="R20" s="13"/>
      <c r="S20" s="13"/>
      <c r="T20" s="13"/>
      <c r="U20" s="13"/>
      <c r="V20" s="13"/>
    </row>
    <row r="21" spans="1:22" x14ac:dyDescent="0.25">
      <c r="A21" s="3" t="s">
        <v>7</v>
      </c>
      <c r="B21" s="69"/>
      <c r="C21" s="5"/>
      <c r="D21" s="26"/>
      <c r="E21" s="26"/>
      <c r="F21" s="26"/>
      <c r="G21" s="26"/>
      <c r="H21" s="26"/>
      <c r="I21" s="26"/>
      <c r="J21" s="26"/>
      <c r="K21" s="26"/>
      <c r="L21" s="26"/>
      <c r="M21" s="26"/>
      <c r="N21" s="26"/>
      <c r="O21" s="26"/>
      <c r="P21" s="26"/>
      <c r="Q21" s="26"/>
      <c r="R21" s="26"/>
      <c r="S21" s="26"/>
      <c r="T21" s="26"/>
      <c r="U21" s="26"/>
      <c r="V21" s="26"/>
    </row>
    <row r="22" spans="1:22" x14ac:dyDescent="0.25">
      <c r="A22" s="13"/>
      <c r="B22" s="1" t="s">
        <v>3</v>
      </c>
      <c r="C22" s="5" t="s">
        <v>1</v>
      </c>
      <c r="D22" s="6">
        <v>43617</v>
      </c>
      <c r="E22" s="6">
        <v>43647</v>
      </c>
      <c r="F22" s="6">
        <v>43678</v>
      </c>
      <c r="G22" s="6">
        <v>43709</v>
      </c>
      <c r="H22" s="6">
        <v>43739</v>
      </c>
      <c r="I22" s="6">
        <v>43770</v>
      </c>
      <c r="J22" s="6">
        <v>43800</v>
      </c>
      <c r="K22" s="6">
        <v>43831</v>
      </c>
      <c r="L22" s="6">
        <v>43862</v>
      </c>
      <c r="M22" s="6">
        <v>43891</v>
      </c>
      <c r="N22" s="6">
        <v>43922</v>
      </c>
      <c r="O22" s="6">
        <v>43952</v>
      </c>
      <c r="P22" s="6">
        <v>43983</v>
      </c>
      <c r="Q22" s="6">
        <v>44013</v>
      </c>
      <c r="R22" s="6">
        <v>44044</v>
      </c>
      <c r="S22" s="6">
        <v>44075</v>
      </c>
      <c r="T22" s="6">
        <v>44105</v>
      </c>
      <c r="U22" s="6">
        <v>44136</v>
      </c>
      <c r="V22" s="6">
        <v>44166</v>
      </c>
    </row>
    <row r="23" spans="1:22" x14ac:dyDescent="0.25">
      <c r="A23" s="2" t="s">
        <v>4</v>
      </c>
      <c r="B23" s="10" t="s">
        <v>8</v>
      </c>
      <c r="C23" s="7" t="s">
        <v>26</v>
      </c>
      <c r="D23" s="82"/>
      <c r="E23" s="81"/>
      <c r="F23" s="81"/>
      <c r="G23" s="81"/>
      <c r="H23" s="81"/>
      <c r="I23" s="81"/>
      <c r="J23" s="81"/>
      <c r="K23" s="81"/>
      <c r="L23" s="81"/>
      <c r="M23" s="81"/>
      <c r="N23" s="81"/>
      <c r="O23" s="81"/>
      <c r="P23" s="81"/>
      <c r="Q23" s="81"/>
      <c r="R23" s="81"/>
      <c r="S23" s="81"/>
      <c r="T23" s="81"/>
      <c r="U23" s="81"/>
      <c r="V23" s="81"/>
    </row>
    <row r="24" spans="1:22" x14ac:dyDescent="0.25">
      <c r="A24" s="73" t="s">
        <v>33</v>
      </c>
      <c r="B24" s="7" t="s">
        <v>31</v>
      </c>
      <c r="C24" s="7" t="s">
        <v>26</v>
      </c>
      <c r="D24" s="80"/>
      <c r="E24" s="81"/>
      <c r="F24" s="81"/>
      <c r="G24" s="81"/>
      <c r="H24" s="81"/>
      <c r="I24" s="81"/>
      <c r="J24" s="81"/>
      <c r="K24" s="81"/>
      <c r="L24" s="81"/>
      <c r="M24" s="81"/>
      <c r="N24" s="81"/>
      <c r="O24" s="81"/>
      <c r="P24" s="81"/>
      <c r="Q24" s="81"/>
      <c r="R24" s="81"/>
      <c r="S24" s="81"/>
      <c r="T24" s="81"/>
      <c r="U24" s="81"/>
      <c r="V24" s="81"/>
    </row>
    <row r="25" spans="1:22" x14ac:dyDescent="0.25">
      <c r="A25" s="12"/>
      <c r="B25" s="2"/>
      <c r="C25" s="2"/>
      <c r="D25" s="2"/>
      <c r="E25" s="2"/>
      <c r="F25" s="2"/>
      <c r="G25" s="2"/>
      <c r="H25" s="2"/>
      <c r="I25" s="2"/>
      <c r="J25" s="2"/>
      <c r="K25" s="2"/>
      <c r="L25" s="2"/>
      <c r="M25" s="2"/>
      <c r="N25" s="2"/>
      <c r="O25" s="2"/>
      <c r="P25" s="2"/>
      <c r="Q25" s="2"/>
      <c r="R25" s="2"/>
      <c r="S25" s="2"/>
      <c r="T25" s="2"/>
      <c r="U25" s="2"/>
      <c r="V25" s="2"/>
    </row>
    <row r="26" spans="1:22" x14ac:dyDescent="0.25">
      <c r="A26" s="2"/>
      <c r="B26" s="2"/>
      <c r="C26" s="2"/>
      <c r="D26" s="2"/>
      <c r="E26" s="2"/>
      <c r="F26" s="2"/>
      <c r="G26" s="2"/>
      <c r="H26" s="2"/>
      <c r="I26" s="2"/>
      <c r="J26" s="2"/>
      <c r="K26" s="2"/>
      <c r="L26" s="2"/>
      <c r="M26" s="2"/>
      <c r="N26" s="2"/>
      <c r="O26" s="2"/>
      <c r="P26" s="2"/>
      <c r="Q26" s="2"/>
      <c r="R26" s="2"/>
      <c r="S26" s="2"/>
      <c r="T26" s="2"/>
      <c r="U26" s="2"/>
      <c r="V26" s="2"/>
    </row>
    <row r="27" spans="1:22" ht="15.75" thickBot="1" x14ac:dyDescent="0.3">
      <c r="A27" s="2"/>
      <c r="B27" s="2"/>
      <c r="C27" s="2"/>
      <c r="D27" s="2"/>
      <c r="E27" s="2"/>
      <c r="F27" s="2"/>
      <c r="G27" s="2"/>
      <c r="H27" s="2"/>
      <c r="I27" s="2"/>
      <c r="J27" s="2"/>
      <c r="K27" s="2"/>
      <c r="L27" s="2"/>
      <c r="M27" s="2"/>
      <c r="N27" s="2"/>
      <c r="O27" s="2"/>
      <c r="P27" s="2"/>
      <c r="Q27" s="2"/>
      <c r="R27" s="2"/>
      <c r="S27" s="2"/>
      <c r="T27" s="2"/>
      <c r="U27" s="2"/>
      <c r="V27" s="13"/>
    </row>
    <row r="28" spans="1:22" x14ac:dyDescent="0.25">
      <c r="A28" s="14" t="s">
        <v>34</v>
      </c>
      <c r="B28" s="2"/>
      <c r="D28" s="74">
        <v>3.3046077296287953E-2</v>
      </c>
      <c r="E28" s="2"/>
      <c r="F28" s="2"/>
      <c r="G28" s="2"/>
      <c r="H28" s="15"/>
      <c r="I28" s="16" t="s">
        <v>56</v>
      </c>
      <c r="J28" s="16" t="s">
        <v>56</v>
      </c>
      <c r="K28" s="17"/>
      <c r="L28" s="2"/>
      <c r="M28" s="2"/>
      <c r="N28" s="2"/>
      <c r="O28" s="2"/>
      <c r="P28" s="2"/>
      <c r="Q28" s="2"/>
      <c r="R28" s="2"/>
      <c r="S28" s="2"/>
      <c r="T28" s="2"/>
      <c r="U28" s="2"/>
    </row>
    <row r="29" spans="1:22" x14ac:dyDescent="0.25">
      <c r="A29" s="14" t="s">
        <v>35</v>
      </c>
      <c r="B29" s="2"/>
      <c r="D29" s="74">
        <v>1.7471090080963977E-2</v>
      </c>
      <c r="E29" s="2"/>
      <c r="F29" s="2"/>
      <c r="G29" s="2"/>
      <c r="H29" s="20"/>
      <c r="I29" s="21" t="s">
        <v>28</v>
      </c>
      <c r="J29" s="21" t="s">
        <v>45</v>
      </c>
      <c r="K29" s="22" t="s">
        <v>9</v>
      </c>
      <c r="L29" s="2"/>
      <c r="M29" s="2"/>
      <c r="N29" s="2"/>
      <c r="O29" s="2"/>
      <c r="P29" s="2"/>
      <c r="Q29" s="2"/>
      <c r="R29" s="2"/>
      <c r="S29" s="2"/>
      <c r="T29" s="2"/>
      <c r="U29" s="2"/>
    </row>
    <row r="30" spans="1:22" x14ac:dyDescent="0.25">
      <c r="A30" s="14"/>
      <c r="B30" s="2"/>
      <c r="C30" s="18"/>
      <c r="D30" s="19"/>
      <c r="E30" s="2"/>
      <c r="F30" s="2"/>
      <c r="G30" s="2"/>
      <c r="H30" s="23">
        <v>343</v>
      </c>
      <c r="I30" s="24">
        <v>0</v>
      </c>
      <c r="J30" s="24">
        <v>1638883832.2895815</v>
      </c>
      <c r="K30" s="25">
        <f>J30-I30</f>
        <v>1638883832.2895815</v>
      </c>
      <c r="L30" s="1" t="s">
        <v>42</v>
      </c>
      <c r="M30" s="2"/>
      <c r="N30" s="26"/>
      <c r="O30" s="2"/>
      <c r="P30" s="2"/>
      <c r="Q30" s="2"/>
      <c r="R30" s="2"/>
      <c r="S30" s="2"/>
      <c r="T30" s="2"/>
      <c r="U30" s="2"/>
    </row>
    <row r="31" spans="1:22" x14ac:dyDescent="0.25">
      <c r="A31" s="14"/>
      <c r="B31" s="2"/>
      <c r="C31" s="18"/>
      <c r="D31" s="19"/>
      <c r="E31" s="2"/>
      <c r="F31" s="2"/>
      <c r="G31" s="2"/>
      <c r="H31" s="23">
        <v>355</v>
      </c>
      <c r="I31" s="24">
        <v>0</v>
      </c>
      <c r="J31" s="24">
        <v>781291383</v>
      </c>
      <c r="K31" s="25">
        <f>J31-I31</f>
        <v>781291383</v>
      </c>
      <c r="L31" s="1" t="s">
        <v>42</v>
      </c>
      <c r="M31" s="2"/>
      <c r="N31" s="26"/>
      <c r="O31" s="2"/>
      <c r="P31" s="2"/>
      <c r="Q31" s="2"/>
      <c r="R31" s="2"/>
      <c r="S31" s="2"/>
      <c r="T31" s="2"/>
      <c r="U31" s="2"/>
    </row>
    <row r="32" spans="1:22" x14ac:dyDescent="0.25">
      <c r="A32" s="14"/>
      <c r="B32" s="2"/>
      <c r="C32" s="18"/>
      <c r="D32" s="19"/>
      <c r="E32" s="2"/>
      <c r="F32" s="2"/>
      <c r="G32" s="2"/>
      <c r="H32" s="23"/>
      <c r="I32" s="24"/>
      <c r="J32" s="24"/>
      <c r="K32" s="25"/>
      <c r="L32" s="1"/>
      <c r="M32" s="2"/>
      <c r="N32" s="26"/>
      <c r="O32" s="2"/>
      <c r="P32" s="2"/>
      <c r="Q32" s="2"/>
      <c r="R32" s="2"/>
      <c r="S32" s="2"/>
      <c r="T32" s="2"/>
      <c r="U32" s="2"/>
    </row>
    <row r="33" spans="1:22" x14ac:dyDescent="0.25">
      <c r="A33" s="14"/>
      <c r="B33" s="2"/>
      <c r="C33" s="18"/>
      <c r="D33" s="19"/>
      <c r="E33" s="2"/>
      <c r="F33" s="2"/>
      <c r="G33" s="2"/>
      <c r="H33" s="27" t="s">
        <v>6</v>
      </c>
      <c r="I33" s="24">
        <v>0</v>
      </c>
      <c r="J33" s="24">
        <v>2263606.8910989095</v>
      </c>
      <c r="K33" s="25">
        <f>J33-I33</f>
        <v>2263606.8910989095</v>
      </c>
      <c r="L33" s="1" t="s">
        <v>42</v>
      </c>
      <c r="M33" s="2"/>
      <c r="N33" s="26"/>
      <c r="O33" s="2"/>
      <c r="P33" s="2"/>
      <c r="Q33" s="2"/>
      <c r="R33" s="2"/>
      <c r="S33" s="2"/>
      <c r="T33" s="2"/>
      <c r="U33" s="2"/>
    </row>
    <row r="34" spans="1:22" x14ac:dyDescent="0.25">
      <c r="A34" s="14"/>
      <c r="B34" s="2"/>
      <c r="C34" s="18"/>
      <c r="D34" s="19"/>
      <c r="E34" s="2"/>
      <c r="F34" s="2"/>
      <c r="G34" s="2"/>
      <c r="H34" s="27" t="s">
        <v>32</v>
      </c>
      <c r="I34" s="24">
        <v>0</v>
      </c>
      <c r="J34" s="24">
        <v>755093.63405754371</v>
      </c>
      <c r="K34" s="25">
        <f>J34-I34</f>
        <v>755093.63405754371</v>
      </c>
      <c r="L34" s="1" t="s">
        <v>42</v>
      </c>
      <c r="M34" s="2"/>
      <c r="N34" s="26"/>
      <c r="O34" s="2"/>
      <c r="P34" s="2"/>
      <c r="Q34" s="2"/>
      <c r="R34" s="2"/>
      <c r="S34" s="2"/>
      <c r="T34" s="2"/>
      <c r="U34" s="2"/>
    </row>
    <row r="35" spans="1:22" x14ac:dyDescent="0.25">
      <c r="A35" s="14"/>
      <c r="B35" s="2"/>
      <c r="C35" s="18"/>
      <c r="D35" s="19"/>
      <c r="E35" s="2"/>
      <c r="F35" s="2"/>
      <c r="G35" s="2"/>
      <c r="H35" s="23"/>
      <c r="I35" s="24"/>
      <c r="J35" s="24"/>
      <c r="K35" s="25"/>
      <c r="L35" s="1"/>
      <c r="M35" s="2"/>
      <c r="N35" s="26"/>
      <c r="O35" s="2"/>
      <c r="P35" s="2"/>
      <c r="Q35" s="2"/>
      <c r="R35" s="2"/>
      <c r="S35" s="2"/>
      <c r="T35" s="2"/>
      <c r="U35" s="2"/>
    </row>
    <row r="36" spans="1:22" x14ac:dyDescent="0.25">
      <c r="A36" s="14"/>
      <c r="B36" s="2"/>
      <c r="C36" s="18"/>
      <c r="D36" s="19"/>
      <c r="E36" s="2"/>
      <c r="F36" s="2"/>
      <c r="G36" s="2"/>
      <c r="H36" s="27" t="s">
        <v>8</v>
      </c>
      <c r="I36" s="24">
        <v>0</v>
      </c>
      <c r="J36" s="24">
        <v>-2263606.8910989095</v>
      </c>
      <c r="K36" s="25">
        <f>J36-I36</f>
        <v>-2263606.8910989095</v>
      </c>
      <c r="L36" s="1" t="s">
        <v>42</v>
      </c>
      <c r="M36" s="2"/>
      <c r="N36" s="26"/>
      <c r="O36" s="2"/>
      <c r="P36" s="2"/>
      <c r="Q36" s="2"/>
      <c r="R36" s="2"/>
      <c r="S36" s="2"/>
      <c r="T36" s="2"/>
      <c r="U36" s="2"/>
    </row>
    <row r="37" spans="1:22" ht="15.75" thickBot="1" x14ac:dyDescent="0.3">
      <c r="A37" s="14"/>
      <c r="B37" s="2"/>
      <c r="C37" s="18"/>
      <c r="D37" s="19"/>
      <c r="E37" s="2"/>
      <c r="F37" s="2"/>
      <c r="G37" s="2"/>
      <c r="H37" s="70" t="s">
        <v>31</v>
      </c>
      <c r="I37" s="28">
        <v>0</v>
      </c>
      <c r="J37" s="28">
        <v>-763195.50921244791</v>
      </c>
      <c r="K37" s="29">
        <f>J37-I37</f>
        <v>-763195.50921244791</v>
      </c>
      <c r="L37" s="1" t="s">
        <v>42</v>
      </c>
      <c r="M37" s="2"/>
      <c r="N37" s="8"/>
      <c r="O37" s="2"/>
      <c r="P37" s="2"/>
      <c r="Q37" s="2"/>
      <c r="R37" s="2"/>
      <c r="S37" s="2"/>
      <c r="T37" s="2"/>
      <c r="U37" s="2"/>
    </row>
    <row r="38" spans="1:22" x14ac:dyDescent="0.25">
      <c r="A38" s="2"/>
      <c r="B38" s="2"/>
      <c r="C38" s="2"/>
      <c r="D38" s="2"/>
      <c r="E38" s="2"/>
      <c r="F38" s="2"/>
      <c r="G38" s="2"/>
      <c r="H38" s="2"/>
      <c r="I38" s="2"/>
      <c r="J38" s="2"/>
      <c r="K38" s="2"/>
      <c r="L38" s="2"/>
      <c r="M38" s="2"/>
      <c r="N38" s="2"/>
      <c r="O38" s="2"/>
      <c r="P38" s="2"/>
      <c r="Q38" s="2"/>
      <c r="R38" s="2"/>
      <c r="S38" s="2"/>
      <c r="T38" s="2"/>
      <c r="U38" s="2"/>
      <c r="V38" s="2"/>
    </row>
  </sheetData>
  <pageMargins left="0.7" right="0.7" top="0.75" bottom="0.75" header="0.3" footer="0.3"/>
  <pageSetup scale="51" fitToHeight="0" orientation="landscape" r:id="rId1"/>
  <headerFooter>
    <oddFooter>&amp;C&amp;"Arial,Regular"&amp;10Page 8.13.1 - REDACTED</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37"/>
  <sheetViews>
    <sheetView view="pageBreakPreview" zoomScale="80" zoomScaleNormal="100" zoomScaleSheetLayoutView="80" workbookViewId="0">
      <selection activeCell="B44" sqref="B44"/>
    </sheetView>
  </sheetViews>
  <sheetFormatPr defaultRowHeight="12.75" x14ac:dyDescent="0.2"/>
  <cols>
    <col min="1" max="1" width="46" style="2" bestFit="1" customWidth="1"/>
    <col min="2" max="2" width="13.5703125" style="2" bestFit="1" customWidth="1"/>
    <col min="3" max="3" width="17.5703125" style="2" customWidth="1"/>
    <col min="4" max="4" width="9.5703125" style="2" bestFit="1" customWidth="1"/>
    <col min="5" max="16384" width="9.140625" style="2"/>
  </cols>
  <sheetData>
    <row r="1" spans="1:4" x14ac:dyDescent="0.2">
      <c r="A1" s="1" t="s">
        <v>10</v>
      </c>
    </row>
    <row r="2" spans="1:4" x14ac:dyDescent="0.2">
      <c r="A2" s="1" t="str">
        <f>'Page 8.13'!B2</f>
        <v>Washington General Rate Case - 2021</v>
      </c>
    </row>
    <row r="3" spans="1:4" x14ac:dyDescent="0.2">
      <c r="A3" s="1" t="str">
        <f>'Page 8.13'!B3</f>
        <v>New Wind Capital &amp; Associated Transmission</v>
      </c>
    </row>
    <row r="4" spans="1:4" x14ac:dyDescent="0.2">
      <c r="A4" s="1" t="s">
        <v>48</v>
      </c>
    </row>
    <row r="5" spans="1:4" x14ac:dyDescent="0.2">
      <c r="D5" s="76"/>
    </row>
    <row r="6" spans="1:4" x14ac:dyDescent="0.2">
      <c r="C6" s="4" t="s">
        <v>0</v>
      </c>
      <c r="D6" s="76"/>
    </row>
    <row r="7" spans="1:4" x14ac:dyDescent="0.2">
      <c r="A7" s="71" t="s">
        <v>0</v>
      </c>
      <c r="B7" s="72" t="s">
        <v>29</v>
      </c>
      <c r="C7" s="72" t="s">
        <v>30</v>
      </c>
      <c r="D7" s="75"/>
    </row>
    <row r="8" spans="1:4" x14ac:dyDescent="0.2">
      <c r="A8" s="69" t="s">
        <v>37</v>
      </c>
      <c r="B8" s="5"/>
      <c r="C8" s="5"/>
      <c r="D8" s="75"/>
    </row>
    <row r="9" spans="1:4" x14ac:dyDescent="0.2">
      <c r="A9" s="87"/>
      <c r="B9" s="88"/>
      <c r="C9" s="82"/>
      <c r="D9" s="76"/>
    </row>
    <row r="10" spans="1:4" x14ac:dyDescent="0.2">
      <c r="A10" s="87"/>
      <c r="B10" s="88"/>
      <c r="C10" s="82"/>
      <c r="D10" s="76"/>
    </row>
    <row r="11" spans="1:4" x14ac:dyDescent="0.2">
      <c r="A11" s="87"/>
      <c r="B11" s="88"/>
      <c r="C11" s="82"/>
      <c r="D11" s="76"/>
    </row>
    <row r="12" spans="1:4" x14ac:dyDescent="0.2">
      <c r="A12" s="87"/>
      <c r="B12" s="88"/>
      <c r="C12" s="89"/>
      <c r="D12" s="76"/>
    </row>
    <row r="13" spans="1:4" x14ac:dyDescent="0.2">
      <c r="B13" s="90"/>
      <c r="C13" s="11">
        <v>781291383</v>
      </c>
      <c r="D13" s="91" t="s">
        <v>43</v>
      </c>
    </row>
    <row r="14" spans="1:4" x14ac:dyDescent="0.2">
      <c r="B14" s="90"/>
      <c r="C14" s="92"/>
      <c r="D14" s="93"/>
    </row>
    <row r="15" spans="1:4" x14ac:dyDescent="0.2">
      <c r="B15" s="90"/>
      <c r="C15" s="11"/>
      <c r="D15" s="76"/>
    </row>
    <row r="16" spans="1:4" x14ac:dyDescent="0.2">
      <c r="A16" s="1" t="s">
        <v>38</v>
      </c>
      <c r="B16" s="90"/>
      <c r="C16" s="11"/>
      <c r="D16" s="76"/>
    </row>
    <row r="17" spans="1:4" x14ac:dyDescent="0.2">
      <c r="A17" s="87"/>
      <c r="B17" s="88"/>
      <c r="C17" s="82"/>
      <c r="D17" s="76"/>
    </row>
    <row r="18" spans="1:4" x14ac:dyDescent="0.2">
      <c r="A18" s="87"/>
      <c r="B18" s="88"/>
      <c r="C18" s="82"/>
      <c r="D18" s="76"/>
    </row>
    <row r="19" spans="1:4" x14ac:dyDescent="0.2">
      <c r="A19" s="87"/>
      <c r="B19" s="88"/>
      <c r="C19" s="82"/>
      <c r="D19" s="76"/>
    </row>
    <row r="20" spans="1:4" x14ac:dyDescent="0.2">
      <c r="A20" s="87"/>
      <c r="B20" s="88"/>
      <c r="C20" s="82"/>
      <c r="D20" s="76"/>
    </row>
    <row r="21" spans="1:4" x14ac:dyDescent="0.2">
      <c r="A21" s="87"/>
      <c r="B21" s="88"/>
      <c r="C21" s="82"/>
      <c r="D21" s="76"/>
    </row>
    <row r="22" spans="1:4" x14ac:dyDescent="0.2">
      <c r="A22" s="87"/>
      <c r="B22" s="88"/>
      <c r="C22" s="82"/>
      <c r="D22" s="76"/>
    </row>
    <row r="23" spans="1:4" x14ac:dyDescent="0.2">
      <c r="A23" s="87"/>
      <c r="B23" s="88"/>
      <c r="C23" s="82"/>
      <c r="D23" s="76"/>
    </row>
    <row r="24" spans="1:4" x14ac:dyDescent="0.2">
      <c r="A24" s="87"/>
      <c r="B24" s="88"/>
      <c r="C24" s="82"/>
      <c r="D24" s="76"/>
    </row>
    <row r="25" spans="1:4" x14ac:dyDescent="0.2">
      <c r="A25" s="87"/>
      <c r="B25" s="88"/>
      <c r="C25" s="82"/>
      <c r="D25" s="76"/>
    </row>
    <row r="26" spans="1:4" x14ac:dyDescent="0.2">
      <c r="C26" s="94">
        <v>1638883832.2895815</v>
      </c>
      <c r="D26" s="91" t="s">
        <v>43</v>
      </c>
    </row>
    <row r="27" spans="1:4" x14ac:dyDescent="0.2">
      <c r="D27" s="76"/>
    </row>
    <row r="28" spans="1:4" x14ac:dyDescent="0.2">
      <c r="A28" s="1" t="s">
        <v>36</v>
      </c>
      <c r="C28" s="95">
        <f>C26+C13</f>
        <v>2420175215.2895813</v>
      </c>
      <c r="D28" s="96"/>
    </row>
    <row r="29" spans="1:4" x14ac:dyDescent="0.2">
      <c r="C29" s="92"/>
      <c r="D29" s="76"/>
    </row>
    <row r="30" spans="1:4" x14ac:dyDescent="0.2">
      <c r="D30" s="76"/>
    </row>
    <row r="31" spans="1:4" x14ac:dyDescent="0.2">
      <c r="A31" s="1" t="s">
        <v>0</v>
      </c>
      <c r="C31" s="4" t="s">
        <v>41</v>
      </c>
      <c r="D31" s="76"/>
    </row>
    <row r="32" spans="1:4" x14ac:dyDescent="0.2">
      <c r="A32" s="87"/>
      <c r="B32" s="87"/>
      <c r="C32" s="82"/>
      <c r="D32" s="76"/>
    </row>
    <row r="33" spans="1:4" x14ac:dyDescent="0.2">
      <c r="A33" s="87"/>
      <c r="B33" s="87"/>
      <c r="C33" s="82"/>
    </row>
    <row r="34" spans="1:4" x14ac:dyDescent="0.2">
      <c r="A34" s="87"/>
      <c r="B34" s="87"/>
      <c r="C34" s="82"/>
    </row>
    <row r="35" spans="1:4" x14ac:dyDescent="0.2">
      <c r="A35" s="87"/>
      <c r="B35" s="87"/>
      <c r="C35" s="89"/>
    </row>
    <row r="36" spans="1:4" x14ac:dyDescent="0.2">
      <c r="C36" s="8">
        <v>19937138.724052709</v>
      </c>
      <c r="D36" s="91" t="s">
        <v>44</v>
      </c>
    </row>
    <row r="37" spans="1:4" x14ac:dyDescent="0.2">
      <c r="C37" s="92"/>
    </row>
  </sheetData>
  <pageMargins left="0.7" right="0.7" top="0.75" bottom="0.75" header="0.3" footer="0.3"/>
  <pageSetup fitToHeight="0" orientation="portrait" r:id="rId1"/>
  <headerFooter>
    <oddHeader>&amp;R&amp;"Arial,Regular"&amp;10Page 8.13.2 - REDACTED</oddHeader>
  </headerFooter>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81A148667A9E046AFA37F66E132B9CA" ma:contentTypeVersion="56" ma:contentTypeDescription="" ma:contentTypeScope="" ma:versionID="a7b3ade0189814189aefca83fff5304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2019-12-13T08:00:00+00:00</OpenedDate>
    <SignificantOrder xmlns="dc463f71-b30c-4ab2-9473-d307f9d35888">false</SignificantOrder>
    <Date1 xmlns="dc463f71-b30c-4ab2-9473-d307f9d35888">2020-02-28T08:00:00+00:00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191024</DocketNumber>
    <DelegatedOrder xmlns="dc463f71-b30c-4ab2-9473-d307f9d35888">false</DelegatedOrder>
  </documentManagement>
</p:properties>
</file>

<file path=customXml/itemProps1.xml><?xml version="1.0" encoding="utf-8"?>
<ds:datastoreItem xmlns:ds="http://schemas.openxmlformats.org/officeDocument/2006/customXml" ds:itemID="{703D614D-2B52-4EDE-971B-FB102B821BC5}"/>
</file>

<file path=customXml/itemProps2.xml><?xml version="1.0" encoding="utf-8"?>
<ds:datastoreItem xmlns:ds="http://schemas.openxmlformats.org/officeDocument/2006/customXml" ds:itemID="{F2DB95CC-E4F1-48B0-8A89-A4C8C6FBB330}"/>
</file>

<file path=customXml/itemProps3.xml><?xml version="1.0" encoding="utf-8"?>
<ds:datastoreItem xmlns:ds="http://schemas.openxmlformats.org/officeDocument/2006/customXml" ds:itemID="{35D7E31B-A70C-4708-AD42-61DC0B4446FA}"/>
</file>

<file path=customXml/itemProps4.xml><?xml version="1.0" encoding="utf-8"?>
<ds:datastoreItem xmlns:ds="http://schemas.openxmlformats.org/officeDocument/2006/customXml" ds:itemID="{EAA6B3E5-C2C5-4A5C-BB2C-3A3D18AD815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Page 8.13</vt:lpstr>
      <vt:lpstr>Page 8.13.1 - REDACTED</vt:lpstr>
      <vt:lpstr>Page 8.13.2 - REDACTED</vt:lpstr>
      <vt:lpstr>'Page 8.13'!Print_Area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2019-11-22T22:09:54Z</dcterms:created>
  <dcterms:modified xsi:type="dcterms:W3CDTF">2019-12-04T22:37:08Z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0x0101006E56B4D1795A2E4DB2F0B01679ED314A00F81A148667A9E046AFA37F66E132B9CA</vt:lpwstr>
  </property>
  <property fmtid="{D5CDD505-2E9C-101B-9397-08002B2CF9AE}" pid="3" name="_docset_NoMedatataSyncRequired">
    <vt:lpwstr>False</vt:lpwstr>
  </property>
  <property fmtid="{D5CDD505-2E9C-101B-9397-08002B2CF9AE}" pid="4" name="IsEFSEC">
    <vt:bool>false</vt:bool>
  </property>
</Properties>
</file>