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4F3FD794-E318-485F-8348-FD30EB53DECF}" xr6:coauthVersionLast="46" xr6:coauthVersionMax="46" xr10:uidLastSave="{00000000-0000-0000-0000-000000000000}"/>
  <bookViews>
    <workbookView xWindow="4005" yWindow="2235" windowWidth="18000" windowHeight="9360" xr2:uid="{7EDC396F-2D27-4F8D-932E-DD58B3BF20D0}"/>
  </bookViews>
  <sheets>
    <sheet name="REPORT_CURRENT" sheetId="6" r:id="rId1"/>
    <sheet name="REPORT_LASTMONTH" sheetId="3" r:id="rId2"/>
    <sheet name="Sheet2" sheetId="5" state="hidden" r:id="rId3"/>
    <sheet name="Sheet1" sheetId="4" state="hidden" r:id="rId4"/>
  </sheets>
  <calcPr calcId="191029"/>
  <pivotCaches>
    <pivotCache cacheId="19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" l="1"/>
  <c r="B34" i="3"/>
  <c r="C33" i="3"/>
  <c r="B33" i="3"/>
  <c r="G30" i="3"/>
  <c r="F30" i="3"/>
  <c r="K22" i="3"/>
  <c r="J22" i="3"/>
  <c r="I22" i="3"/>
  <c r="H22" i="3"/>
  <c r="G22" i="3"/>
  <c r="F22" i="3"/>
  <c r="E22" i="3"/>
  <c r="D22" i="3"/>
  <c r="C22" i="3"/>
  <c r="B22" i="3"/>
  <c r="K15" i="3"/>
  <c r="J15" i="3"/>
  <c r="I15" i="3"/>
  <c r="H15" i="3"/>
  <c r="G15" i="3"/>
  <c r="F15" i="3"/>
  <c r="E15" i="3"/>
  <c r="D15" i="3"/>
  <c r="J16" i="3" s="1"/>
  <c r="C15" i="3"/>
  <c r="B15" i="3"/>
  <c r="B7" i="3"/>
  <c r="C6" i="3"/>
  <c r="D6" i="3" s="1"/>
  <c r="C5" i="3"/>
  <c r="C7" i="3" s="1"/>
  <c r="D7" i="3" l="1"/>
  <c r="D5" i="3"/>
  <c r="C7" i="6"/>
  <c r="D7" i="6" s="1"/>
  <c r="D5" i="6"/>
  <c r="D6" i="6"/>
  <c r="F22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J16" i="6" s="1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sharedStrings.xml><?xml version="1.0" encoding="utf-8"?>
<sst xmlns="http://schemas.openxmlformats.org/spreadsheetml/2006/main" count="24897" uniqueCount="7494">
  <si>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</si>
  <si>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</si>
  <si>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</si>
  <si>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</si>
  <si>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</si>
  <si>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</si>
  <si>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</si>
  <si>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</si>
  <si>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</si>
  <si>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</si>
  <si>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</si>
  <si>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</si>
  <si>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</si>
  <si>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</si>
  <si>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</si>
  <si>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</si>
  <si>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</si>
  <si>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</si>
  <si>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</si>
  <si>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</si>
  <si>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</si>
  <si>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</si>
  <si>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</si>
  <si>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</si>
  <si>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</si>
  <si>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</si>
  <si>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</si>
  <si>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</si>
  <si>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</si>
  <si>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</si>
  <si>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</si>
  <si>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</si>
  <si>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</si>
  <si>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</si>
  <si>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</si>
  <si>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</si>
  <si>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</si>
  <si>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</si>
  <si>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</si>
  <si>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</si>
  <si>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</si>
  <si>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</si>
  <si>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</si>
  <si>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</si>
  <si>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</si>
  <si>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</si>
  <si>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</si>
  <si>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</si>
  <si>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</si>
  <si>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</si>
  <si>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</si>
  <si>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</si>
  <si>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</si>
  <si>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</si>
  <si>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</si>
  <si>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</si>
  <si>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</si>
  <si>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</si>
  <si>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</si>
  <si>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</si>
  <si>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</si>
  <si>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</si>
  <si>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</si>
  <si>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</si>
  <si>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</si>
  <si>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</si>
  <si>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</si>
  <si>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</si>
  <si>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</si>
  <si>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</si>
  <si>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</si>
  <si>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</si>
  <si>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</si>
  <si>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</si>
  <si>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</si>
  <si>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</si>
  <si>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</si>
  <si>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</si>
  <si>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</si>
  <si>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</si>
  <si>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</si>
  <si>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</si>
  <si>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</si>
  <si>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</si>
  <si>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</si>
  <si>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</si>
  <si>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</si>
  <si>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</si>
  <si>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</si>
  <si>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</si>
  <si>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</si>
  <si>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</si>
  <si>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</si>
  <si>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</si>
  <si>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</si>
  <si>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</si>
  <si>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</si>
  <si>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</si>
  <si>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</si>
  <si>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</si>
  <si>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</si>
  <si>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</si>
  <si>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</si>
  <si>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</si>
  <si>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</si>
  <si>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</si>
  <si>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</si>
  <si>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</si>
  <si>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</si>
  <si>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</si>
  <si>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</si>
  <si>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</si>
  <si>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</si>
  <si>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</si>
  <si>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</si>
  <si>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</si>
  <si>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</si>
  <si>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</si>
  <si>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</si>
  <si>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</si>
  <si>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</si>
  <si>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</si>
  <si>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</si>
  <si>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</si>
  <si>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</si>
  <si>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</si>
  <si>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</si>
  <si>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</si>
  <si>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</si>
  <si>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</si>
  <si>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</si>
  <si>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</si>
  <si>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</si>
  <si>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</si>
  <si>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</si>
  <si>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</si>
  <si>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</si>
  <si>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</si>
  <si>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</si>
  <si>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</si>
  <si>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</si>
  <si>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</si>
  <si>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</si>
  <si>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</si>
  <si>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</si>
  <si>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</si>
  <si>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</si>
  <si>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</si>
  <si>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</si>
  <si>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</si>
  <si>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</si>
  <si>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</si>
  <si>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</si>
  <si>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</si>
  <si>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</si>
  <si>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</si>
  <si>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</si>
  <si>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</si>
  <si>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</si>
  <si>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</si>
  <si>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</si>
  <si>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</si>
  <si>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</si>
  <si>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</si>
  <si>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</si>
  <si>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</si>
  <si>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</si>
  <si>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</si>
  <si>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</si>
  <si>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</si>
  <si>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</si>
  <si>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</si>
  <si>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</si>
  <si>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</si>
  <si>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</si>
  <si>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</si>
  <si>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</si>
  <si>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</si>
  <si>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</si>
  <si>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</si>
  <si>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</si>
  <si>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</si>
  <si>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</si>
  <si>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</si>
  <si>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</si>
  <si>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</si>
  <si>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</si>
  <si>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</si>
  <si>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</si>
  <si>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</si>
  <si>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</si>
  <si>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</si>
  <si>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</si>
  <si>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</si>
  <si>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</si>
  <si>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</si>
  <si>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</si>
  <si>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</si>
  <si>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</si>
  <si>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</si>
  <si>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</si>
  <si>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</si>
  <si>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</si>
  <si>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</si>
  <si>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</si>
  <si>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</si>
  <si>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</si>
  <si>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</si>
  <si>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</si>
  <si>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</si>
  <si>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</si>
  <si>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</si>
  <si>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</si>
  <si>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</si>
  <si>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</si>
  <si>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</si>
  <si>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</si>
  <si>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</si>
  <si>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</si>
  <si>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</si>
  <si>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</si>
  <si>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</si>
  <si>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</si>
  <si>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</si>
  <si>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</si>
  <si>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</si>
  <si>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</si>
  <si>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</si>
  <si>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</si>
  <si>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</si>
  <si>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</si>
  <si>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</si>
  <si>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</si>
  <si>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</si>
  <si>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</si>
  <si>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</si>
  <si>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</si>
  <si>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</si>
  <si>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</si>
  <si>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</si>
  <si>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</si>
  <si>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</si>
  <si>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</si>
  <si>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</si>
  <si>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</si>
  <si>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</si>
  <si>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</si>
  <si>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</si>
  <si>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</si>
  <si>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</si>
  <si>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</si>
  <si>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</si>
  <si>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</si>
  <si>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</si>
  <si>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</si>
  <si>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</si>
  <si>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</si>
  <si>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</si>
  <si>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</si>
  <si>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</si>
  <si>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</si>
  <si>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</si>
  <si>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</si>
  <si>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</si>
  <si>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</si>
  <si>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</si>
  <si>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</si>
  <si>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</si>
  <si>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</si>
  <si>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</si>
  <si>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</si>
  <si>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</si>
  <si>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</si>
  <si>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</si>
  <si>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</si>
  <si>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</si>
  <si>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</si>
  <si>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</si>
  <si>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</si>
  <si>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</si>
  <si>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</si>
  <si>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</si>
  <si>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</si>
  <si>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</si>
  <si>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</si>
  <si>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</si>
  <si>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</si>
  <si>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</si>
  <si>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</si>
  <si>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</si>
  <si>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</si>
  <si>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</si>
  <si>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</si>
  <si>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</si>
  <si>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</si>
  <si>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</si>
  <si>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</si>
  <si>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</si>
  <si>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</si>
  <si>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</si>
  <si>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</si>
  <si>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</si>
  <si>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</si>
  <si>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</si>
  <si>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</si>
  <si>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</si>
  <si>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</si>
  <si>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</si>
  <si>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</si>
  <si>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</si>
  <si>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</si>
  <si>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</si>
  <si>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</si>
  <si>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</si>
  <si>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</si>
  <si>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</si>
  <si>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</si>
  <si>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</si>
  <si>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</si>
  <si>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</si>
  <si>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</si>
  <si>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</si>
  <si>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</si>
  <si>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</si>
  <si>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</si>
  <si>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</si>
  <si>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</si>
  <si>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</si>
  <si>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</si>
  <si>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</si>
  <si>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</si>
  <si>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</si>
  <si>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</si>
  <si>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</si>
  <si>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</si>
  <si>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</si>
  <si>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</si>
  <si>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</si>
  <si>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</si>
  <si>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</si>
  <si>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</si>
  <si>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</si>
  <si>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</si>
  <si>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</si>
  <si>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</si>
  <si>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</si>
  <si>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</si>
  <si>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</si>
  <si>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</si>
  <si>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</si>
  <si>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</si>
  <si>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</si>
  <si>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</si>
  <si>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</si>
  <si>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</si>
  <si>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</si>
  <si>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</si>
  <si>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</si>
  <si>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</si>
  <si>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</si>
  <si>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</si>
  <si>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</si>
  <si>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</si>
  <si>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</si>
  <si>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</si>
  <si>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</si>
  <si>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</si>
  <si>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</si>
  <si>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</si>
  <si>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</si>
  <si>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</si>
  <si>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</si>
  <si>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</si>
  <si>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</si>
  <si>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</si>
  <si>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</si>
  <si>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</si>
  <si>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</si>
  <si>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</si>
  <si>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</si>
  <si>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</si>
  <si>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</si>
  <si>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</si>
  <si>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</si>
  <si>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</si>
  <si>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</si>
  <si>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</si>
  <si>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</si>
  <si>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</si>
  <si>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</si>
  <si>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</si>
  <si>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</si>
  <si>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</si>
  <si>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</si>
  <si>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</si>
  <si>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</si>
  <si>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</si>
  <si>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</si>
  <si>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</si>
  <si>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</si>
  <si>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</si>
  <si>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</si>
  <si>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</si>
  <si>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</si>
  <si>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</si>
  <si>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</si>
  <si>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</si>
  <si>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</si>
  <si>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</si>
  <si>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</si>
  <si>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</si>
  <si>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</si>
  <si>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</si>
  <si>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</si>
  <si>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</si>
  <si>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</si>
  <si>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</si>
  <si>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</si>
  <si>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</si>
  <si>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</si>
  <si>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</si>
  <si>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</si>
  <si>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</si>
  <si>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</si>
  <si>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</si>
  <si>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</si>
  <si>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</si>
  <si>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</si>
  <si>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</si>
  <si>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</si>
  <si>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</si>
  <si>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</si>
  <si>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</si>
  <si>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</si>
  <si>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</si>
  <si>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</si>
  <si>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</si>
  <si>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</si>
  <si>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</si>
  <si>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</si>
  <si>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</si>
  <si>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</si>
  <si>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</si>
  <si>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</si>
  <si>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</si>
  <si>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</si>
  <si>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</si>
  <si>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</si>
  <si>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</si>
  <si>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</si>
  <si>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</si>
  <si>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</si>
  <si>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</si>
  <si>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</si>
  <si>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</si>
  <si>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</si>
  <si>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</si>
  <si>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</si>
  <si>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</si>
  <si>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</si>
  <si>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</si>
  <si>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</si>
  <si>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</si>
  <si>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</si>
  <si>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</si>
  <si>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</si>
  <si>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</si>
  <si>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</si>
  <si>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</si>
  <si>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</si>
  <si>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</si>
  <si>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</si>
  <si>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</si>
  <si>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</si>
  <si>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</si>
  <si>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</si>
  <si>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</si>
  <si>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</si>
  <si>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</si>
  <si>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</si>
  <si>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</si>
  <si>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</si>
  <si>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</si>
  <si>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</si>
  <si>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</si>
  <si>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</si>
  <si>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</si>
  <si>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</si>
  <si>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</si>
  <si>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</si>
  <si>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</si>
  <si>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</si>
  <si>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</si>
  <si>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</si>
  <si>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</si>
  <si>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</si>
  <si>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</si>
  <si>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</si>
  <si>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</si>
  <si>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</si>
  <si>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</si>
  <si>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</si>
  <si>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</si>
  <si>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</si>
  <si>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</si>
  <si>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</si>
  <si>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</si>
  <si>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</si>
  <si>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</si>
  <si>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</si>
  <si>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</si>
  <si>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</si>
  <si>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</si>
  <si>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</si>
  <si>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</si>
  <si>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</si>
  <si>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</si>
  <si>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</si>
  <si>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</si>
  <si>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</si>
  <si>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</si>
  <si>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</si>
  <si>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</si>
  <si>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</si>
  <si>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</si>
  <si>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</si>
  <si>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</si>
  <si>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</si>
  <si>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</si>
  <si>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</si>
  <si>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</si>
  <si>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</si>
  <si>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</si>
  <si>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</si>
  <si>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</si>
  <si>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</si>
  <si>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</si>
  <si>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</si>
  <si>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</si>
  <si>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</si>
  <si>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</si>
  <si>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</si>
  <si>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</si>
  <si>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</si>
  <si>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</si>
  <si>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</si>
  <si>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</si>
  <si>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</si>
  <si>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</si>
  <si>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</si>
  <si>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</si>
  <si>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</si>
  <si>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</si>
  <si>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</si>
  <si>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</si>
  <si>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</si>
  <si>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</si>
  <si>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</si>
  <si>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</si>
  <si>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</si>
  <si>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</si>
  <si>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</si>
  <si>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</si>
  <si>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</si>
  <si>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</si>
  <si>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</si>
  <si>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</si>
  <si>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</si>
  <si>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</si>
  <si>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</si>
  <si>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</si>
  <si>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</si>
  <si>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</si>
  <si>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</si>
  <si>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</si>
  <si>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</si>
  <si>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</si>
  <si>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</si>
  <si>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</si>
  <si>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</si>
  <si>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</si>
  <si>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</si>
  <si>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</si>
  <si>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</si>
  <si>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</si>
  <si>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</si>
  <si>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</si>
  <si>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</si>
  <si>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</si>
  <si>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</si>
  <si>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</si>
  <si>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</si>
  <si>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</si>
  <si>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</si>
  <si>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</si>
  <si>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</si>
  <si>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</si>
  <si>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</si>
  <si>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</si>
  <si>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</si>
  <si>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</si>
  <si>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</si>
  <si>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</si>
  <si>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</si>
  <si>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</si>
  <si>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</si>
  <si>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</si>
  <si>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</si>
  <si>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</si>
  <si>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</si>
  <si>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</si>
  <si>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</si>
  <si>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</si>
  <si>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</si>
  <si>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</si>
  <si>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</si>
  <si>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</si>
  <si>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</si>
  <si>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</si>
  <si>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</si>
  <si>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</si>
  <si>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</si>
  <si>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</si>
  <si>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</si>
  <si>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</si>
  <si>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</si>
  <si>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</si>
  <si>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</si>
  <si>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</si>
  <si>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</si>
  <si>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</si>
  <si>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</si>
  <si>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</si>
  <si>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</si>
  <si>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</si>
  <si>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</si>
  <si>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</si>
  <si>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</si>
  <si>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</si>
  <si>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</si>
  <si>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</si>
  <si>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</si>
  <si>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</si>
  <si>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</si>
  <si>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</si>
  <si>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</si>
  <si>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</si>
  <si>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</si>
  <si>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</si>
  <si>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</si>
  <si>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</si>
  <si>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</si>
  <si>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</si>
  <si>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</si>
  <si>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</si>
  <si>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</si>
  <si>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</si>
  <si>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</si>
  <si>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</si>
  <si>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</si>
  <si>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</si>
  <si>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</si>
  <si>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</si>
  <si>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</si>
  <si>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</si>
  <si>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</si>
  <si>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</si>
  <si>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</si>
  <si>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</si>
  <si>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</si>
  <si>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</si>
  <si>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</si>
  <si>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</si>
  <si>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</si>
  <si>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</si>
  <si>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</si>
  <si>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</si>
  <si>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</si>
  <si>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</si>
  <si>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</si>
  <si>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</si>
  <si>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</si>
  <si>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</si>
  <si>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</si>
  <si>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</si>
  <si>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</si>
  <si>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</si>
  <si>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</si>
  <si>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</si>
  <si>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</si>
  <si>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</si>
  <si>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</si>
  <si>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</si>
  <si>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</si>
  <si>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</si>
  <si>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</si>
  <si>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</si>
  <si>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</si>
  <si>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</si>
  <si>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</si>
  <si>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</si>
  <si>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</si>
  <si>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</si>
  <si>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</si>
  <si>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</si>
  <si>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</si>
  <si>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</si>
  <si>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</si>
  <si>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</si>
  <si>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</si>
  <si>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</si>
  <si>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</si>
  <si>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</si>
  <si>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</si>
  <si>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</si>
  <si>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</si>
  <si>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</si>
  <si>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</si>
  <si>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</si>
  <si>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</si>
  <si>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</si>
  <si>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</si>
  <si>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</si>
  <si>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</si>
  <si>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</si>
  <si>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</si>
  <si>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</si>
  <si>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</si>
  <si>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</si>
  <si>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</si>
  <si>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</si>
  <si>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</si>
  <si>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</si>
  <si>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</si>
  <si>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</si>
  <si>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</si>
  <si>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</si>
  <si>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</si>
  <si>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</si>
  <si>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</si>
  <si>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</si>
  <si>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</si>
  <si>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</si>
  <si>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</si>
  <si>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</si>
  <si>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</si>
  <si>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</si>
  <si>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</si>
  <si>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</si>
  <si>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</si>
  <si>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</si>
  <si>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</si>
  <si>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</si>
  <si>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</si>
  <si>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</si>
  <si>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</si>
  <si>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</si>
  <si>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</si>
  <si>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</si>
  <si>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</si>
  <si>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</si>
  <si>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</si>
  <si>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</si>
  <si>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</si>
  <si>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</si>
  <si>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</si>
  <si>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</si>
  <si>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</si>
  <si>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</si>
  <si>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</si>
  <si>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</si>
  <si>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</si>
  <si>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</si>
  <si>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</si>
  <si>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</si>
  <si>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</si>
  <si>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</si>
  <si>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</si>
  <si>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</si>
  <si>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</si>
  <si>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</si>
  <si>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</si>
  <si>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</si>
  <si>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</si>
  <si>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</si>
  <si>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</si>
  <si>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</si>
  <si>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</si>
  <si>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</si>
  <si>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</si>
  <si>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</si>
  <si>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</si>
  <si>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</si>
  <si>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</si>
  <si>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</si>
  <si>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</si>
  <si>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</si>
  <si>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</si>
  <si>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</si>
  <si>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</si>
  <si>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</si>
  <si>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</si>
  <si>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</si>
  <si>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</si>
  <si>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</si>
  <si>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</si>
  <si>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</si>
  <si>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</si>
  <si>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</si>
  <si>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</si>
  <si>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</si>
  <si>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</si>
  <si>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</si>
  <si>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</si>
  <si>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</si>
  <si>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</si>
  <si>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</si>
  <si>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</si>
  <si>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</si>
  <si>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</si>
  <si>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</si>
  <si>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</si>
  <si>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</si>
  <si>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</si>
  <si>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</si>
  <si>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</si>
  <si>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</si>
  <si>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</si>
  <si>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</si>
  <si>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</si>
  <si>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</si>
  <si>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</si>
  <si>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</si>
  <si>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</si>
  <si>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</si>
  <si>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</si>
  <si>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</si>
  <si>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</si>
  <si>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</si>
  <si>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</si>
  <si>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</si>
  <si>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</si>
  <si>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</si>
  <si>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</si>
  <si>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</si>
  <si>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</si>
  <si>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</si>
  <si>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</si>
  <si>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</si>
  <si>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</si>
  <si>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</si>
  <si>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</si>
  <si>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</si>
  <si>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</si>
  <si>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</si>
  <si>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</si>
  <si>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</si>
  <si>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</si>
  <si>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</si>
  <si>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</si>
  <si>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</si>
  <si>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</si>
  <si>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</si>
  <si>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</si>
  <si>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</si>
  <si>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</si>
  <si>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</si>
  <si>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</si>
  <si>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</si>
  <si>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</si>
  <si>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</si>
  <si>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</si>
  <si>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</si>
  <si>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</si>
  <si>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</si>
  <si>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</si>
  <si>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</si>
  <si>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</si>
  <si>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</si>
  <si>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</si>
  <si>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</si>
  <si>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</si>
  <si>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</si>
  <si>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</si>
  <si>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</si>
  <si>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</si>
  <si>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</si>
  <si>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</si>
  <si>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</si>
  <si>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</si>
  <si>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</si>
  <si>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</si>
  <si>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</si>
  <si>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</si>
  <si>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</si>
  <si>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</si>
  <si>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</si>
  <si>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</si>
  <si>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</si>
  <si>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</si>
  <si>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</si>
  <si>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</si>
  <si>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</si>
  <si>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</si>
  <si>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</si>
  <si>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</si>
  <si>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</si>
  <si>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</si>
  <si>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</si>
  <si>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</si>
  <si>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</si>
  <si>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</si>
  <si>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</si>
  <si>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</si>
  <si>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</si>
  <si>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</si>
  <si>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</si>
  <si>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</si>
  <si>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</si>
  <si>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</si>
  <si>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</si>
  <si>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</si>
  <si>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</si>
  <si>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</si>
  <si>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</si>
  <si>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</si>
  <si>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</si>
  <si>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</si>
  <si>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</si>
  <si>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</si>
  <si>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</si>
  <si>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</si>
  <si>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</si>
  <si>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</si>
  <si>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</si>
  <si>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</si>
  <si>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</si>
  <si>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</si>
  <si>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</si>
  <si>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</si>
  <si>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</si>
  <si>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</si>
  <si>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</si>
  <si>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</si>
  <si>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</si>
  <si>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</si>
  <si>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</si>
  <si>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</si>
  <si>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</si>
  <si>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</si>
  <si>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</si>
  <si>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</si>
  <si>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</si>
  <si>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</si>
  <si>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</si>
  <si>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</si>
  <si>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</si>
  <si>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</si>
  <si>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</si>
  <si>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</si>
  <si>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</si>
  <si>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</si>
  <si>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</si>
  <si>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</si>
  <si>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</si>
  <si>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</si>
  <si>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</si>
  <si>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</si>
  <si>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</si>
  <si>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</si>
  <si>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</si>
  <si>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</si>
  <si>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</si>
  <si>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</si>
  <si>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</si>
  <si>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</si>
  <si>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</si>
  <si>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</si>
  <si>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</si>
  <si>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</si>
  <si>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</si>
  <si>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</si>
  <si>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</si>
  <si>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</si>
  <si>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</si>
  <si>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</si>
  <si>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</si>
  <si>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</si>
  <si>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</si>
  <si>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</si>
  <si>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</si>
  <si>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</si>
  <si>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</si>
  <si>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</si>
  <si>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</si>
  <si>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</si>
  <si>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</si>
  <si>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</si>
  <si>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</si>
  <si>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</si>
  <si>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</si>
  <si>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</si>
  <si>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</si>
  <si>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</si>
  <si>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</si>
  <si>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</si>
  <si>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</si>
  <si>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</si>
  <si>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</si>
  <si>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</si>
  <si>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</si>
  <si>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</si>
  <si>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</si>
  <si>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</si>
  <si>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</si>
  <si>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</si>
  <si>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</si>
  <si>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</si>
  <si>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</si>
  <si>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</si>
  <si>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</si>
  <si>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</si>
  <si>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</si>
  <si>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</si>
  <si>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</si>
  <si>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</si>
  <si>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</si>
  <si>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</si>
  <si>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</si>
  <si>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</si>
  <si>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</si>
  <si>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</si>
  <si>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</si>
  <si>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</si>
  <si>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</si>
  <si>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</si>
  <si>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</si>
  <si>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</si>
  <si>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</si>
  <si>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</si>
  <si>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</si>
  <si>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</si>
  <si>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</si>
  <si>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</si>
  <si>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</si>
  <si>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</si>
  <si>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</si>
  <si>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</si>
  <si>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</si>
  <si>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</si>
  <si>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</si>
  <si>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</si>
  <si>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</si>
  <si>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</si>
  <si>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</si>
  <si>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</si>
  <si>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</si>
  <si>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</si>
  <si>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</si>
  <si>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</si>
  <si>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</si>
  <si>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</si>
  <si>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</si>
  <si>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</si>
  <si>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</si>
  <si>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</si>
  <si>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</si>
  <si>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</si>
  <si>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</si>
  <si>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</si>
  <si>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</si>
  <si>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</si>
  <si>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</si>
  <si>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</si>
  <si>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</si>
  <si>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</si>
  <si>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</si>
  <si>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</si>
  <si>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</si>
  <si>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</si>
  <si>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</si>
  <si>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</si>
  <si>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</si>
  <si>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</si>
  <si>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</si>
  <si>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</si>
  <si>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</si>
  <si>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</si>
  <si>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</si>
  <si>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</si>
  <si>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</si>
  <si>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</si>
  <si>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</si>
  <si>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</si>
  <si>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</si>
  <si>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</si>
  <si>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</si>
  <si>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</si>
  <si>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</si>
  <si>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</si>
  <si>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</si>
  <si>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</si>
  <si>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</si>
  <si>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</si>
  <si>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</si>
  <si>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</si>
  <si>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</si>
  <si>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</si>
  <si>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</si>
  <si>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</si>
  <si>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</si>
  <si>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</si>
  <si>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</si>
  <si>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</si>
  <si>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</si>
  <si>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</si>
  <si>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</si>
  <si>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</si>
  <si>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</si>
  <si>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</si>
  <si>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</si>
  <si>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</si>
  <si>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</si>
  <si>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</si>
  <si>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</si>
  <si>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</si>
  <si>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</si>
  <si>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</si>
  <si>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</si>
  <si>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</si>
  <si>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</si>
  <si>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</si>
  <si>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</si>
  <si>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</si>
  <si>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</si>
  <si>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</si>
  <si>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</si>
  <si>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</si>
  <si>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</si>
  <si>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</si>
  <si>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</si>
  <si>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</si>
  <si>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</si>
  <si>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</si>
  <si>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</si>
  <si>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</si>
  <si>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</si>
  <si>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</si>
  <si>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</si>
  <si>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</si>
  <si>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</si>
  <si>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</si>
  <si>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</si>
  <si>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</si>
  <si>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</si>
  <si>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</si>
  <si>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</si>
  <si>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</si>
  <si>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</si>
  <si>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</si>
  <si>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</si>
  <si>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</si>
  <si>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</si>
  <si>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</si>
  <si>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</si>
  <si>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</si>
  <si>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</si>
  <si>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</si>
  <si>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</si>
  <si>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</si>
  <si>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</si>
  <si>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</si>
  <si>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</si>
  <si>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</si>
  <si>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</si>
  <si>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</si>
  <si>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</si>
  <si>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</si>
  <si>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</si>
  <si>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</si>
  <si>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</si>
  <si>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</si>
  <si>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</si>
  <si>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</si>
  <si>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</si>
  <si>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</si>
  <si>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</si>
  <si>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</si>
  <si>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</si>
  <si>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</si>
  <si>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</si>
  <si>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</si>
  <si>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</si>
  <si>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</si>
  <si>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</si>
  <si>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</si>
  <si>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</si>
  <si>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</si>
  <si>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</si>
  <si>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</si>
  <si>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</si>
  <si>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</si>
  <si>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</si>
  <si>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</si>
  <si>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</si>
  <si>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</si>
  <si>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</si>
  <si>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</si>
  <si>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</si>
  <si>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</si>
  <si>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</si>
  <si>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</si>
  <si>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</si>
  <si>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</si>
  <si>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</si>
  <si>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</si>
  <si>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</si>
  <si>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</si>
  <si>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</si>
  <si>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</si>
  <si>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</si>
  <si>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</si>
  <si>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</si>
  <si>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</si>
  <si>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</si>
  <si>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</si>
  <si>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</si>
  <si>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</si>
  <si>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</si>
  <si>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</si>
  <si>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</si>
  <si>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</si>
  <si>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</si>
  <si>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</si>
  <si>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</si>
  <si>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</si>
  <si>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</si>
  <si>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</si>
  <si>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</si>
  <si>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</si>
  <si>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</si>
  <si>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</si>
  <si>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</si>
  <si>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</si>
  <si>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</si>
  <si>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</si>
  <si>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</si>
  <si>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</si>
  <si>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</si>
  <si>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</si>
  <si>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</si>
  <si>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</si>
  <si>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</si>
  <si>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</si>
  <si>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</si>
  <si>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</si>
  <si>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</si>
  <si>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</si>
  <si>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</si>
  <si>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</si>
  <si>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</si>
  <si>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</si>
  <si>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</si>
  <si>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</si>
  <si>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</si>
  <si>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</si>
  <si>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</si>
  <si>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</si>
  <si>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</si>
  <si>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</si>
  <si>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</si>
  <si>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</si>
  <si>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</si>
  <si>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</si>
  <si>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</si>
  <si>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</si>
  <si>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</si>
  <si>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</si>
  <si>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</si>
  <si>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</si>
  <si>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</si>
  <si>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</si>
  <si>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</si>
  <si>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</si>
  <si>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</si>
  <si>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</si>
  <si>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</si>
  <si>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</si>
  <si>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</si>
  <si>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</si>
  <si>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</si>
  <si>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</si>
  <si>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</si>
  <si>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</si>
  <si>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</si>
  <si>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</si>
  <si>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</si>
  <si>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</si>
  <si>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</si>
  <si>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</si>
  <si>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</si>
  <si>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</si>
  <si>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</si>
  <si>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</si>
  <si>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</si>
  <si>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</si>
  <si>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</si>
  <si>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</si>
  <si>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</si>
  <si>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</si>
  <si>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</si>
  <si>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</si>
  <si>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</si>
  <si>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</si>
  <si>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</si>
  <si>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</si>
  <si>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</si>
  <si>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</si>
  <si>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</si>
  <si>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</si>
  <si>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</si>
  <si>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</si>
  <si>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</si>
  <si>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</si>
  <si>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</si>
  <si>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</si>
  <si>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</si>
  <si>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</si>
  <si>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</si>
  <si>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</si>
  <si>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</si>
  <si>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</si>
  <si>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</si>
  <si>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</si>
  <si>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</si>
  <si>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</si>
  <si>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</si>
  <si>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</si>
  <si>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</si>
  <si>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</si>
  <si>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</si>
  <si>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</si>
  <si>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</si>
  <si>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</si>
  <si>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</si>
  <si>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</si>
  <si>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</si>
  <si>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</si>
  <si>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</si>
  <si>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</si>
  <si>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</si>
  <si>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</si>
  <si>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</si>
  <si>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</si>
  <si>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</si>
  <si>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</si>
  <si>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</si>
  <si>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</si>
  <si>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</si>
  <si>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</si>
  <si>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</si>
  <si>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</si>
  <si>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</si>
  <si>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</si>
  <si>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</si>
  <si>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</si>
  <si>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</si>
  <si>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</si>
  <si>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</si>
  <si>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</si>
  <si>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</si>
  <si>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</si>
  <si>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</si>
  <si>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</si>
  <si>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</si>
  <si>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</si>
  <si>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</si>
  <si>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</si>
  <si>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</si>
  <si>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</si>
  <si>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</si>
  <si>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</si>
  <si>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</si>
  <si>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</si>
  <si>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</si>
  <si>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</si>
  <si>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</si>
  <si>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</si>
  <si>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</si>
  <si>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</si>
  <si>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</si>
  <si>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</si>
  <si>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</si>
  <si>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</si>
  <si>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</si>
  <si>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</si>
  <si>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</si>
  <si>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</si>
  <si>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</si>
  <si>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</si>
  <si>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</si>
  <si>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</si>
  <si>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</si>
  <si>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</si>
  <si>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</si>
  <si>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</si>
  <si>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</si>
  <si>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</si>
  <si>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</si>
  <si>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</si>
  <si>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</si>
  <si>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</si>
  <si>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</si>
  <si>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</si>
  <si>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</si>
  <si>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</si>
  <si>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</si>
  <si>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</si>
  <si>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</si>
  <si>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</si>
  <si>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</si>
  <si>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</si>
  <si>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</si>
  <si>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</si>
  <si>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</si>
  <si>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</si>
  <si>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</si>
  <si>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</si>
  <si>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</si>
  <si>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</si>
  <si>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</si>
  <si>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</si>
  <si>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</si>
  <si>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</si>
  <si>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</si>
  <si>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</si>
  <si>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</si>
  <si>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</si>
  <si>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</si>
  <si>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</si>
  <si>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</si>
  <si>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</si>
  <si>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</si>
  <si>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</si>
  <si>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</si>
  <si>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</si>
  <si>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</si>
  <si>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</si>
  <si>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</si>
  <si>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</si>
  <si>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</si>
  <si>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</si>
  <si>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</si>
  <si>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</si>
  <si>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</si>
  <si>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</si>
  <si>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</si>
  <si>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</si>
  <si>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</si>
  <si>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</si>
  <si>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</si>
  <si>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</si>
  <si>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</si>
  <si>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</si>
  <si>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</si>
  <si>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</si>
  <si>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</si>
  <si>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</si>
  <si>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</si>
  <si>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</si>
  <si>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</si>
  <si>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</si>
  <si>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</si>
  <si>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</si>
  <si>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</si>
  <si>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</si>
  <si>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</si>
  <si>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</si>
  <si>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</si>
  <si>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</si>
  <si>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</si>
  <si>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</si>
  <si>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</si>
  <si>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</si>
  <si>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</si>
  <si>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</si>
  <si>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</si>
  <si>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</si>
  <si>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</si>
  <si>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</si>
  <si>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</si>
  <si>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</si>
  <si>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</si>
  <si>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</si>
  <si>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</si>
  <si>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</si>
  <si>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</si>
  <si>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</si>
  <si>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</si>
  <si>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</si>
  <si>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</si>
  <si>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</si>
  <si>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</si>
  <si>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</si>
  <si>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</si>
  <si>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</si>
  <si>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</si>
  <si>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</si>
  <si>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</si>
  <si>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</si>
  <si>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</si>
  <si>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</si>
  <si>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</si>
  <si>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</si>
  <si>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</si>
  <si>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</si>
  <si>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</si>
  <si>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</si>
  <si>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</si>
  <si>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</si>
  <si>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</si>
  <si>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</si>
  <si>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</si>
  <si>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</si>
  <si>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</si>
  <si>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</si>
  <si>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</si>
  <si>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</si>
  <si>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</si>
  <si>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</si>
  <si>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</si>
  <si>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</si>
  <si>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</si>
  <si>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</si>
  <si>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</si>
  <si>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</si>
  <si>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</si>
  <si>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</si>
  <si>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</si>
  <si>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</si>
  <si>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</si>
  <si>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</si>
  <si>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</si>
  <si>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</si>
  <si>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</si>
  <si>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</si>
  <si>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</si>
  <si>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</si>
  <si>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</si>
  <si>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</si>
  <si>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</si>
  <si>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</si>
  <si>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</si>
  <si>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</si>
  <si>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</si>
  <si>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</si>
  <si>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</si>
  <si>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</si>
  <si>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</si>
  <si>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</si>
  <si>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</si>
  <si>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</si>
  <si>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</si>
  <si>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</si>
  <si>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</si>
  <si>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</si>
  <si>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</si>
  <si>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</si>
  <si>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</si>
  <si>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</si>
  <si>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</si>
  <si>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</si>
  <si>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</si>
  <si>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</si>
  <si>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</si>
  <si>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</si>
  <si>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</si>
  <si>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</si>
  <si>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</si>
  <si>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</si>
  <si>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</si>
  <si>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</si>
  <si>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</si>
  <si>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</si>
  <si>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</si>
  <si>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</si>
  <si>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</si>
  <si>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</si>
  <si>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</si>
  <si>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</si>
  <si>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</si>
  <si>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</si>
  <si>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</si>
  <si>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</si>
  <si>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</si>
  <si>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</si>
  <si>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</si>
  <si>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</si>
  <si>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</si>
  <si>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</si>
  <si>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</si>
  <si>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</si>
  <si>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</si>
  <si>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</si>
  <si>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</si>
  <si>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</si>
  <si>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</si>
  <si>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</si>
  <si>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</si>
  <si>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</si>
  <si>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</si>
  <si>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</si>
  <si>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</si>
  <si>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</si>
  <si>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</si>
  <si>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</si>
  <si>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</si>
  <si>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</si>
  <si>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</si>
  <si>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</si>
  <si>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</si>
  <si>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</si>
  <si>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</si>
  <si>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</si>
  <si>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</si>
  <si>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</si>
  <si>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</si>
  <si>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</si>
  <si>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</si>
  <si>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</si>
  <si>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</si>
  <si>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</si>
  <si>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</si>
  <si>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</si>
  <si>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</si>
  <si>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</si>
  <si>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</si>
  <si>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</si>
  <si>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</si>
  <si>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</si>
  <si>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</si>
  <si>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</si>
  <si>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</si>
  <si>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</si>
  <si>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</si>
  <si>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</si>
  <si>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</si>
  <si>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</si>
  <si>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</si>
  <si>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</si>
  <si>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</si>
  <si>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</si>
  <si>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</si>
  <si>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</si>
  <si>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</si>
  <si>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</si>
  <si>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</si>
  <si>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</si>
  <si>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</si>
  <si>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</si>
  <si>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</si>
  <si>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</si>
  <si>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</si>
  <si>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</si>
  <si>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</si>
  <si>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</si>
  <si>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</si>
  <si>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</si>
  <si>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</si>
  <si>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</si>
  <si>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</si>
  <si>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</si>
  <si>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</si>
  <si>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</si>
  <si>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</si>
  <si>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</si>
  <si>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</si>
  <si>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</si>
  <si>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</si>
  <si>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</si>
  <si>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</si>
  <si>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</si>
  <si>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</si>
  <si>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</si>
  <si>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</si>
  <si>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</si>
  <si>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</si>
  <si>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</si>
  <si>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</si>
  <si>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</si>
  <si>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</si>
  <si>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</si>
  <si>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</si>
  <si>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</si>
  <si>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</si>
  <si>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</si>
  <si>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</si>
  <si>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</si>
  <si>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</si>
  <si>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</si>
  <si>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</si>
  <si>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</si>
  <si>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</si>
  <si>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</si>
  <si>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</si>
  <si>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</si>
  <si>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</si>
  <si>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</si>
  <si>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</si>
  <si>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</si>
  <si>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</si>
  <si>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</si>
  <si>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</si>
  <si>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</si>
  <si>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</si>
  <si>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</si>
  <si>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</si>
  <si>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</si>
  <si>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</si>
  <si>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</si>
  <si>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</si>
  <si>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</si>
  <si>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</si>
  <si>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</si>
  <si>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</si>
  <si>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</si>
  <si>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</si>
  <si>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</si>
  <si>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</si>
  <si>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</si>
  <si>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</si>
  <si>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</si>
  <si>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</si>
  <si>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</si>
  <si>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</si>
  <si>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</si>
  <si>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</si>
  <si>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</si>
  <si>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</si>
  <si>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</si>
  <si>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</si>
  <si>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</si>
  <si>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</si>
  <si>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</si>
  <si>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</si>
  <si>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</si>
  <si>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</si>
  <si>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</si>
  <si>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</si>
  <si>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</si>
  <si>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</si>
  <si>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</si>
  <si>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</si>
  <si>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</si>
  <si>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</si>
  <si>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</si>
  <si>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</si>
  <si>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</si>
  <si>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</si>
  <si>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</si>
  <si>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</si>
  <si>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</si>
  <si>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</si>
  <si>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</si>
  <si>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</si>
  <si>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</si>
  <si>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</si>
  <si>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</si>
  <si>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</si>
  <si>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</si>
  <si>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</si>
  <si>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</si>
  <si>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</si>
  <si>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</si>
  <si>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</si>
  <si>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</si>
  <si>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</si>
  <si>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</si>
  <si>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</si>
  <si>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</si>
  <si>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</si>
  <si>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</si>
  <si>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</si>
  <si>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</si>
  <si>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</si>
  <si>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</si>
  <si>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</si>
  <si>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</si>
  <si>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</si>
  <si>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</si>
  <si>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</si>
  <si>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</si>
  <si>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</si>
  <si>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</si>
  <si>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</si>
  <si>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</si>
  <si>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</si>
  <si>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</si>
  <si>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</si>
  <si>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</si>
  <si>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</si>
  <si>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</si>
  <si>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</si>
  <si>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</si>
  <si>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</si>
  <si>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</si>
  <si>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</si>
  <si>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</si>
  <si>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</si>
  <si>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</si>
  <si>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</si>
  <si>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</si>
  <si>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</si>
  <si>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</si>
  <si>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</si>
  <si>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</si>
  <si>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</si>
  <si>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</si>
  <si>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</si>
  <si>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</si>
  <si>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</si>
  <si>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</si>
  <si>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</si>
  <si>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</si>
  <si>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</si>
  <si>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</si>
  <si>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</si>
  <si>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</si>
  <si>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</si>
  <si>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</si>
  <si>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</si>
  <si>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</si>
  <si>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</si>
  <si>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</si>
  <si>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</si>
  <si>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</si>
  <si>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</si>
  <si>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</si>
  <si>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</si>
  <si>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</si>
  <si>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</si>
  <si>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</si>
  <si>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</si>
  <si>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</si>
  <si>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</si>
  <si>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</si>
  <si>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</si>
  <si>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</si>
  <si>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</si>
  <si>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</si>
  <si>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</si>
  <si>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</si>
  <si>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</si>
  <si>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</si>
  <si>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</si>
  <si>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</si>
  <si>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</si>
  <si>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</si>
  <si>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</si>
  <si>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</si>
  <si>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</si>
  <si>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</si>
  <si>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</si>
  <si>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</si>
  <si>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</si>
  <si>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</si>
  <si>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</si>
  <si>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</si>
  <si>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</si>
  <si>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</si>
  <si>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</si>
  <si>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</si>
  <si>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</si>
  <si>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</si>
  <si>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</si>
  <si>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</si>
  <si>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</si>
  <si>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</si>
  <si>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</si>
  <si>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</si>
  <si>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</si>
  <si>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</si>
  <si>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</si>
  <si>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</si>
  <si>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</si>
  <si>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</si>
  <si>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</si>
  <si>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</si>
  <si>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</si>
  <si>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</si>
  <si>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</si>
  <si>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</si>
  <si>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</si>
  <si>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</si>
  <si>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</si>
  <si>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</si>
  <si>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</si>
  <si>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</si>
  <si>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</si>
  <si>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</si>
  <si>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</si>
  <si>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</si>
  <si>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</si>
  <si>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</si>
  <si>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</si>
  <si>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</si>
  <si>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</si>
  <si>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</si>
  <si>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</si>
  <si>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</si>
  <si>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</si>
  <si>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</si>
  <si>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</si>
  <si>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</si>
  <si>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</si>
  <si>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</si>
  <si>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</si>
  <si>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</si>
  <si>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</si>
  <si>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</si>
  <si>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</si>
  <si>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</si>
  <si>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</si>
  <si>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</si>
  <si>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</si>
  <si>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</si>
  <si>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</si>
  <si>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</si>
  <si>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</si>
  <si>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</si>
  <si>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</si>
  <si>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</si>
  <si>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</si>
  <si>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</si>
  <si>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</si>
  <si>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</si>
  <si>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</si>
  <si>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</si>
  <si>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</si>
  <si>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</si>
  <si>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</si>
  <si>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</si>
  <si>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</si>
  <si>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</si>
  <si>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</si>
  <si>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</si>
  <si>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</si>
  <si>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</si>
  <si>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</si>
  <si>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</si>
  <si>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</si>
  <si>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</si>
  <si>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</si>
  <si>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</si>
  <si>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</si>
  <si>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</si>
  <si>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</si>
  <si>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</si>
  <si>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</si>
  <si>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</si>
  <si>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</si>
  <si>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</si>
  <si>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</si>
  <si>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</si>
  <si>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</si>
  <si>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</si>
  <si>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</si>
  <si>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</si>
  <si>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</si>
  <si>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</si>
  <si>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</si>
  <si>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</si>
  <si>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</si>
  <si>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</si>
  <si>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</si>
  <si>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</si>
  <si>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</si>
  <si>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</si>
  <si>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</si>
  <si>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</si>
  <si>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</si>
  <si>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</si>
  <si>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</si>
  <si>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</si>
  <si>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</si>
  <si>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</si>
  <si>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</si>
  <si>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</si>
  <si>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</si>
  <si>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</si>
  <si>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</si>
  <si>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</si>
  <si>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</si>
  <si>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</si>
  <si>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</si>
  <si>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</si>
  <si>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</si>
  <si>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</si>
  <si>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</si>
  <si>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</si>
  <si>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</si>
  <si>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</si>
  <si>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</si>
  <si>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</si>
  <si>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</si>
  <si>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</si>
  <si>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</si>
  <si>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</si>
  <si>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</si>
  <si>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</si>
  <si>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</si>
  <si>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</si>
  <si>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</si>
  <si>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</si>
  <si>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</si>
  <si>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</si>
  <si>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</si>
  <si>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</si>
  <si>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</si>
  <si>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</si>
  <si>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</si>
  <si>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</si>
  <si>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</si>
  <si>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</si>
  <si>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</si>
  <si>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</si>
  <si>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</si>
  <si>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</si>
  <si>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</si>
  <si>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</si>
  <si>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</si>
  <si>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</si>
  <si>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</si>
  <si>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</si>
  <si>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</si>
  <si>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</si>
  <si>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</si>
  <si>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</si>
  <si>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</si>
  <si>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</si>
  <si>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</si>
  <si>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</si>
  <si>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</si>
  <si>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</si>
  <si>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</si>
  <si>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</si>
  <si>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</si>
  <si>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</si>
  <si>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</si>
  <si>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</si>
  <si>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</si>
  <si>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</si>
  <si>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</si>
  <si>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</si>
  <si>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</si>
  <si>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</si>
  <si>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</si>
  <si>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</si>
  <si>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</si>
  <si>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</si>
  <si>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</si>
  <si>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</si>
  <si>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</si>
  <si>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</si>
  <si>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</si>
  <si>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</si>
  <si>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</si>
  <si>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</si>
  <si>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</si>
  <si>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</si>
  <si>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</si>
  <si>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</si>
  <si>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</si>
  <si>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</si>
  <si>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</si>
  <si>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</si>
  <si>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</si>
  <si>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</si>
  <si>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</si>
  <si>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</si>
  <si>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</si>
  <si>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</si>
  <si>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</si>
  <si>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</si>
  <si>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</si>
  <si>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</si>
  <si>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</si>
  <si>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</si>
  <si>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</si>
  <si>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</si>
  <si>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</si>
  <si>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</si>
  <si>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</si>
  <si>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</si>
  <si>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</si>
  <si>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</si>
  <si>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</si>
  <si>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</si>
  <si>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</si>
  <si>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</si>
  <si>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</si>
  <si>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</si>
  <si>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</si>
  <si>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</si>
  <si>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</si>
  <si>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</si>
  <si>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</si>
  <si>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</si>
  <si>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</si>
  <si>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</si>
  <si>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</si>
  <si>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</si>
  <si>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</si>
  <si>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</si>
  <si>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</si>
  <si>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</si>
  <si>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</si>
  <si>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</si>
  <si>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</si>
  <si>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</si>
  <si>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</si>
  <si>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</si>
  <si>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</si>
  <si>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</si>
  <si>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</si>
  <si>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</si>
  <si>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</si>
  <si>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</si>
  <si>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</si>
  <si>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</si>
  <si>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</si>
  <si>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</si>
  <si>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</si>
  <si>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</si>
  <si>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</si>
  <si>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</si>
  <si>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</si>
  <si>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</si>
  <si>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</si>
  <si>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</si>
  <si>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</si>
  <si>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</si>
  <si>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</si>
  <si>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</si>
  <si>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</si>
  <si>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</si>
  <si>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</si>
  <si>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</si>
  <si>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</si>
  <si>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</si>
  <si>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</si>
  <si>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</si>
  <si>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</si>
  <si>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</si>
  <si>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</si>
  <si>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</si>
  <si>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</si>
  <si>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</si>
  <si>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</si>
  <si>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</si>
  <si>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</si>
  <si>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</si>
  <si>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</si>
  <si>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</si>
  <si>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</si>
  <si>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</si>
  <si>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</si>
  <si>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</si>
  <si>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</si>
  <si>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</si>
  <si>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</si>
  <si>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</si>
  <si>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</si>
  <si>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</si>
  <si>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</si>
  <si>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</si>
  <si>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</si>
  <si>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</si>
  <si>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</si>
  <si>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</si>
  <si>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</si>
  <si>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</si>
  <si>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</si>
  <si>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</si>
  <si>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</si>
  <si>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</si>
  <si>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</si>
  <si>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</si>
  <si>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</si>
  <si>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</si>
  <si>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</si>
  <si>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</si>
  <si>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</si>
  <si>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</si>
  <si>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</si>
  <si>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</si>
  <si>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</si>
  <si>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</si>
  <si>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</si>
  <si>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</si>
  <si>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</si>
  <si>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</si>
  <si>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</si>
  <si>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</si>
  <si>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</si>
  <si>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</si>
  <si>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</si>
  <si>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</si>
  <si>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</si>
  <si>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</si>
  <si>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</si>
  <si>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</si>
  <si>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</si>
  <si>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</si>
  <si>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</si>
  <si>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</si>
  <si>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</si>
  <si>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</si>
  <si>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</si>
  <si>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</si>
  <si>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</si>
  <si>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</si>
  <si>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</si>
  <si>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</si>
  <si>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</si>
  <si>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</si>
  <si>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</si>
  <si>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</si>
  <si>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</si>
  <si>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</si>
  <si>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</si>
  <si>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</si>
  <si>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</si>
  <si>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</si>
  <si>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</si>
  <si>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</si>
  <si>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</si>
  <si>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</si>
  <si>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</si>
  <si>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</si>
  <si>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</si>
  <si>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</si>
  <si>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</si>
  <si>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</si>
  <si>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</si>
  <si>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</si>
  <si>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</si>
  <si>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</si>
  <si>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</si>
  <si>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</si>
  <si>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</si>
  <si>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</si>
  <si>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</si>
  <si>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</si>
  <si>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</si>
  <si>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</si>
  <si>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</si>
  <si>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</si>
  <si>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</si>
  <si>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</si>
  <si>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</si>
  <si>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</si>
  <si>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</si>
  <si>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</si>
  <si>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</si>
  <si>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</si>
  <si>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</si>
  <si>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</si>
  <si>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</si>
  <si>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</si>
  <si>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</si>
  <si>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</si>
  <si>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</si>
  <si>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</si>
  <si>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</si>
  <si>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</si>
  <si>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</si>
  <si>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</si>
  <si>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</si>
  <si>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</si>
  <si>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</si>
  <si>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</si>
  <si>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</si>
  <si>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</si>
  <si>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</si>
  <si>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</si>
  <si>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</si>
  <si>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</si>
  <si>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</si>
  <si>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</si>
  <si>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</si>
  <si>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</si>
  <si>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</si>
  <si>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</si>
  <si>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</si>
  <si>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</si>
  <si>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</si>
  <si>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</si>
  <si>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</si>
  <si>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</si>
  <si>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</si>
  <si>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</si>
  <si>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</si>
  <si>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</si>
  <si>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</si>
  <si>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</si>
  <si>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</si>
  <si>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</si>
  <si>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</si>
  <si>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</si>
  <si>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</si>
  <si>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</si>
  <si>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</si>
  <si>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</si>
  <si>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</si>
  <si>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</si>
  <si>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</si>
  <si>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</si>
  <si>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</si>
  <si>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</si>
  <si>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</si>
  <si>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</si>
  <si>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</si>
  <si>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</si>
  <si>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</si>
  <si>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</si>
  <si>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</si>
  <si>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</si>
  <si>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</si>
  <si>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</si>
  <si>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</si>
  <si>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</si>
  <si>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</si>
  <si>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</si>
  <si>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</si>
  <si>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</si>
  <si>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</si>
  <si>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</si>
  <si>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</si>
  <si>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</si>
  <si>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</si>
  <si>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</si>
  <si>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</si>
  <si>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</si>
  <si>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</si>
  <si>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</si>
  <si>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</si>
  <si>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</si>
  <si>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</si>
  <si>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</si>
  <si>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</si>
  <si>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</si>
  <si>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</si>
  <si>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</si>
  <si>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</si>
  <si>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</si>
  <si>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</si>
  <si>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</si>
  <si>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</si>
  <si>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</si>
  <si>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</si>
  <si>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</si>
  <si>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</si>
  <si>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</si>
  <si>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</si>
  <si>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</si>
  <si>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</si>
  <si>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</si>
  <si>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</si>
  <si>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</si>
  <si>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</si>
  <si>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</si>
  <si>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</si>
  <si>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</si>
  <si>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</si>
  <si>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</si>
  <si>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</si>
  <si>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</si>
  <si>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</si>
  <si>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</si>
  <si>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</si>
  <si>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</si>
  <si>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</si>
  <si>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</si>
  <si>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</si>
  <si>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</si>
  <si>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</si>
  <si>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</si>
  <si>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</si>
  <si>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</si>
  <si>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</si>
  <si>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</si>
  <si>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</si>
  <si>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</si>
  <si>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</si>
  <si>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</si>
  <si>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</si>
  <si>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</si>
  <si>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</si>
  <si>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</si>
  <si>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</si>
  <si>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</si>
  <si>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</si>
  <si>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</si>
  <si>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</si>
  <si>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</si>
  <si>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</si>
  <si>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</si>
  <si>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</si>
  <si>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</si>
  <si>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</si>
  <si>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</si>
  <si>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</si>
  <si>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</si>
  <si>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</si>
  <si>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</si>
  <si>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</si>
  <si>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</si>
  <si>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</si>
  <si>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</si>
  <si>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</si>
  <si>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</si>
  <si>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</si>
  <si>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</si>
  <si>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</si>
  <si>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</si>
  <si>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</si>
  <si>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</si>
  <si>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</si>
  <si>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</si>
  <si>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</si>
  <si>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</si>
  <si>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</si>
  <si>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</si>
  <si>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</si>
  <si>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</si>
  <si>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</si>
  <si>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</si>
  <si>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</si>
  <si>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</si>
  <si>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</si>
  <si>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</si>
  <si>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</si>
  <si>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</si>
  <si>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</si>
  <si>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</si>
  <si>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</si>
  <si>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</si>
  <si>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</si>
  <si>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</si>
  <si>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</si>
  <si>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</si>
  <si>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</si>
  <si>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</si>
  <si>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</si>
  <si>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</si>
  <si>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</si>
  <si>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</si>
  <si>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</si>
  <si>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</si>
  <si>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</si>
  <si>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</si>
  <si>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</si>
  <si>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</si>
  <si>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</si>
  <si>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</si>
  <si>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</si>
  <si>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</si>
  <si>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</si>
  <si>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</si>
  <si>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</si>
  <si>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</si>
  <si>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</si>
  <si>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</si>
  <si>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</si>
  <si>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</si>
  <si>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</si>
  <si>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</si>
  <si>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</si>
  <si>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</si>
  <si>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</si>
  <si>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</si>
  <si>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</si>
  <si>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</si>
  <si>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</si>
  <si>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</si>
  <si>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</si>
  <si>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</si>
  <si>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</si>
  <si>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</si>
  <si>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</si>
  <si>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</si>
  <si>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</si>
  <si>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</si>
  <si>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</si>
  <si>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</si>
  <si>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</si>
  <si>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</si>
  <si>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</si>
  <si>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</si>
  <si>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</si>
  <si>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</si>
  <si>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</si>
  <si>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</si>
  <si>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</si>
  <si>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</si>
  <si>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</si>
  <si>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</si>
  <si>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</si>
  <si>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</si>
  <si>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</si>
  <si>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</si>
  <si>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</si>
  <si>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</si>
  <si>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</si>
  <si>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</si>
  <si>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</si>
  <si>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</si>
  <si>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</si>
  <si>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</si>
  <si>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</si>
  <si>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</si>
  <si>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</si>
  <si>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</si>
  <si>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</si>
  <si>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</si>
  <si>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</si>
  <si>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</si>
  <si>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</si>
  <si>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</si>
  <si>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</si>
  <si>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</si>
  <si>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</si>
  <si>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</si>
  <si>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</si>
  <si>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</si>
  <si>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</si>
  <si>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</si>
  <si>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</si>
  <si>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</si>
  <si>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</si>
  <si>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</si>
  <si>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</si>
  <si>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</si>
  <si>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</si>
  <si>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</si>
  <si>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</si>
  <si>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</si>
  <si>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</si>
  <si>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</si>
  <si>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</si>
  <si>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</si>
  <si>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</si>
  <si>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</si>
  <si>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</si>
  <si>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</si>
  <si>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</si>
  <si>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</si>
  <si>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</si>
  <si>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</si>
  <si>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</si>
  <si>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</si>
  <si>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</si>
  <si>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</si>
  <si>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</si>
  <si>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</si>
  <si>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</si>
  <si>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</si>
  <si>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</si>
  <si>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</si>
  <si>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</si>
  <si>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</si>
  <si>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</si>
  <si>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</si>
  <si>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</si>
  <si>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</si>
  <si>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</si>
  <si>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</si>
  <si>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</si>
  <si>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</si>
  <si>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</si>
  <si>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</si>
  <si>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</si>
  <si>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</si>
  <si>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</si>
  <si>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</si>
  <si>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</si>
  <si>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</si>
  <si>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</si>
  <si>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</si>
  <si>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</si>
  <si>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</si>
  <si>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</si>
  <si>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</si>
  <si>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</si>
  <si>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</si>
  <si>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</si>
  <si>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</si>
  <si>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</si>
  <si>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</si>
  <si>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</si>
  <si>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</si>
  <si>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</si>
  <si>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</si>
  <si>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</si>
  <si>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</si>
  <si>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</si>
  <si>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</si>
  <si>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</si>
  <si>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</si>
  <si>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</si>
  <si>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</si>
  <si>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</si>
  <si>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</si>
  <si>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</si>
  <si>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</si>
  <si>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</si>
  <si>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</si>
  <si>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</si>
  <si>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</si>
  <si>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</si>
  <si>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</si>
  <si>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</si>
  <si>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</si>
  <si>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</si>
  <si>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</si>
  <si>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</si>
  <si>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</si>
  <si>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</si>
  <si>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</si>
  <si>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</si>
  <si>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</si>
  <si>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</si>
  <si>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</si>
  <si>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</si>
  <si>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</si>
  <si>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</si>
  <si>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</si>
  <si>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</si>
  <si>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</si>
  <si>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</si>
  <si>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</si>
  <si>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</si>
  <si>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</si>
  <si>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</si>
  <si>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</si>
  <si>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</si>
  <si>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</si>
  <si>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</si>
  <si>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</si>
  <si>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</si>
  <si>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</si>
  <si>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</si>
  <si>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</si>
  <si>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</si>
  <si>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</si>
  <si>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</si>
  <si>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</si>
  <si>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</si>
  <si>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</si>
  <si>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</si>
  <si>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</si>
  <si>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</si>
  <si>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</si>
  <si>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</si>
  <si>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</si>
  <si>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</si>
  <si>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</si>
  <si>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</si>
  <si>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</si>
  <si>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</si>
  <si>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</si>
  <si>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</si>
  <si>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</si>
  <si>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</si>
  <si>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</si>
  <si>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</si>
  <si>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</si>
  <si>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</si>
  <si>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</si>
  <si>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</si>
  <si>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</si>
  <si>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</si>
  <si>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</si>
  <si>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</si>
  <si>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</si>
  <si>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</si>
  <si>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</si>
  <si>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</si>
  <si>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</si>
  <si>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</si>
  <si>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</si>
  <si>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</si>
  <si>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</si>
  <si>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</si>
  <si>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</si>
  <si>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</si>
  <si>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</si>
  <si>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</si>
  <si>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</si>
  <si>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</si>
  <si>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</si>
  <si>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</si>
  <si>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</si>
  <si>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</si>
  <si>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</si>
  <si>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</si>
  <si>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</si>
  <si>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</si>
  <si>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</si>
  <si>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</si>
  <si>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</si>
  <si>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</si>
  <si>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</si>
  <si>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</si>
  <si>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</si>
  <si>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</si>
  <si>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</si>
  <si>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</si>
  <si>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</si>
  <si>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</si>
  <si>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</si>
  <si>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</si>
  <si>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</si>
  <si>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</si>
  <si>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</si>
  <si>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</si>
  <si>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</si>
  <si>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</si>
  <si>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</si>
  <si>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</si>
  <si>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</si>
  <si>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</si>
  <si>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</si>
  <si>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</si>
  <si>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</si>
  <si>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</si>
  <si>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</si>
  <si>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</si>
  <si>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</si>
  <si>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</si>
  <si>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</si>
  <si>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</si>
  <si>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</si>
  <si>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</si>
  <si>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</si>
  <si>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</si>
  <si>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</si>
  <si>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</si>
  <si>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</si>
  <si>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</si>
  <si>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</si>
  <si>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</si>
  <si>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</si>
  <si>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</si>
  <si>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</si>
  <si>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</si>
  <si>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</si>
  <si>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</si>
  <si>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</si>
  <si>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</si>
  <si>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</si>
  <si>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</si>
  <si>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</si>
  <si>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</si>
  <si>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</si>
  <si>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</si>
  <si>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</si>
  <si>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</si>
  <si>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</si>
  <si>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</si>
  <si>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</si>
  <si>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</si>
  <si>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</si>
  <si>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</si>
  <si>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</si>
  <si>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</si>
  <si>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</si>
  <si>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</si>
  <si>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</si>
  <si>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</si>
  <si>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</si>
  <si>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</si>
  <si>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</si>
  <si>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</si>
  <si>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</si>
  <si>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</si>
  <si>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</si>
  <si>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</si>
  <si>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</si>
  <si>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</si>
  <si>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</si>
  <si>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</si>
  <si>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</si>
  <si>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</si>
  <si>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</si>
  <si>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</si>
  <si>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</si>
  <si>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</si>
  <si>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</si>
  <si>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</si>
  <si>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</si>
  <si>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</si>
  <si>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</si>
  <si>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</si>
  <si>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</si>
  <si>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</si>
  <si>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</si>
  <si>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</si>
  <si>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</si>
  <si>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</si>
  <si>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</si>
  <si>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</si>
  <si>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</si>
  <si>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</si>
  <si>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</si>
  <si>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</si>
  <si>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</si>
  <si>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</si>
  <si>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</si>
  <si>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</si>
  <si>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</si>
  <si>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</si>
  <si>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</si>
  <si>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</si>
  <si>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</si>
  <si>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</si>
  <si>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</si>
  <si>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</si>
  <si>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</si>
  <si>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</si>
  <si>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</si>
  <si>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</si>
  <si>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</si>
  <si>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</si>
  <si>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</si>
  <si>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</si>
  <si>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</si>
  <si>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</si>
  <si>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</si>
  <si>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</si>
  <si>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</si>
  <si>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</si>
  <si>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</si>
  <si>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</si>
  <si>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</si>
  <si>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</si>
  <si>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</si>
  <si>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</si>
  <si>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</si>
  <si>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</si>
  <si>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</si>
  <si>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</si>
  <si>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</si>
  <si>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</si>
  <si>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</si>
  <si>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</si>
  <si>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</si>
  <si>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</si>
  <si>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</si>
  <si>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</si>
  <si>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</si>
  <si>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</si>
  <si>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</si>
  <si>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</si>
  <si>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</si>
  <si>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</si>
  <si>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</si>
  <si>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</si>
  <si>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</si>
  <si>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</si>
  <si>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</si>
  <si>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</si>
  <si>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</si>
  <si>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</si>
  <si>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</si>
  <si>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</si>
  <si>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</si>
  <si>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</si>
  <si>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</si>
  <si>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</si>
  <si>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</si>
  <si>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</si>
  <si>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</si>
  <si>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</si>
  <si>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</si>
  <si>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</si>
  <si>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</si>
  <si>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</si>
  <si>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</si>
  <si>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</si>
  <si>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</si>
  <si>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</si>
  <si>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</si>
  <si>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</si>
  <si>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</si>
  <si>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</si>
  <si>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</si>
  <si>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</si>
  <si>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</si>
  <si>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</si>
  <si>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</si>
  <si>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</si>
  <si>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</si>
  <si>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</si>
  <si>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</si>
  <si>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</si>
  <si>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</si>
  <si>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</si>
  <si>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</si>
  <si>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</si>
  <si>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</si>
  <si>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</si>
  <si>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</si>
  <si>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</si>
  <si>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</si>
  <si>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</si>
  <si>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</si>
  <si>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</si>
  <si>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</si>
  <si>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</si>
  <si>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</si>
  <si>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</si>
  <si>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</si>
  <si>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</si>
  <si>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</si>
  <si>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</si>
  <si>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</si>
  <si>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</si>
  <si>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</si>
  <si>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</si>
  <si>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</si>
  <si>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</si>
  <si>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</si>
  <si>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</si>
  <si>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</si>
  <si>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</si>
  <si>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</si>
  <si>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</si>
  <si>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</si>
  <si>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</si>
  <si>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</si>
  <si>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</si>
  <si>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</si>
  <si>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</si>
  <si>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</si>
  <si>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</si>
  <si>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</si>
  <si>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</si>
  <si>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</si>
  <si>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</si>
  <si>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</si>
  <si>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</si>
  <si>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</si>
  <si>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</si>
  <si>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</si>
  <si>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</si>
  <si>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</si>
  <si>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</si>
  <si>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</si>
  <si>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</si>
  <si>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</si>
  <si>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</si>
  <si>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</si>
  <si>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</si>
  <si>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</si>
  <si>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</si>
  <si>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</si>
  <si>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</si>
  <si>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</si>
  <si>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</si>
  <si>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</si>
  <si>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</si>
  <si>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</si>
  <si>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</si>
  <si>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</si>
  <si>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</si>
  <si>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</si>
  <si>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</si>
  <si>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</si>
  <si>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</si>
  <si>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</si>
  <si>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</si>
  <si>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</si>
  <si>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</si>
  <si>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</si>
  <si>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</si>
  <si>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</si>
  <si>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</si>
  <si>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</si>
  <si>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</si>
  <si>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</si>
  <si>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</si>
  <si>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</si>
  <si>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</si>
  <si>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</si>
  <si>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</si>
  <si>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</si>
  <si>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</si>
  <si>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</si>
  <si>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</si>
  <si>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</si>
  <si>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</si>
  <si>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</si>
  <si>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</si>
  <si>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</si>
  <si>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</si>
  <si>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</si>
  <si>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</si>
  <si>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</si>
  <si>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</si>
  <si>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</si>
  <si>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</si>
  <si>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</si>
  <si>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</si>
  <si>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</si>
  <si>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</si>
  <si>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</si>
  <si>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</si>
  <si>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</si>
  <si>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</si>
  <si>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</si>
  <si>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</si>
  <si>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</si>
  <si>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</si>
  <si>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</si>
  <si>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</si>
  <si>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</si>
  <si>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</si>
  <si>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</si>
  <si>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</si>
  <si>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</si>
  <si>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</si>
  <si>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</si>
  <si>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</si>
  <si>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</si>
  <si>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</si>
  <si>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</si>
  <si>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</si>
  <si>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</si>
  <si>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</si>
  <si>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</si>
  <si>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</si>
  <si>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</si>
  <si>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</si>
  <si>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</si>
  <si>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</si>
  <si>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</si>
  <si>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</si>
  <si>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</si>
  <si>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</si>
  <si>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</si>
  <si>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</si>
  <si>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</si>
  <si>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</si>
  <si>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</si>
  <si>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</si>
  <si>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</si>
  <si>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</si>
  <si>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</si>
  <si>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</si>
  <si>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</si>
  <si>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</si>
  <si>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</si>
  <si>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</si>
  <si>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</si>
  <si>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</si>
  <si>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</si>
  <si>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</si>
  <si>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</si>
  <si>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</si>
  <si>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</si>
  <si>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</si>
  <si>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</si>
  <si>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</si>
  <si>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</si>
  <si>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</si>
  <si>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</si>
  <si>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</si>
  <si>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</si>
  <si>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</si>
  <si>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</si>
  <si>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</si>
  <si>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</si>
  <si>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</si>
  <si>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</si>
  <si>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</si>
  <si>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</si>
  <si>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</si>
  <si>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</si>
  <si>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</si>
  <si>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</si>
  <si>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</si>
  <si>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</si>
  <si>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</si>
  <si>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</si>
  <si>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</si>
  <si>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</si>
  <si>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</si>
  <si>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</si>
  <si>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</si>
  <si>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</si>
  <si>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</si>
  <si>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</si>
  <si>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</si>
  <si>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</si>
  <si>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</si>
  <si>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</si>
  <si>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</si>
  <si>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</si>
  <si>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</si>
  <si>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</si>
  <si>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</si>
  <si>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</si>
  <si>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</si>
  <si>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</si>
  <si>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</si>
  <si>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</si>
  <si>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</si>
  <si>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</si>
  <si>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</si>
  <si>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</si>
  <si>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</si>
  <si>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</si>
  <si>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</si>
  <si>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</si>
  <si>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</si>
  <si>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</si>
  <si>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</si>
  <si>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</si>
  <si>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</si>
  <si>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</si>
  <si>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</si>
  <si>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</si>
  <si>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</si>
  <si>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</si>
  <si>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</si>
  <si>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</si>
  <si>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</si>
  <si>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</si>
  <si>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</si>
  <si>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</si>
  <si>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</si>
  <si>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</si>
  <si>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</si>
  <si>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</si>
  <si>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</si>
  <si>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</si>
  <si>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</si>
  <si>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</si>
  <si>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</si>
  <si>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</si>
  <si>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</si>
  <si>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</si>
  <si>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</si>
  <si>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</si>
  <si>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</si>
  <si>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</si>
  <si>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</si>
  <si>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</si>
  <si>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</si>
  <si>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</si>
  <si>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</si>
  <si>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</si>
  <si>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</si>
  <si>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</si>
  <si>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</si>
  <si>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</si>
  <si>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</si>
  <si>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</si>
  <si>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</si>
  <si>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</si>
  <si>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</si>
  <si>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</si>
  <si>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</si>
  <si>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</si>
  <si>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</si>
  <si>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</si>
  <si>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</si>
  <si>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</si>
  <si>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</si>
  <si>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</si>
  <si>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</si>
  <si>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</si>
  <si>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</si>
  <si>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</si>
  <si>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</si>
  <si>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</si>
  <si>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</si>
  <si>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</si>
  <si>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</si>
  <si>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</si>
  <si>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</si>
  <si>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</si>
  <si>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</si>
  <si>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</si>
  <si>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</si>
  <si>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</si>
  <si>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</si>
  <si>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</si>
  <si>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</si>
  <si>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</si>
  <si>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</si>
  <si>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</si>
  <si>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</si>
  <si>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</si>
  <si>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</si>
  <si>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</si>
  <si>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</si>
  <si>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</si>
  <si>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</si>
  <si>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</si>
  <si>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</si>
  <si>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</si>
  <si>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</si>
  <si>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</si>
  <si>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</si>
  <si>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</si>
  <si>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</si>
  <si>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</si>
  <si>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</si>
  <si>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</si>
  <si>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</si>
  <si>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</si>
  <si>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</si>
  <si>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</si>
  <si>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</si>
  <si>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</si>
  <si>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</si>
  <si>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</si>
  <si>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</si>
  <si>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</si>
  <si>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</si>
  <si>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</si>
  <si>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</si>
  <si>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</si>
  <si>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</si>
  <si>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</si>
  <si>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</si>
  <si>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</si>
  <si>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</si>
  <si>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</si>
  <si>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</si>
  <si>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</si>
  <si>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</si>
  <si>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</si>
  <si>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</si>
  <si>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</si>
  <si>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</si>
  <si>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</si>
  <si>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</si>
  <si>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</si>
  <si>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</si>
  <si>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</si>
  <si>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</si>
  <si>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</si>
  <si>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</si>
  <si>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</si>
  <si>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</si>
  <si>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</si>
  <si>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</si>
  <si>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</si>
  <si>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</si>
  <si>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</si>
  <si>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</si>
  <si>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</si>
  <si>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</si>
  <si>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</si>
  <si>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</si>
  <si>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</si>
  <si>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</si>
  <si>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</si>
  <si>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</si>
  <si>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</si>
  <si>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</si>
  <si>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</si>
  <si>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</si>
  <si>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</si>
  <si>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</si>
  <si>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</si>
  <si>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</si>
  <si>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</si>
  <si>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</si>
  <si>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</si>
  <si>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</si>
  <si>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</si>
  <si>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</si>
  <si>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</si>
  <si>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</si>
  <si>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</si>
  <si>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</si>
  <si>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</si>
  <si>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</si>
  <si>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</si>
  <si>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</si>
  <si>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</si>
  <si>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</si>
  <si>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</si>
  <si>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</si>
  <si>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</si>
  <si>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</si>
  <si>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</si>
  <si>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</si>
  <si>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</si>
  <si>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</si>
  <si>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</si>
  <si>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</si>
  <si>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</si>
  <si>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</si>
  <si>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</si>
  <si>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</si>
  <si>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</si>
  <si>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</si>
  <si>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</si>
  <si>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</si>
  <si>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</si>
  <si>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</si>
  <si>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</si>
  <si>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</si>
  <si>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</si>
  <si>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</si>
  <si>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</si>
  <si>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</si>
  <si>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</si>
  <si>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</si>
  <si>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</si>
  <si>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</si>
  <si>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</si>
  <si>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</si>
  <si>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</si>
  <si>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</si>
  <si>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</si>
  <si>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</si>
  <si>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</si>
  <si>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</si>
  <si>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</si>
  <si>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</si>
  <si>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</si>
  <si>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</si>
  <si>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</si>
  <si>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</si>
  <si>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</si>
  <si>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</si>
  <si>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</si>
  <si>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</si>
  <si>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</si>
  <si>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</si>
  <si>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</si>
  <si>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</si>
  <si>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</si>
  <si>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</si>
  <si>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</si>
  <si>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</si>
  <si>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</si>
  <si>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</si>
  <si>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</si>
  <si>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</si>
  <si>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</si>
  <si>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</si>
  <si>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</si>
  <si>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</si>
  <si>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</si>
  <si>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</si>
  <si>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</si>
  <si>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</si>
  <si>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</si>
  <si>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</si>
  <si>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</si>
  <si>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</si>
  <si>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</si>
  <si>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</si>
  <si>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</si>
  <si>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</si>
  <si>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</si>
  <si>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</si>
  <si>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</si>
  <si>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</si>
  <si>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</si>
  <si>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</si>
  <si>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</si>
  <si>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</si>
  <si>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</si>
  <si>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</si>
  <si>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</si>
  <si>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</si>
  <si>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</si>
  <si>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</si>
  <si>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</si>
  <si>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</si>
  <si>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</si>
  <si>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</si>
  <si>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</si>
  <si>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</si>
  <si>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</si>
  <si>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</si>
  <si>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</si>
  <si>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</si>
  <si>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</si>
  <si>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</si>
  <si>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</si>
  <si>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</si>
  <si>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</si>
  <si>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</si>
  <si>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</si>
  <si>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</si>
  <si>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</si>
  <si>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</si>
  <si>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</si>
  <si>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</si>
  <si>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</si>
  <si>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</si>
  <si>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</si>
  <si>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</si>
  <si>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</si>
  <si>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</si>
  <si>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</si>
  <si>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</si>
  <si>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</si>
  <si>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</si>
  <si>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</si>
  <si>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</si>
  <si>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</si>
  <si>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</si>
  <si>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</si>
  <si>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</si>
  <si>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</si>
  <si>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</si>
  <si>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</si>
  <si>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</si>
  <si>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</si>
  <si>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</si>
  <si>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</si>
  <si>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</si>
  <si>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</si>
  <si>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</si>
  <si>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</si>
  <si>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</si>
  <si>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</si>
  <si>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</si>
  <si>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</si>
  <si>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</si>
  <si>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</si>
  <si>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</si>
  <si>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</si>
  <si>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</si>
  <si>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</si>
  <si>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</si>
  <si>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</si>
  <si>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</si>
  <si>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</si>
  <si>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</si>
  <si>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</si>
  <si>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</si>
  <si>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</si>
  <si>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</si>
  <si>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</si>
  <si>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</si>
  <si>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</si>
  <si>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</si>
  <si>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</si>
  <si>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</si>
  <si>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</si>
  <si>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</si>
  <si>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</si>
  <si>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</si>
  <si>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</si>
  <si>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</si>
  <si>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</si>
  <si>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</si>
  <si>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</si>
  <si>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</si>
  <si>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</si>
  <si>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</si>
  <si>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</si>
  <si>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</si>
  <si>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</si>
  <si>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</si>
  <si>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</si>
  <si>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</si>
  <si>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</si>
  <si>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</si>
  <si>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</si>
  <si>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</si>
  <si>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</si>
  <si>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</si>
  <si>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</si>
  <si>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</si>
  <si>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</si>
  <si>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</si>
  <si>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</si>
  <si>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</si>
  <si>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</si>
  <si>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</si>
  <si>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</si>
  <si>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</si>
  <si>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</si>
  <si>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</si>
  <si>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</si>
  <si>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</si>
  <si>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</si>
  <si>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</si>
  <si>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</si>
  <si>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</si>
  <si>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</si>
  <si>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</si>
  <si>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</si>
  <si>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</si>
  <si>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</si>
  <si>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</si>
  <si>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</si>
  <si>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</si>
  <si>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</si>
  <si>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</si>
  <si>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</si>
  <si>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</si>
  <si>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</si>
  <si>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</si>
  <si>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</si>
  <si>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</si>
  <si>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</si>
  <si>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</si>
  <si>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</si>
  <si>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</si>
  <si>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</si>
  <si>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</si>
  <si>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</si>
  <si>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</si>
  <si>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</si>
  <si>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</si>
  <si>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</si>
  <si>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</si>
  <si>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</si>
  <si>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</si>
  <si>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</si>
  <si>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</si>
  <si>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</si>
  <si>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</si>
  <si>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</si>
  <si>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</si>
  <si>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</si>
  <si>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</si>
  <si>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</si>
  <si>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</si>
  <si>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</si>
  <si>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</si>
  <si>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</si>
  <si>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</si>
  <si>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</si>
  <si>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</si>
  <si>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</si>
  <si>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</si>
  <si>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</si>
  <si>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</si>
  <si>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</si>
  <si>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</si>
  <si>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</si>
  <si>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</si>
  <si>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</si>
  <si>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</si>
  <si>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</si>
  <si>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</si>
  <si>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</si>
  <si>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</si>
  <si>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</si>
  <si>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</si>
  <si>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</si>
  <si>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</si>
  <si>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</si>
  <si>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</si>
  <si>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</si>
  <si>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</si>
  <si>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</si>
  <si>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</si>
  <si>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</si>
  <si>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</si>
  <si>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</si>
  <si>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</si>
  <si>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</si>
  <si>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</si>
  <si>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</si>
  <si>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</si>
  <si>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</si>
  <si>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</si>
  <si>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</si>
  <si>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</si>
  <si>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</si>
  <si>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</si>
  <si>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</si>
  <si>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</si>
  <si>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</si>
  <si>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</si>
  <si>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</si>
  <si>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</si>
  <si>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</si>
  <si>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</si>
  <si>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</si>
  <si>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</si>
  <si>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</si>
  <si>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</si>
  <si>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</si>
  <si>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</si>
  <si>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</si>
  <si>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</si>
  <si>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</si>
  <si>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</si>
  <si>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</si>
  <si>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</si>
  <si>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</si>
  <si>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</si>
  <si>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</si>
  <si>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</si>
  <si>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</si>
  <si>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</si>
  <si>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</si>
  <si>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</si>
  <si>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</si>
  <si>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</si>
  <si>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</si>
  <si>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</si>
  <si>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</si>
  <si>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</si>
  <si>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</si>
  <si>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</si>
  <si>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</si>
  <si>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</si>
  <si>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</si>
  <si>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</si>
  <si>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</si>
  <si>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</si>
  <si>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</si>
  <si>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</si>
  <si>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</si>
  <si>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</si>
  <si>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</si>
  <si>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</si>
  <si>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</si>
  <si>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</si>
  <si>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</si>
  <si>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</si>
  <si>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</si>
  <si>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</si>
  <si>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</si>
  <si>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</si>
  <si>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</si>
  <si>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</si>
  <si>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</si>
  <si>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</si>
  <si>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</si>
  <si>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</si>
  <si>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</si>
  <si>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</si>
  <si>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</si>
  <si>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</si>
  <si>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</si>
  <si>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</si>
  <si>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</si>
  <si>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</si>
  <si>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</si>
  <si>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</si>
  <si>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</si>
  <si>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</si>
  <si>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</si>
  <si>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</si>
  <si>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</si>
  <si>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</si>
  <si>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</si>
  <si>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</si>
  <si>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</si>
  <si>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</si>
  <si>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</si>
  <si>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</si>
  <si>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</si>
  <si>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</si>
  <si>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</si>
  <si>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</si>
  <si>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</si>
  <si>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</si>
  <si>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</si>
  <si>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</si>
  <si>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</si>
  <si>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</si>
  <si>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</si>
  <si>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</si>
  <si>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</si>
  <si>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</si>
  <si>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</si>
  <si>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</si>
  <si>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</si>
  <si>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</si>
  <si>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</si>
  <si>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</si>
  <si>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</si>
  <si>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</si>
  <si>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</si>
  <si>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</si>
  <si>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</si>
  <si>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</si>
  <si>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</si>
  <si>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</si>
  <si>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</si>
  <si>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</si>
  <si>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</si>
  <si>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</si>
  <si>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</si>
  <si>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</si>
  <si>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</si>
  <si>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</si>
  <si>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</si>
  <si>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</si>
  <si>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</si>
  <si>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</si>
  <si>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</si>
  <si>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</si>
  <si>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</si>
  <si>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</si>
  <si>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</si>
  <si>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</si>
  <si>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</si>
  <si>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</si>
  <si>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</si>
  <si>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</si>
  <si>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</si>
  <si>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</si>
  <si>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</si>
  <si>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</si>
  <si>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</si>
  <si>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</si>
  <si>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</si>
  <si>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</si>
  <si>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</si>
  <si>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</si>
  <si>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</si>
  <si>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</si>
  <si>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</si>
  <si>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</si>
  <si>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</si>
  <si>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</si>
  <si>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</si>
  <si>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</si>
  <si>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</si>
  <si>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</si>
  <si>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</si>
  <si>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</si>
  <si>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</si>
  <si>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</si>
  <si>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</si>
  <si>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</si>
  <si>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</si>
  <si>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</si>
  <si>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</si>
  <si>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</si>
  <si>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</si>
  <si>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</si>
  <si>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</si>
  <si>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</si>
  <si>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</si>
  <si>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</si>
  <si>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</si>
  <si>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</si>
  <si>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</si>
  <si>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</si>
  <si>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</si>
  <si>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</si>
  <si>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</si>
  <si>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</si>
  <si>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</si>
  <si>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</si>
  <si>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</si>
  <si>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</si>
  <si>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</si>
  <si>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</si>
  <si>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</si>
  <si>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</si>
  <si>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</si>
  <si>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</si>
  <si>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</si>
  <si>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</si>
  <si>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</si>
  <si>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</si>
  <si>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</si>
  <si>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</si>
  <si>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</si>
  <si>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</si>
  <si>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</si>
  <si>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</si>
  <si>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</si>
  <si>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</si>
  <si>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</si>
  <si>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</si>
  <si>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</si>
  <si>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</si>
  <si>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</si>
  <si>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</si>
  <si>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</si>
  <si>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</si>
  <si>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</si>
  <si>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</si>
  <si>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</si>
  <si>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</si>
  <si>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</si>
  <si>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</si>
  <si>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</si>
  <si>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</si>
  <si>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</si>
  <si>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</si>
  <si>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</si>
  <si>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</si>
  <si>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</si>
  <si>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</si>
  <si>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</si>
  <si>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</si>
  <si>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</si>
  <si>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</si>
  <si>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</si>
  <si>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</si>
  <si>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</si>
  <si>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</si>
  <si>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</si>
  <si>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</si>
  <si>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</si>
  <si>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</si>
  <si>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</si>
  <si>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</si>
  <si>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</si>
  <si>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</si>
  <si>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</si>
  <si>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</si>
  <si>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</si>
  <si>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</si>
  <si>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</si>
  <si>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</si>
  <si>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</si>
  <si>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</si>
  <si>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</si>
  <si>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</si>
  <si>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</si>
  <si>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</si>
  <si>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</si>
  <si>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</si>
  <si>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</si>
  <si>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</si>
  <si>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</si>
  <si>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</si>
  <si>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</si>
  <si>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</si>
  <si>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</si>
  <si>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</si>
  <si>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</si>
  <si>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</si>
  <si>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</si>
  <si>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</si>
  <si>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</si>
  <si>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</si>
  <si>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</si>
  <si>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</si>
  <si>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</si>
  <si>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</si>
  <si>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</si>
  <si>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</si>
  <si>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</si>
  <si>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</si>
  <si>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</si>
  <si>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</si>
  <si>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</si>
  <si>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</si>
  <si>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</si>
  <si>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</si>
  <si>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</si>
  <si>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</si>
  <si>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</si>
  <si>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</si>
  <si>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</si>
  <si>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</si>
  <si>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</si>
  <si>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</si>
  <si>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</si>
  <si>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</si>
  <si>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</si>
  <si>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</si>
  <si>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</si>
  <si>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</si>
  <si>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</si>
  <si>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</si>
  <si>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</si>
  <si>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</si>
  <si>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</si>
  <si>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</si>
  <si>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</si>
  <si>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</si>
  <si>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</si>
  <si>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</si>
  <si>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</si>
  <si>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</si>
  <si>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</si>
  <si>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</si>
  <si>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</si>
  <si>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</si>
  <si>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</si>
  <si>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</si>
  <si>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</si>
  <si>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</si>
  <si>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</si>
  <si>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</si>
  <si>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</si>
  <si>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</si>
  <si>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</si>
  <si>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</si>
  <si>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</si>
  <si>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</si>
  <si>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</si>
  <si>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</si>
  <si>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</si>
  <si>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</si>
  <si>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</si>
  <si>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</si>
  <si>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</si>
  <si>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</si>
  <si>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</si>
  <si>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</si>
  <si>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</si>
  <si>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</si>
  <si>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</si>
  <si>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</si>
  <si>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</si>
  <si>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</si>
  <si>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</si>
  <si>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</si>
  <si>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</si>
  <si>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</si>
  <si>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</si>
  <si>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</si>
  <si>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</si>
  <si>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</si>
  <si>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</si>
  <si>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</si>
  <si>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</si>
  <si>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</si>
  <si>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</si>
  <si>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</si>
  <si>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</si>
  <si>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</si>
  <si>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</si>
  <si>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</si>
  <si>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</si>
  <si>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</si>
  <si>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</si>
  <si>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</si>
  <si>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</si>
  <si>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</si>
  <si>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</si>
  <si>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</si>
  <si>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</si>
  <si>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</si>
  <si>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</si>
  <si>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</si>
  <si>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</si>
  <si>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</si>
  <si>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</si>
  <si>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</si>
  <si>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</si>
  <si>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</si>
  <si>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</si>
  <si>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</si>
  <si>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</si>
  <si>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</si>
  <si>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</si>
  <si>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</si>
  <si>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</si>
  <si>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</si>
  <si>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</si>
  <si>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</si>
  <si>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</si>
  <si>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</si>
  <si>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</si>
  <si>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</si>
  <si>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</si>
  <si>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</si>
  <si>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</si>
  <si>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</si>
  <si>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</si>
  <si>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</si>
  <si>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</si>
  <si>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</si>
  <si>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</si>
  <si>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</si>
  <si>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</si>
  <si>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</si>
  <si>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</si>
  <si>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</si>
  <si>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</si>
  <si>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</si>
  <si>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</si>
  <si>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</si>
  <si>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</si>
  <si>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</si>
  <si>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</si>
  <si>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</si>
  <si>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</si>
  <si>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</si>
  <si>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</si>
  <si>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</si>
  <si>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</si>
  <si>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</si>
  <si>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</si>
  <si>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</si>
  <si>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</si>
  <si>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</si>
  <si>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</si>
  <si>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</si>
  <si>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</si>
  <si>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</si>
  <si>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</si>
  <si>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</si>
  <si>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</si>
  <si>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</si>
  <si>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</si>
  <si>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</si>
  <si>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</si>
  <si>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</si>
  <si>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</si>
  <si>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</si>
  <si>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</si>
  <si>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</si>
  <si>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</si>
  <si>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</si>
  <si>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</si>
  <si>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</si>
  <si>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</si>
  <si>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</si>
  <si>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</si>
  <si>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</si>
  <si>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</si>
  <si>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</si>
  <si>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</si>
  <si>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</si>
  <si>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</si>
  <si>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</si>
  <si>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</si>
  <si>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</si>
  <si>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</si>
  <si>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</si>
  <si>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</si>
  <si>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</si>
  <si>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</si>
  <si>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</si>
  <si>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</si>
  <si>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</si>
  <si>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</si>
  <si>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</si>
  <si>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</si>
  <si>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</si>
  <si>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</si>
  <si>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</si>
  <si>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</si>
  <si>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</si>
  <si>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</si>
  <si>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</si>
  <si>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</si>
  <si>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</si>
  <si>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</si>
  <si>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</si>
  <si>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</si>
  <si>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</si>
  <si>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</si>
  <si>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</si>
  <si>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</si>
  <si>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</si>
  <si>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</si>
  <si>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</si>
  <si>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</si>
  <si>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</si>
  <si>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</si>
  <si>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</si>
  <si>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</si>
  <si>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</si>
  <si>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</si>
  <si>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</si>
  <si>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</si>
  <si>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</si>
  <si>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</si>
  <si>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</si>
  <si>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</si>
  <si>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</si>
  <si>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</si>
  <si>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</si>
  <si>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</si>
  <si>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</si>
  <si>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</si>
  <si>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</si>
  <si>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</si>
  <si>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</si>
  <si>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</si>
  <si>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</si>
  <si>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</si>
  <si>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</si>
  <si>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</si>
  <si>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</si>
  <si>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</si>
  <si>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</si>
  <si>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</si>
  <si>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</si>
  <si>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</si>
  <si>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</si>
  <si>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</si>
  <si>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</si>
  <si>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</si>
  <si>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</si>
  <si>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</si>
  <si>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</si>
  <si>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</si>
  <si>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</si>
  <si>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</si>
  <si>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</si>
  <si>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</si>
  <si>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</si>
  <si>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</si>
  <si>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</si>
  <si>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</si>
  <si>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</si>
  <si>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</si>
  <si>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</si>
  <si>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</si>
  <si>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</si>
  <si>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</si>
  <si>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</si>
  <si>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</si>
  <si>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</si>
  <si>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</si>
  <si>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</si>
  <si>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</si>
  <si>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</si>
  <si>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</si>
  <si>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</si>
  <si>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</si>
  <si>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</si>
  <si>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</si>
  <si>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</si>
  <si>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</si>
  <si>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</si>
  <si>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</si>
  <si>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</si>
  <si>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</si>
  <si>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</si>
  <si>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</si>
  <si>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</si>
  <si>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</si>
  <si>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</si>
  <si>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</si>
  <si>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</si>
  <si>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</si>
  <si>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</si>
  <si>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</si>
  <si>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</si>
  <si>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</si>
  <si>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</si>
  <si>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</si>
  <si>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</si>
  <si>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</si>
  <si>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</si>
  <si>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</si>
  <si>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</si>
  <si>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</si>
  <si>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</si>
  <si>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</si>
  <si>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</si>
  <si>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</si>
  <si>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</si>
  <si>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</si>
  <si>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</si>
  <si>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</si>
  <si>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</si>
  <si>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</si>
  <si>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</si>
  <si>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</si>
  <si>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</si>
  <si>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</si>
  <si>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</si>
  <si>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</si>
  <si>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</si>
  <si>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</si>
  <si>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</si>
  <si>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</si>
  <si>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</si>
  <si>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</si>
  <si>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</si>
  <si>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</si>
  <si>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</si>
  <si>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</si>
  <si>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</si>
  <si>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</si>
  <si>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</si>
  <si>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</si>
  <si>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</si>
  <si>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</si>
  <si>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</si>
  <si>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</si>
  <si>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</si>
  <si>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</si>
  <si>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</si>
  <si>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</si>
  <si>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</si>
  <si>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</si>
  <si>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</si>
  <si>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</si>
  <si>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</si>
  <si>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</si>
  <si>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</si>
  <si>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</si>
  <si>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</si>
  <si>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</si>
  <si>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</si>
  <si>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</si>
  <si>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</si>
  <si>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</si>
  <si>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</si>
  <si>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</si>
  <si>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</si>
  <si>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</si>
  <si>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</si>
  <si>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</si>
  <si>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</si>
  <si>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</si>
  <si>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</si>
  <si>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</si>
  <si>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</si>
  <si>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</si>
  <si>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</si>
  <si>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</si>
  <si>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</si>
  <si>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</si>
  <si>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</si>
  <si>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</si>
  <si>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</si>
  <si>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</si>
  <si>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</si>
  <si>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</si>
  <si>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</si>
  <si>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</si>
  <si>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</si>
  <si>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</si>
  <si>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</si>
  <si>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</si>
  <si>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</si>
  <si>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</si>
  <si>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</si>
  <si>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</si>
  <si>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</si>
  <si>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</si>
  <si>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</si>
  <si>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</si>
  <si>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</si>
  <si>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</si>
  <si>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</si>
  <si>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</si>
  <si>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</si>
  <si>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</si>
  <si>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</si>
  <si>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</si>
  <si>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</si>
  <si>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</si>
  <si>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</si>
  <si>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</si>
  <si>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</si>
  <si>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</si>
  <si>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</si>
  <si>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</si>
  <si>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</si>
  <si>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</si>
  <si>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</si>
  <si>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</si>
  <si>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</si>
  <si>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</si>
  <si>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</si>
  <si>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</si>
  <si>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</si>
  <si>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</si>
  <si>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</si>
  <si>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</si>
  <si>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</si>
  <si>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</si>
  <si>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</si>
  <si>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</si>
  <si>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</si>
  <si>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</si>
  <si>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</si>
  <si>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</si>
  <si>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</si>
  <si>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</si>
  <si>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</si>
  <si>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</si>
  <si>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</si>
  <si>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</si>
  <si>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</si>
  <si>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</si>
  <si>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</si>
  <si>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</si>
  <si>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</si>
  <si>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</si>
  <si>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</si>
  <si>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</si>
  <si>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</si>
  <si>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</si>
  <si>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</si>
  <si>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</si>
  <si>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</si>
  <si>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</si>
  <si>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</si>
  <si>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</si>
  <si>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</si>
  <si>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</si>
  <si>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</si>
  <si>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</si>
  <si>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</si>
  <si>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</si>
  <si>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</si>
  <si>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</si>
  <si>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</si>
  <si>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</si>
  <si>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</si>
  <si>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</si>
  <si>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</si>
  <si>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</si>
  <si>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</si>
  <si>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</si>
  <si>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</si>
  <si>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</si>
  <si>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</si>
  <si>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</si>
  <si>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</si>
  <si>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</si>
  <si>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</si>
  <si>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</si>
  <si>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</si>
  <si>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</si>
  <si>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</si>
  <si>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</si>
  <si>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</si>
  <si>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</si>
  <si>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</si>
  <si>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</si>
  <si>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</si>
  <si>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</si>
  <si>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</si>
  <si>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</si>
  <si>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</si>
  <si>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</si>
  <si>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</si>
  <si>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</si>
  <si>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</si>
  <si>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</si>
  <si>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</si>
  <si>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</si>
  <si>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</si>
  <si>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</si>
  <si>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</si>
  <si>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</si>
  <si>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</si>
  <si>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</si>
  <si>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</si>
  <si>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</si>
  <si>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</si>
  <si>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</si>
  <si>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</si>
  <si>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</si>
  <si>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</si>
  <si>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</si>
  <si>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</si>
  <si>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</si>
  <si>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</si>
  <si>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</si>
  <si>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</si>
  <si>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</si>
  <si>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</si>
  <si>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</si>
  <si>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</si>
  <si>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</si>
  <si>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</si>
  <si>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</si>
  <si>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</si>
  <si>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</si>
  <si>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</si>
  <si>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</si>
  <si>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</si>
  <si>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</si>
  <si>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</si>
  <si>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</si>
  <si>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</si>
  <si>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</si>
  <si>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</si>
  <si>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</si>
  <si>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</si>
  <si>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</si>
  <si>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</si>
  <si>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</si>
  <si>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</si>
  <si>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</si>
  <si>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</si>
  <si>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</si>
  <si>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</si>
  <si>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</si>
  <si>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</si>
  <si>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</si>
  <si>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</si>
  <si>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</si>
  <si>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</si>
  <si>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</si>
  <si>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</si>
  <si>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</si>
  <si>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</si>
  <si>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</si>
  <si>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</si>
  <si>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</si>
  <si>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</si>
  <si>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</si>
  <si>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</si>
  <si>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</si>
  <si>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</si>
  <si>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</si>
  <si>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</si>
  <si>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</si>
  <si>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</si>
  <si>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</si>
  <si>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</si>
  <si>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</si>
  <si>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</si>
  <si>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</si>
  <si>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</si>
  <si>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</si>
  <si>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</si>
  <si>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</si>
  <si>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</si>
  <si>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</si>
  <si>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</si>
  <si>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</si>
  <si>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</si>
  <si>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</si>
  <si>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</si>
  <si>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</si>
  <si>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</si>
  <si>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</si>
  <si>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</si>
  <si>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</si>
  <si>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</si>
  <si>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</si>
  <si>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</si>
  <si>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</si>
  <si>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</si>
  <si>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</si>
  <si>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</si>
  <si>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</si>
  <si>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</si>
  <si>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</si>
  <si>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</si>
  <si>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</si>
  <si>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</si>
  <si>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</si>
  <si>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</si>
  <si>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</si>
  <si>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</si>
  <si>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</si>
  <si>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</si>
  <si>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</si>
  <si>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</si>
  <si>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</si>
  <si>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</si>
  <si>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</si>
  <si>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</si>
  <si>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</si>
  <si>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</si>
  <si>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</si>
  <si>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</si>
  <si>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</si>
  <si>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</si>
  <si>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</si>
  <si>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</si>
  <si>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</si>
  <si>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</si>
  <si>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</si>
  <si>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</si>
  <si>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</si>
  <si>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</si>
  <si>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</si>
  <si>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</si>
  <si>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</si>
  <si>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</si>
  <si>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</si>
  <si>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</si>
  <si>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</si>
  <si>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</si>
  <si>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</si>
  <si>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</si>
  <si>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</si>
  <si>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</si>
  <si>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</si>
  <si>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</si>
  <si>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</si>
  <si>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</si>
  <si>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</si>
  <si>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</si>
  <si>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</si>
  <si>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</si>
  <si>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</si>
  <si>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</si>
  <si>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</si>
  <si>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</si>
  <si>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</si>
  <si>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</si>
  <si>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</si>
  <si>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</si>
  <si>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</si>
  <si>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</si>
  <si>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</si>
  <si>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</si>
  <si>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</si>
  <si>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</si>
  <si>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</si>
  <si>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</si>
  <si>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</si>
  <si>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</si>
  <si>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</si>
  <si>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</si>
  <si>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</si>
  <si>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</si>
  <si>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</si>
  <si>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</si>
  <si>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</si>
  <si>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</si>
  <si>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</si>
  <si>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</si>
  <si>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</si>
  <si>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</si>
  <si>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</si>
  <si>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</si>
  <si>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</si>
  <si>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</si>
  <si>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</si>
  <si>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</si>
  <si>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</si>
  <si>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</si>
  <si>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</si>
  <si>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</si>
  <si>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</si>
  <si>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</si>
  <si>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</si>
  <si>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</si>
  <si>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</si>
  <si>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</si>
  <si>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</si>
  <si>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</si>
  <si>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</si>
  <si>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</si>
  <si>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</si>
  <si>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</si>
  <si>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</si>
  <si>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</si>
  <si>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</si>
  <si>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</si>
  <si>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</si>
  <si>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</si>
  <si>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</si>
  <si>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</si>
  <si>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</si>
  <si>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</si>
  <si>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</si>
  <si>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</si>
  <si>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</si>
  <si>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</si>
  <si>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</si>
  <si>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</si>
  <si>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</si>
  <si>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</si>
  <si>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</si>
  <si>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</si>
  <si>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</si>
  <si>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</si>
  <si>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</si>
  <si>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</si>
  <si>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</si>
  <si>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</si>
  <si>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</si>
  <si>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</si>
  <si>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</si>
  <si>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</si>
  <si>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</si>
  <si>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</si>
  <si>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</si>
  <si>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</si>
  <si>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</si>
  <si>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</si>
  <si>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</si>
  <si>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</si>
  <si>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</si>
  <si>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</si>
  <si>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</si>
  <si>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</si>
  <si>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</si>
  <si>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</si>
  <si>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</si>
  <si>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</si>
  <si>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</si>
  <si>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</si>
  <si>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</si>
  <si>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</si>
  <si>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</si>
  <si>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</si>
  <si>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</si>
  <si>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</si>
  <si>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</si>
  <si>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</si>
  <si>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</si>
  <si>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</si>
  <si>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</si>
  <si>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</si>
  <si>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</si>
  <si>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</si>
  <si>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</si>
  <si>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</si>
  <si>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</si>
  <si>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</si>
  <si>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</si>
  <si>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</si>
  <si>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</si>
  <si>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</si>
  <si>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</si>
  <si>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</si>
  <si>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</si>
  <si>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</si>
  <si>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</si>
  <si>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</si>
  <si>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</si>
  <si>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</si>
  <si>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</si>
  <si>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</si>
  <si>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</si>
  <si>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</si>
  <si>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</si>
  <si>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</si>
  <si>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</si>
  <si>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</si>
  <si>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</si>
  <si>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</si>
  <si>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</si>
  <si>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</si>
  <si>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</si>
  <si>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</si>
  <si>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</si>
  <si>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</si>
  <si>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</si>
  <si>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</si>
  <si>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</si>
  <si>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</si>
  <si>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</si>
  <si>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</si>
  <si>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</si>
  <si>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</si>
  <si>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</si>
  <si>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</si>
  <si>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</si>
  <si>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</si>
  <si>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</si>
  <si>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</si>
  <si>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</si>
  <si>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</si>
  <si>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</si>
  <si>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</si>
  <si>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</si>
  <si>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</si>
  <si>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</si>
  <si>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</si>
  <si>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</si>
  <si>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</si>
  <si>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</si>
  <si>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</si>
  <si>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</si>
  <si>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</si>
  <si>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</si>
  <si>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</si>
  <si>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</si>
  <si>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</si>
  <si>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</si>
  <si>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</si>
  <si>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</si>
  <si>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</si>
  <si>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</si>
  <si>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</si>
  <si>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</si>
  <si>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</si>
  <si>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</si>
  <si>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</si>
  <si>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</si>
  <si>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</si>
  <si>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</si>
  <si>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</si>
  <si>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</si>
  <si>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</si>
  <si>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</si>
  <si>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</si>
  <si>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</si>
  <si>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</si>
  <si>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</si>
  <si>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</si>
  <si>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</si>
  <si>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</si>
  <si>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</si>
  <si>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</si>
  <si>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</si>
  <si>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</si>
  <si>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</si>
  <si>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</si>
  <si>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</si>
  <si>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</si>
  <si>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</si>
  <si>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</si>
  <si>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</si>
  <si>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</si>
  <si>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</si>
  <si>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</si>
  <si>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</si>
  <si>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</si>
  <si>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</si>
  <si>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</si>
  <si>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</si>
  <si>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</si>
  <si>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</si>
  <si>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</si>
  <si>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</si>
  <si>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</si>
  <si>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</si>
  <si>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</si>
  <si>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</si>
  <si>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</si>
  <si>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</si>
  <si>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</si>
  <si>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</si>
  <si>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</si>
  <si>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</si>
  <si>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</si>
  <si>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</si>
  <si>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</si>
  <si>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</si>
  <si>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</si>
  <si>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</si>
  <si>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</si>
  <si>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</si>
  <si>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</si>
  <si>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</si>
  <si>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</si>
  <si>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</si>
  <si>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</si>
  <si>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</si>
  <si>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</si>
  <si>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</si>
  <si>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</si>
  <si>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</si>
  <si>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</si>
  <si>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</si>
  <si>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</si>
  <si>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</si>
  <si>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</si>
  <si>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</si>
  <si>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</si>
  <si>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</si>
  <si>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</si>
  <si>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</si>
  <si>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</si>
  <si>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</si>
  <si>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</si>
  <si>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</si>
  <si>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</si>
  <si>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</si>
  <si>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</si>
  <si>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</si>
  <si>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</si>
  <si>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</si>
  <si>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</si>
  <si>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</si>
  <si>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</si>
  <si>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</si>
  <si>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</si>
  <si>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</si>
  <si>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</si>
  <si>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</si>
  <si>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</si>
  <si>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</si>
  <si>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</si>
  <si>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</si>
  <si>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</si>
  <si>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</si>
  <si>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</si>
  <si>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</si>
  <si>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</si>
  <si>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</si>
  <si>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</si>
  <si>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</si>
  <si>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</si>
  <si>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</si>
  <si>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</si>
  <si>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</si>
  <si>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</si>
  <si>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</si>
  <si>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</si>
  <si>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</si>
  <si>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</si>
  <si>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</si>
  <si>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</si>
  <si>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</si>
  <si>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</si>
  <si>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</si>
  <si>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</si>
  <si>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</si>
  <si>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</si>
  <si>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</si>
  <si>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</si>
  <si>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</si>
  <si>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</si>
  <si>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</si>
  <si>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</si>
  <si>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</si>
  <si>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</si>
  <si>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</si>
  <si>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</si>
  <si>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</si>
  <si>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</si>
  <si>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</si>
  <si>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</si>
  <si>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</si>
  <si>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</si>
  <si>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</si>
  <si>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</si>
  <si>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</si>
  <si>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</si>
  <si>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</si>
  <si>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</si>
  <si>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</si>
  <si>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</si>
  <si>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</si>
  <si>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</si>
  <si>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</si>
  <si>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</si>
  <si>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</si>
  <si>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</si>
  <si>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</si>
  <si>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</si>
  <si>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</si>
  <si>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</si>
  <si>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</si>
  <si>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</si>
  <si>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</si>
  <si>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</si>
  <si>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</si>
  <si>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</si>
  <si>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</si>
  <si>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</si>
  <si>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</si>
  <si>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</si>
  <si>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</si>
  <si>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</si>
  <si>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</si>
  <si>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</si>
  <si>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</si>
  <si>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</si>
  <si>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</si>
  <si>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</si>
  <si>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</si>
  <si>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</si>
  <si>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</si>
  <si>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</si>
  <si>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</si>
  <si>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</si>
  <si>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</si>
  <si>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</si>
  <si>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</si>
  <si>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</si>
  <si>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</si>
  <si>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</si>
  <si>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</si>
  <si>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</si>
  <si>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</si>
  <si>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</si>
  <si>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</si>
  <si>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</si>
  <si>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</si>
  <si>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</si>
  <si>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</si>
  <si>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</si>
  <si>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</si>
  <si>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</si>
  <si>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</si>
  <si>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</si>
  <si>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</si>
  <si>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</si>
  <si>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</si>
  <si>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</si>
  <si>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</si>
  <si>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</si>
  <si>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</si>
  <si>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</si>
  <si>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</si>
  <si>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</si>
  <si>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</si>
  <si>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</si>
  <si>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</si>
  <si>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</si>
  <si>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</si>
  <si>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</si>
  <si>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</si>
  <si>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</si>
  <si>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</si>
  <si>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</si>
  <si>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</si>
  <si>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</si>
  <si>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</si>
  <si>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</si>
  <si>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</si>
  <si>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</si>
  <si>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</si>
  <si>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</si>
  <si>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</si>
  <si>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</si>
  <si>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</si>
  <si>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</si>
  <si>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</si>
  <si>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</si>
  <si>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</si>
  <si>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</si>
  <si>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</si>
  <si>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</si>
  <si>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</si>
  <si>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</si>
  <si>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</si>
  <si>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</si>
  <si>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</si>
  <si>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</si>
  <si>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</si>
  <si>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</si>
  <si>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</si>
  <si>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</si>
  <si>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</si>
  <si>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</si>
  <si>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</si>
  <si>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</si>
  <si>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</si>
  <si>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</si>
  <si>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</si>
  <si>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</si>
  <si>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</si>
  <si>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</si>
  <si>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</si>
  <si>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</si>
  <si>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</si>
  <si>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</si>
  <si>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</si>
  <si>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</si>
  <si>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</si>
  <si>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</si>
  <si>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</si>
  <si>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</si>
  <si>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</si>
  <si>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</si>
  <si>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</si>
  <si>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</si>
  <si>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</si>
  <si>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</si>
  <si>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</si>
  <si>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</si>
  <si>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</si>
  <si>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</si>
  <si>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</si>
  <si>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</si>
  <si>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</si>
  <si>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</si>
  <si>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</si>
  <si>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</si>
  <si>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</si>
  <si>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</si>
  <si>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</si>
  <si>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</si>
  <si>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</si>
  <si>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</si>
  <si>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</si>
  <si>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</si>
  <si>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</si>
  <si>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</si>
  <si>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</si>
  <si>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</si>
  <si>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</si>
  <si>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</si>
  <si>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</si>
  <si>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</si>
  <si>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</si>
  <si>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</si>
  <si>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</si>
  <si>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</si>
  <si>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</si>
  <si>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</si>
  <si>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</si>
  <si>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</si>
  <si>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</si>
  <si>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</si>
  <si>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</si>
  <si>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</si>
  <si>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</si>
  <si>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</si>
  <si>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</si>
  <si>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</si>
  <si>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</si>
  <si>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</si>
  <si>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</si>
  <si>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</si>
  <si>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</si>
  <si>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</si>
  <si>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</si>
  <si>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</si>
  <si>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</si>
  <si>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</si>
  <si>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</si>
  <si>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</si>
  <si>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</si>
  <si>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</si>
  <si>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</si>
  <si>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</si>
  <si>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</si>
  <si>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</si>
  <si>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</si>
  <si>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</si>
  <si>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</si>
  <si>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</si>
  <si>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</si>
  <si>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</si>
  <si>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</si>
  <si>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</si>
  <si>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</si>
  <si>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</si>
  <si>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</si>
  <si>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</si>
  <si>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</si>
  <si>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</si>
  <si>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</si>
  <si>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</si>
  <si>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</si>
  <si>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</si>
  <si>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</si>
  <si>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</si>
  <si>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</si>
  <si>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</si>
  <si>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</si>
  <si>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</si>
  <si>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</si>
  <si>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</si>
  <si>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</si>
  <si>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</si>
  <si>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</si>
  <si>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</si>
  <si>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</si>
  <si>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</si>
  <si>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</si>
  <si>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</si>
  <si>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</si>
  <si>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</si>
  <si>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</si>
  <si>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</si>
  <si>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</si>
  <si>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</si>
  <si>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</si>
  <si>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</si>
  <si>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</si>
  <si>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</si>
  <si>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</si>
  <si>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</si>
  <si>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</si>
  <si>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</si>
  <si>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</si>
  <si>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</si>
  <si>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</si>
  <si>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</si>
  <si>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</si>
  <si>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</si>
  <si>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</si>
  <si>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</si>
  <si>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</si>
  <si>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</si>
  <si>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</si>
  <si>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</si>
  <si>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</si>
  <si>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</si>
  <si>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</si>
  <si>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</si>
  <si>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</si>
  <si>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</si>
  <si>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</si>
  <si>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</si>
  <si>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</si>
  <si>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</si>
  <si>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</si>
  <si>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</si>
  <si>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</si>
  <si>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</si>
  <si>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</si>
  <si>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</si>
  <si>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</si>
  <si>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</si>
  <si>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</si>
  <si>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</si>
  <si>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</si>
  <si>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</si>
  <si>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</si>
  <si>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</si>
  <si>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</si>
  <si>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</si>
  <si>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</si>
  <si>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</si>
  <si>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</si>
  <si>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</si>
  <si>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</si>
  <si>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</si>
  <si>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</si>
  <si>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</si>
  <si>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</si>
  <si>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</si>
  <si>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</si>
  <si>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</si>
  <si>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</si>
  <si>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</si>
  <si>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</si>
  <si>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</si>
  <si>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</si>
  <si>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</si>
  <si>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</si>
  <si>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</si>
  <si>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</si>
  <si>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</si>
  <si>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</si>
  <si>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</si>
  <si>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</si>
  <si>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</si>
  <si>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</si>
  <si>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</si>
  <si>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</si>
  <si>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</si>
  <si>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</si>
  <si>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</si>
  <si>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</si>
  <si>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</si>
  <si>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</si>
  <si>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</si>
  <si>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</si>
  <si>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</si>
  <si>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</si>
  <si>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</si>
  <si>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</si>
  <si>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</si>
  <si>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</si>
  <si>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</si>
  <si>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</si>
  <si>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</si>
  <si>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</si>
  <si>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</si>
  <si>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</si>
  <si>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</si>
  <si>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</si>
  <si>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</si>
  <si>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</si>
  <si>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</si>
  <si>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</si>
  <si>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</si>
  <si>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</si>
  <si>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</si>
  <si>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</si>
  <si>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</si>
  <si>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</si>
  <si>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</si>
  <si>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</si>
  <si>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</si>
  <si>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</si>
  <si>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</si>
  <si>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</si>
  <si>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</si>
  <si>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</si>
  <si>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</si>
  <si>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</si>
  <si>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</si>
  <si>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</si>
  <si>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</si>
  <si>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</si>
  <si>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</si>
  <si>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</si>
  <si>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</si>
  <si>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</si>
  <si>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</si>
  <si>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</si>
  <si>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</si>
  <si>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</si>
  <si>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</si>
  <si>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</si>
  <si>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</si>
  <si>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</si>
  <si>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</si>
  <si>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</si>
  <si>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</si>
  <si>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</si>
  <si>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</si>
  <si>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</si>
  <si>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</si>
  <si>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</si>
  <si>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</si>
  <si>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</si>
  <si>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</si>
  <si>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</si>
  <si>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</si>
  <si>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</si>
  <si>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</si>
  <si>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</si>
  <si>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</si>
  <si>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</si>
  <si>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</si>
  <si>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</si>
  <si>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</si>
  <si>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</si>
  <si>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</si>
  <si>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</si>
  <si>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</si>
  <si>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</si>
  <si>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</si>
  <si>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</si>
  <si>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</si>
  <si>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</si>
  <si>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</si>
  <si>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</si>
  <si>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</si>
  <si>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</si>
  <si>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</si>
  <si>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</si>
  <si>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</si>
  <si>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</si>
  <si>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</si>
  <si>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</si>
  <si>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</si>
  <si>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</si>
  <si>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</si>
  <si>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</si>
  <si>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</si>
  <si>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</si>
  <si>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</si>
  <si>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</si>
  <si>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</si>
  <si>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</si>
  <si>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</si>
  <si>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</si>
  <si>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</si>
  <si>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</si>
  <si>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</si>
  <si>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</si>
  <si>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</si>
  <si>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</si>
  <si>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</si>
  <si>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</si>
  <si>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</si>
  <si>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</si>
  <si>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</si>
  <si>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</si>
  <si>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</si>
  <si>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</si>
  <si>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</si>
  <si>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</si>
  <si>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</si>
  <si>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</si>
  <si>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</si>
  <si>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</si>
  <si>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</si>
  <si>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</si>
  <si>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</si>
  <si>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</si>
  <si>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</si>
  <si>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</si>
  <si>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</si>
  <si>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</si>
  <si>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</si>
  <si>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</si>
  <si>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</si>
  <si>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</si>
  <si>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</si>
  <si>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</si>
  <si>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</si>
  <si>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</si>
  <si>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</si>
  <si>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</si>
  <si>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</si>
  <si>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</si>
  <si>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</si>
  <si>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</si>
  <si>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</si>
  <si>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</si>
  <si>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</si>
  <si>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</si>
  <si>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</si>
  <si>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</si>
  <si>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</si>
  <si>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</si>
  <si>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</si>
  <si>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</si>
  <si>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</si>
  <si>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</si>
  <si>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</si>
  <si>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</si>
  <si>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</si>
  <si>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</si>
  <si>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</si>
  <si>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</si>
  <si>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</si>
  <si>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</si>
  <si>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</si>
  <si>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</si>
  <si>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</si>
  <si>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</si>
  <si>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</si>
  <si>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</si>
  <si>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</si>
  <si>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</si>
  <si>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</si>
  <si>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</si>
  <si>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</si>
  <si>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</si>
  <si>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</si>
  <si>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</si>
  <si>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</si>
  <si>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</si>
  <si>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</si>
  <si>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</si>
  <si>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</si>
  <si>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</si>
  <si>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</si>
  <si>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</si>
  <si>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</si>
  <si>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</si>
  <si>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</si>
  <si>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</si>
  <si>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</si>
  <si>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</si>
  <si>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</si>
  <si>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</si>
  <si>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</si>
  <si>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</si>
  <si>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</si>
  <si>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</si>
  <si>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</si>
  <si>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</si>
  <si>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</si>
  <si>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</si>
  <si>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</si>
  <si>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</si>
  <si>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</si>
  <si>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</si>
  <si>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</si>
  <si>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</si>
  <si>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</si>
  <si>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</si>
  <si>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</si>
  <si>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</si>
  <si>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</si>
  <si>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</si>
  <si>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</si>
  <si>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</si>
  <si>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</si>
  <si>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</si>
  <si>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</si>
  <si>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</si>
  <si>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</si>
  <si>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</si>
  <si>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</si>
  <si>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</si>
  <si>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</si>
  <si>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</si>
  <si>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</si>
  <si>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</si>
  <si>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</si>
  <si>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</si>
  <si>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</si>
  <si>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</si>
  <si>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</si>
  <si>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</si>
  <si>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</si>
  <si>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</si>
  <si>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</si>
  <si>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</si>
  <si>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</si>
  <si>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</si>
  <si>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</si>
  <si>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</si>
  <si>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</si>
  <si>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</si>
  <si>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</si>
  <si>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</si>
  <si>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</si>
  <si>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</si>
  <si>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</si>
  <si>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</si>
  <si>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</si>
  <si>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</si>
  <si>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</si>
  <si>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</si>
  <si>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</si>
  <si>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</si>
  <si>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</si>
  <si>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</si>
  <si>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</si>
  <si>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</si>
  <si>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</si>
  <si>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</si>
  <si>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</si>
  <si>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</si>
  <si>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</si>
  <si>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</si>
  <si>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</si>
  <si>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</si>
  <si>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</si>
  <si>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</si>
  <si>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</si>
  <si>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</si>
  <si>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</si>
  <si>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</si>
  <si>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</si>
  <si>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</si>
  <si>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</si>
  <si>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</si>
  <si>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</si>
  <si>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</si>
  <si>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</si>
  <si>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</si>
  <si>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</si>
  <si>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</si>
  <si>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</si>
  <si>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</si>
  <si>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</si>
  <si>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</si>
  <si>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</si>
  <si>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</si>
  <si>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</si>
  <si>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</si>
  <si>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</si>
  <si>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</si>
  <si>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</si>
  <si>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</si>
  <si>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</si>
  <si>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</si>
  <si>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</si>
  <si>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</si>
  <si>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</si>
  <si>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</si>
  <si>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</si>
  <si>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</si>
  <si>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</si>
  <si>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</si>
  <si>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</si>
  <si>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</si>
  <si>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</si>
  <si>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</si>
  <si>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</si>
  <si>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</si>
  <si>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</si>
  <si>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</si>
  <si>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</si>
  <si>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</si>
  <si>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</si>
  <si>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</si>
  <si>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</si>
  <si>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</si>
  <si>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</si>
  <si>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</si>
  <si>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</si>
  <si>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</si>
  <si>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</si>
  <si>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</si>
  <si>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</si>
  <si>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</si>
  <si>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</si>
  <si>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</si>
  <si>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</si>
  <si>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</si>
  <si>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</si>
  <si>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</si>
  <si>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</si>
  <si>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</si>
  <si>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</si>
  <si>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</si>
  <si>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</si>
  <si>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</si>
  <si>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</si>
  <si>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</si>
  <si>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</si>
  <si>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</si>
  <si>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</si>
  <si>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</si>
  <si>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</si>
  <si>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</si>
  <si>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</si>
  <si>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</si>
  <si>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</si>
  <si>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</si>
  <si>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</si>
  <si>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</si>
  <si>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</si>
  <si>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</si>
  <si>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</si>
  <si>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</si>
  <si>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</si>
  <si>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</si>
  <si>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</si>
  <si>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</si>
  <si>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</si>
  <si>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</si>
  <si>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</si>
  <si>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</si>
  <si>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</si>
  <si>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</si>
  <si>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</si>
  <si>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</si>
  <si>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</si>
  <si>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</si>
  <si>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</si>
  <si>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</si>
  <si>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</si>
  <si>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</si>
  <si>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</si>
  <si>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</si>
  <si>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</si>
  <si>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</si>
  <si>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</si>
  <si>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</si>
  <si>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</si>
  <si>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</si>
  <si>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</si>
  <si>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</si>
  <si>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</si>
  <si>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</si>
  <si>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</si>
  <si>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</si>
  <si>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</si>
  <si>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</si>
  <si>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</si>
  <si>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</si>
  <si>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</si>
  <si>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</si>
  <si>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</si>
  <si>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</si>
  <si>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</si>
  <si>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</si>
  <si>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</si>
  <si>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</si>
  <si>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</si>
  <si>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</si>
  <si>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</si>
  <si>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</si>
  <si>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</si>
  <si>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</si>
  <si>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</si>
  <si>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</si>
  <si>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</si>
  <si>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</si>
  <si>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</si>
  <si>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</si>
  <si>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</si>
  <si>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</si>
  <si>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</si>
  <si>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</si>
  <si>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</si>
  <si>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</si>
  <si>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</si>
  <si>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</si>
  <si>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</si>
  <si>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</si>
  <si>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</si>
  <si>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</si>
  <si>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</si>
  <si>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</si>
  <si>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</si>
  <si>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</si>
  <si>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</si>
  <si>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</si>
  <si>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</si>
  <si>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</si>
  <si>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</si>
  <si>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</si>
  <si>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</si>
  <si>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</si>
  <si>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</si>
  <si>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</si>
  <si>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</si>
  <si>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</si>
  <si>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</si>
  <si>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</si>
  <si>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</si>
  <si>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</si>
  <si>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</si>
  <si>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</si>
  <si>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</si>
  <si>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</si>
  <si>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</si>
  <si>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</si>
  <si>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</si>
  <si>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</si>
  <si>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</si>
  <si>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</si>
  <si>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</si>
  <si>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</si>
  <si>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</si>
  <si>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</si>
  <si>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</si>
  <si>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</si>
  <si>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</si>
  <si>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</si>
  <si>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</si>
  <si>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</si>
  <si>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</si>
  <si>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</si>
  <si>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</si>
  <si>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</si>
  <si>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</si>
  <si>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</si>
  <si>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</si>
  <si>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</si>
  <si>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</si>
  <si>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</si>
  <si>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</si>
  <si>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</si>
  <si>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</si>
  <si>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</si>
  <si>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</si>
  <si>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</si>
  <si>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</si>
  <si>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</si>
  <si>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</si>
  <si>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</si>
  <si>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</si>
  <si>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</si>
  <si>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</si>
  <si>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</si>
  <si>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</si>
  <si>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</si>
  <si>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</si>
  <si>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</si>
  <si>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</si>
  <si>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</si>
  <si>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</si>
  <si>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</si>
  <si>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</si>
  <si>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</si>
  <si>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</si>
  <si>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</si>
  <si>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</si>
  <si>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</si>
  <si>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</si>
  <si>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</si>
  <si>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</si>
  <si>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</si>
  <si>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</si>
  <si>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</si>
  <si>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</si>
  <si>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</si>
  <si>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</si>
  <si>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</si>
  <si>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</si>
  <si>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</si>
  <si>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</si>
  <si>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</si>
  <si>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</si>
  <si>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</si>
  <si>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</si>
  <si>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</si>
  <si>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</si>
  <si>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</si>
  <si>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</si>
  <si>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</si>
  <si>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</si>
  <si>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</si>
  <si>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</si>
  <si>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</si>
  <si>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</si>
  <si>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</si>
  <si>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</si>
  <si>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</si>
  <si>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</si>
  <si>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</si>
  <si>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</si>
  <si>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</si>
  <si>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</si>
  <si>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</si>
  <si>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</si>
  <si>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</si>
  <si>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</si>
  <si>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</si>
  <si>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</si>
  <si>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</si>
  <si>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</si>
  <si>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</si>
  <si>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</si>
  <si>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</si>
  <si>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</si>
  <si>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</si>
  <si>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</si>
  <si>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</si>
  <si>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</si>
  <si>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</si>
  <si>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</si>
  <si>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</si>
  <si>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</si>
  <si>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</si>
  <si>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</si>
  <si>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</si>
  <si>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</si>
  <si>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</si>
  <si>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</si>
  <si>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</si>
  <si>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</si>
  <si>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</si>
  <si>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</si>
  <si>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</si>
  <si>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</si>
  <si>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</si>
  <si>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</si>
  <si>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</si>
  <si>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</si>
  <si>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</si>
  <si>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</si>
  <si>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</si>
  <si>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</si>
  <si>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</si>
  <si>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</si>
  <si>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</si>
  <si>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</si>
  <si>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</si>
  <si>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</si>
  <si>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</si>
  <si>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</si>
  <si>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</si>
  <si>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</si>
  <si>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</si>
  <si>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</si>
  <si>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</si>
  <si>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</si>
  <si>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</si>
  <si>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</si>
  <si>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</si>
  <si>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</si>
  <si>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</si>
  <si>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</si>
  <si>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</si>
  <si>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</si>
  <si>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</si>
  <si>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</si>
  <si>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</si>
  <si>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</si>
  <si>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</si>
  <si>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</si>
  <si>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</si>
  <si>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</si>
  <si>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</si>
  <si>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</si>
  <si>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</si>
  <si>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</si>
  <si>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</si>
  <si>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</si>
  <si>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</si>
  <si>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</si>
  <si>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</si>
  <si>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</si>
  <si>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</si>
  <si>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</si>
  <si>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</si>
  <si>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</si>
  <si>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</si>
  <si>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</si>
  <si>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</si>
  <si>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</si>
  <si>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</si>
  <si>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</si>
  <si>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</si>
  <si>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</si>
  <si>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</si>
  <si>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</si>
  <si>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</si>
  <si>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</si>
  <si>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</si>
  <si>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</si>
  <si>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</si>
  <si>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</si>
  <si>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</si>
  <si>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</si>
  <si>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</si>
  <si>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</si>
  <si>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</si>
  <si>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</si>
  <si>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</si>
  <si>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</si>
  <si>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</si>
  <si>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</si>
  <si>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</si>
  <si>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</si>
  <si>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</si>
  <si>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</si>
  <si>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</si>
  <si>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</si>
  <si>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</si>
  <si>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</si>
  <si>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</si>
  <si>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</si>
  <si>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</si>
  <si>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</si>
  <si>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</si>
  <si>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</si>
  <si>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</si>
  <si>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</si>
  <si>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</si>
  <si>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</si>
  <si>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</si>
  <si>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</si>
  <si>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</si>
  <si>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</si>
  <si>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</si>
  <si>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</si>
  <si>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</si>
  <si>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</si>
  <si>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</si>
  <si>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</si>
  <si>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</si>
  <si>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</si>
  <si>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</si>
  <si>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</si>
  <si>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</si>
  <si>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</si>
  <si>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</si>
  <si>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</si>
  <si>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</si>
  <si>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</si>
  <si>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</si>
  <si>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</si>
  <si>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</si>
  <si>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</si>
  <si>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</si>
  <si>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</si>
  <si>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</si>
  <si>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</si>
  <si>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</si>
  <si>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</si>
  <si>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</si>
  <si>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</si>
  <si>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</si>
  <si>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</si>
  <si>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</si>
  <si>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</si>
  <si>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</si>
  <si>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</si>
  <si>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</si>
  <si>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</si>
  <si>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</si>
  <si>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</si>
  <si>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</si>
  <si>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</si>
  <si>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</si>
  <si>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</si>
  <si>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</si>
  <si>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</si>
  <si>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</si>
  <si>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</si>
  <si>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</si>
  <si>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</si>
  <si>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</si>
  <si>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</si>
  <si>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</si>
  <si>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</si>
  <si>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</si>
  <si>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</si>
  <si>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</si>
  <si>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</si>
  <si>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</si>
  <si>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</si>
  <si>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</si>
  <si>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</si>
  <si>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</si>
  <si>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</si>
  <si>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</si>
  <si>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</si>
  <si>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</si>
  <si>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</si>
  <si>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</si>
  <si>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</si>
  <si>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</si>
  <si>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</si>
  <si>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</si>
  <si>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</si>
  <si>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</si>
  <si>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</si>
  <si>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</si>
  <si>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</si>
  <si>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</si>
  <si>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</si>
  <si>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</si>
  <si>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</si>
  <si>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</si>
  <si>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</si>
  <si>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</si>
  <si>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</si>
  <si>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</si>
  <si>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</si>
  <si>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</si>
  <si>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</si>
  <si>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</si>
  <si>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</si>
  <si>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</si>
  <si>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</si>
  <si>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</si>
  <si>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</si>
  <si>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</si>
  <si>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</si>
  <si>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</si>
  <si>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</si>
  <si>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</si>
  <si>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</si>
  <si>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</si>
  <si>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</si>
  <si>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</si>
  <si>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</si>
  <si>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</si>
  <si>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</si>
  <si>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</si>
  <si>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</si>
  <si>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</si>
  <si>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</si>
  <si>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</si>
  <si>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</si>
  <si>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</si>
  <si>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</si>
  <si>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</si>
  <si>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</si>
  <si>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</si>
  <si>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</si>
  <si>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</si>
  <si>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</si>
  <si>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</si>
  <si>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</si>
  <si>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</si>
  <si>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</si>
  <si>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</si>
  <si>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</si>
  <si>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</si>
  <si>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</si>
  <si>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</si>
  <si>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</si>
  <si>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</si>
  <si>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</si>
  <si>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</si>
  <si>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</si>
  <si>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</si>
  <si>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</si>
  <si>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</si>
  <si>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</si>
  <si>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</si>
  <si>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</si>
  <si>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</si>
  <si>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</si>
  <si>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</si>
  <si>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</si>
  <si>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</si>
  <si>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</si>
  <si>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</si>
  <si>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</si>
  <si>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</si>
  <si>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</si>
  <si>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</si>
  <si>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</si>
  <si>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</si>
  <si>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</si>
  <si>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</si>
  <si>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</si>
  <si>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</si>
  <si>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</si>
  <si>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</si>
  <si>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</si>
  <si>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</si>
  <si>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</si>
  <si>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</si>
  <si>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</si>
  <si>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</si>
  <si>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</si>
  <si>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</si>
  <si>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</si>
  <si>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</si>
  <si>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</si>
  <si>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</si>
  <si>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</si>
  <si>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</si>
  <si>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</si>
  <si>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</si>
  <si>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</si>
  <si>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</si>
  <si>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</si>
  <si>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</si>
  <si>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</si>
  <si>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</si>
  <si>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</si>
  <si>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</si>
  <si>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</si>
  <si>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</si>
  <si>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</si>
  <si>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</si>
  <si>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</si>
  <si>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</si>
  <si>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</si>
  <si>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</si>
  <si>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</si>
  <si>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</si>
  <si>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</si>
  <si>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</si>
  <si>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</si>
  <si>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</si>
  <si>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</si>
  <si>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</si>
  <si>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</si>
  <si>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</si>
  <si>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</si>
  <si>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</si>
  <si>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</si>
  <si>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</si>
  <si>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</si>
  <si>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</si>
  <si>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</si>
  <si>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</si>
  <si>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</si>
  <si>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</si>
  <si>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</si>
  <si>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</si>
  <si>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</si>
  <si>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</si>
  <si>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</si>
  <si>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</si>
  <si>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</si>
  <si>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</si>
  <si>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</si>
  <si>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</si>
  <si>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</si>
  <si>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</si>
  <si>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</si>
  <si>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</si>
  <si>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</si>
  <si>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</si>
  <si>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</si>
  <si>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</si>
  <si>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</si>
  <si>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</si>
  <si>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</si>
  <si>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</si>
  <si>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</si>
  <si>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</si>
  <si>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</si>
  <si>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</si>
  <si>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</si>
  <si>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</si>
  <si>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</si>
  <si>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</si>
  <si>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</si>
  <si>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</si>
  <si>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</si>
  <si>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</si>
  <si>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</si>
  <si>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</si>
  <si>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</si>
  <si>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</si>
  <si>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</si>
  <si>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</si>
  <si>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</si>
  <si>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</si>
  <si>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</si>
  <si>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</si>
  <si>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</si>
  <si>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</si>
  <si>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</si>
  <si>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</si>
  <si>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</si>
  <si>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</si>
  <si>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</si>
  <si>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</si>
  <si>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</si>
  <si>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</si>
  <si>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</si>
  <si>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</si>
  <si>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</si>
  <si>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</si>
  <si>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</si>
  <si>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</si>
  <si>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</si>
  <si>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</si>
  <si>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</si>
  <si>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</si>
  <si>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</si>
  <si>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</si>
  <si>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</si>
  <si>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</si>
  <si>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</si>
  <si>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</si>
  <si>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</si>
  <si>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</si>
  <si>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</si>
  <si>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</si>
  <si>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</si>
  <si>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</si>
  <si>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</si>
  <si>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</si>
  <si>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</si>
  <si>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</si>
  <si>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</si>
  <si>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</si>
  <si>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</si>
  <si>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</si>
  <si>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</si>
  <si>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</si>
  <si>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</si>
  <si>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</si>
  <si>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</si>
  <si>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</si>
  <si>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</si>
  <si>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</si>
  <si>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</si>
  <si>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</si>
  <si>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</si>
  <si>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</si>
  <si>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</si>
  <si>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</si>
  <si>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</si>
  <si>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</si>
  <si>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</si>
  <si>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</si>
  <si>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</si>
  <si>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</si>
  <si>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</si>
  <si>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</si>
  <si>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</si>
  <si>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</si>
  <si>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</si>
  <si>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</si>
  <si>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</si>
  <si>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</si>
  <si>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</si>
  <si>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</si>
  <si>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</si>
  <si>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</si>
  <si>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</si>
  <si>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</si>
  <si>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</si>
  <si>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</si>
  <si>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</si>
  <si>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</si>
  <si>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</si>
  <si>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</si>
  <si>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</si>
  <si>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</si>
  <si>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</si>
  <si>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</si>
  <si>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</si>
  <si>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</si>
  <si>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</si>
  <si>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</si>
  <si>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</si>
  <si>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</si>
  <si>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</si>
  <si>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</si>
  <si>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</si>
  <si>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</si>
  <si>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</si>
  <si>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</si>
  <si>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</si>
  <si>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</si>
  <si>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</si>
  <si>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</si>
  <si>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</si>
  <si>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</si>
  <si>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</si>
  <si>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</si>
  <si>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</si>
  <si>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</si>
  <si>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</si>
  <si>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</si>
  <si>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</si>
  <si>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</si>
  <si>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</si>
  <si>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</si>
  <si>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</si>
  <si>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</si>
  <si>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</si>
  <si>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</si>
  <si>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</si>
  <si>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</si>
  <si>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</si>
  <si>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</si>
  <si>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</si>
  <si>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</si>
  <si>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</si>
  <si>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</si>
  <si>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</si>
  <si>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</si>
  <si>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</si>
  <si>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</si>
  <si>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</si>
  <si>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</si>
  <si>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</si>
  <si>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</si>
  <si>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</si>
  <si>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</si>
  <si>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</si>
  <si>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</si>
  <si>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</si>
  <si>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</si>
  <si>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</si>
  <si>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</si>
  <si>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</si>
  <si>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</si>
  <si>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</si>
  <si>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</si>
  <si>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</si>
  <si>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</si>
  <si>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</si>
  <si>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</si>
  <si>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</si>
  <si>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</si>
  <si>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</si>
  <si>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</si>
  <si>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</si>
  <si>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</si>
  <si>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</si>
  <si>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</si>
  <si>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</si>
  <si>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</si>
  <si>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</si>
  <si>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</si>
  <si>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</si>
  <si>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</si>
  <si>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</si>
  <si>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</si>
  <si>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</si>
  <si>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</si>
  <si>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</si>
  <si>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</si>
  <si>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</si>
  <si>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</si>
  <si>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</si>
  <si>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</si>
  <si>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</si>
  <si>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</si>
  <si>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</si>
  <si>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</si>
  <si>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</si>
  <si>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</si>
  <si>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</si>
  <si>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</si>
  <si>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</si>
  <si>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</si>
  <si>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</si>
  <si>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</si>
  <si>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</si>
  <si>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</si>
  <si>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</si>
  <si>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</si>
  <si>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</si>
  <si>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</si>
  <si>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</si>
  <si>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</si>
  <si>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</si>
  <si>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</si>
  <si>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</si>
  <si>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</si>
  <si>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</si>
  <si>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</si>
  <si>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</si>
  <si>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</si>
  <si>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</si>
  <si>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</si>
  <si>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</si>
  <si>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</si>
  <si>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</si>
  <si>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</si>
  <si>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</si>
  <si>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</si>
  <si>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</si>
  <si>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</si>
  <si>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</si>
  <si>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</si>
  <si>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</si>
  <si>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</si>
  <si>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</si>
  <si>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</si>
  <si>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</si>
  <si>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</si>
  <si>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</si>
  <si>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</si>
  <si>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</si>
  <si>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</si>
  <si>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</si>
  <si>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</si>
  <si>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</si>
  <si>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</si>
  <si>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</si>
  <si>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</si>
  <si>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</si>
  <si>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</si>
  <si>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</si>
  <si>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</si>
  <si>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</si>
  <si>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</si>
  <si>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</si>
  <si>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</si>
  <si>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</si>
  <si>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</si>
  <si>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</si>
  <si>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</si>
  <si>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</si>
  <si>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</si>
  <si>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</si>
  <si>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</si>
  <si>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</si>
  <si>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</si>
  <si>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</si>
  <si>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</si>
  <si>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</si>
  <si>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</si>
  <si>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</si>
  <si>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</si>
  <si>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</si>
  <si>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</si>
  <si>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</si>
  <si>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</si>
  <si>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</si>
  <si>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</si>
  <si>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</si>
  <si>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</si>
  <si>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</si>
  <si>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</si>
  <si>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</si>
  <si>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</si>
  <si>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</si>
  <si>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</si>
  <si>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</si>
  <si>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</si>
  <si>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</si>
  <si>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</si>
  <si>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</si>
  <si>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</si>
  <si>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</si>
  <si>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</si>
  <si>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</si>
  <si>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</si>
  <si>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</si>
  <si>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</si>
  <si>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</si>
  <si>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</si>
  <si>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</si>
  <si>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</si>
  <si>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</si>
  <si>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</si>
  <si>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</si>
  <si>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</si>
  <si>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</si>
  <si>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</si>
  <si>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</si>
  <si>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</si>
  <si>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</si>
  <si>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</si>
  <si>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</si>
  <si>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</si>
  <si>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</si>
  <si>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</si>
  <si>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</si>
  <si>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</si>
  <si>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</si>
  <si>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</si>
  <si>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</si>
  <si>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</si>
  <si>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</si>
  <si>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</si>
  <si>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</si>
  <si>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</si>
  <si>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</si>
  <si>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</si>
  <si>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</si>
  <si>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</si>
  <si>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</si>
  <si>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</si>
  <si>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</si>
  <si>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</si>
  <si>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</si>
  <si>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</si>
  <si>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</si>
  <si>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</si>
  <si>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</si>
  <si>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</si>
  <si>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</si>
  <si>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</si>
  <si>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</si>
  <si>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</si>
  <si>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</si>
  <si>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</si>
  <si>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</si>
  <si>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</si>
  <si>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</si>
  <si>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</si>
  <si>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</si>
  <si>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</si>
  <si>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</si>
  <si>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</si>
  <si>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</si>
  <si>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</si>
  <si>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</si>
  <si>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</si>
  <si>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</si>
  <si>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</si>
  <si>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</si>
  <si>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</si>
  <si>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</si>
  <si>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</si>
  <si>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</si>
  <si>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</si>
  <si>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</si>
  <si>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</si>
  <si>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</si>
  <si>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</si>
  <si>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</si>
  <si>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</si>
  <si>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</si>
  <si>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</si>
  <si>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</si>
  <si>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</si>
  <si>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</si>
  <si>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</si>
  <si>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</si>
  <si>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</si>
  <si>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</si>
  <si>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</si>
  <si>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</si>
  <si>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</si>
  <si>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</si>
  <si>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</si>
  <si>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</si>
  <si>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</si>
  <si>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</si>
  <si>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</si>
  <si>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</si>
  <si>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</si>
  <si>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</si>
  <si>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</si>
  <si>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</si>
  <si>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</si>
  <si>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</si>
  <si>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</si>
  <si>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</si>
  <si>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</si>
  <si>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</si>
  <si>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</si>
  <si>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</si>
  <si>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</si>
  <si>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</si>
  <si>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</si>
  <si>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</si>
  <si>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</si>
  <si>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</si>
  <si>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</si>
  <si>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</si>
  <si>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</si>
  <si>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</si>
  <si>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</si>
  <si>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</si>
  <si>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</si>
  <si>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</si>
  <si>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</si>
  <si>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</si>
  <si>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</si>
  <si>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</si>
  <si>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</si>
  <si>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</si>
  <si>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</si>
  <si>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</si>
  <si>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</si>
  <si>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</si>
  <si>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</si>
  <si>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</si>
  <si>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</si>
  <si>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</si>
  <si>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</si>
  <si>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</si>
  <si>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</si>
  <si>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</si>
  <si>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</si>
  <si>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</si>
  <si>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</si>
  <si>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</si>
  <si>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</si>
  <si>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</si>
  <si>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</si>
  <si>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</si>
  <si>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</si>
  <si>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</si>
  <si>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</si>
  <si>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</si>
  <si>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</si>
  <si>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</si>
  <si>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</si>
  <si>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</si>
  <si>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</si>
  <si>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</si>
  <si>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</si>
  <si>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</si>
  <si>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</si>
  <si>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</si>
  <si>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</si>
  <si>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</si>
  <si>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</si>
  <si>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</si>
  <si>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</si>
  <si>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</si>
  <si>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</si>
  <si>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</si>
  <si>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</si>
  <si>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</si>
  <si>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</si>
  <si>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</si>
  <si>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</si>
  <si>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</si>
  <si>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</si>
  <si>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</si>
  <si>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</si>
  <si>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</si>
  <si>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</si>
  <si>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</si>
  <si>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</si>
  <si>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</si>
  <si>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</si>
  <si>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</si>
  <si>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</si>
  <si>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</si>
  <si>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</si>
  <si>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</si>
  <si>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</si>
  <si>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</si>
  <si>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</si>
  <si>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</si>
  <si>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</si>
  <si>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</si>
  <si>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</si>
  <si>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</si>
  <si>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</si>
  <si>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</si>
  <si>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</si>
  <si>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</si>
  <si>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</si>
  <si>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</si>
  <si>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</si>
  <si>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</si>
  <si>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</si>
  <si>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</si>
  <si>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</si>
  <si>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</si>
  <si>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</si>
  <si>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</si>
  <si>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</si>
  <si>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</si>
  <si>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</si>
  <si>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</si>
  <si>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</si>
  <si>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</si>
  <si>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</si>
  <si>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</si>
  <si>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</si>
  <si>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</si>
  <si>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</si>
  <si>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</si>
  <si>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</si>
  <si>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</si>
  <si>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</si>
  <si>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</si>
  <si>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</si>
  <si>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</si>
  <si>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</si>
  <si>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</si>
  <si>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</si>
  <si>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</si>
  <si>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</si>
  <si>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</si>
  <si>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</si>
  <si>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</si>
  <si>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</si>
  <si>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</si>
  <si>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</si>
  <si>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</si>
  <si>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</si>
  <si>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</si>
  <si>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</si>
  <si>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</si>
  <si>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</si>
  <si>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</si>
  <si>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</si>
  <si>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</si>
  <si>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</si>
  <si>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</si>
  <si>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</si>
  <si>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</si>
  <si>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</si>
  <si>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</si>
  <si>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</si>
  <si>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</si>
  <si>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</si>
  <si>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</si>
  <si>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</si>
  <si>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</si>
  <si>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</si>
  <si>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</si>
  <si>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</si>
  <si>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</si>
  <si>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</si>
  <si>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</si>
  <si>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</si>
  <si>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</si>
  <si>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</si>
  <si>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</si>
  <si>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</si>
  <si>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</si>
  <si>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</si>
  <si>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</si>
  <si>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</si>
  <si>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</si>
  <si>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</si>
  <si>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</si>
  <si>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</si>
  <si>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</si>
  <si>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</si>
  <si>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</si>
  <si>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</si>
  <si>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</si>
  <si>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</si>
  <si>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</si>
  <si>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</si>
  <si>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</si>
  <si>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</si>
  <si>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</si>
  <si>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</si>
  <si>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</si>
  <si>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</si>
  <si>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</si>
  <si>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</si>
  <si>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</si>
  <si>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</si>
  <si>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</si>
  <si>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</si>
  <si>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</si>
  <si>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</si>
  <si>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</si>
  <si>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</si>
  <si>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</si>
  <si>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</si>
  <si>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</si>
  <si>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</si>
  <si>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</si>
  <si>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</si>
  <si>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</si>
  <si>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</si>
  <si>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</si>
  <si>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</si>
  <si>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</si>
  <si>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</si>
  <si>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</si>
  <si>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</si>
  <si>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</si>
  <si>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</si>
  <si>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</si>
  <si>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</si>
  <si>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</si>
  <si>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</si>
  <si>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</si>
  <si>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</si>
  <si>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</si>
  <si>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</si>
  <si>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</si>
  <si>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</si>
  <si>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</si>
  <si>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</si>
  <si>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</si>
  <si>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</si>
  <si>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</si>
  <si>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</si>
  <si>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</si>
  <si>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</si>
  <si>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</si>
  <si>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</si>
  <si>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</si>
  <si>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</si>
  <si>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</si>
  <si>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</si>
  <si>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</si>
  <si>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</si>
  <si>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</si>
  <si>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</si>
  <si>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</si>
  <si>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</si>
  <si>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</si>
  <si>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</si>
  <si>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</si>
  <si>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</si>
  <si>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</si>
  <si>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</si>
  <si>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</si>
  <si>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</si>
  <si>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</si>
  <si>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</si>
  <si>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</si>
  <si>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</si>
  <si>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</si>
  <si>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</si>
  <si>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</si>
  <si>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</si>
  <si>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</si>
  <si>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</si>
  <si>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</si>
  <si>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</si>
  <si>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</si>
  <si>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</si>
  <si>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</si>
  <si>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</si>
  <si>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</si>
  <si>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</si>
  <si>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</si>
  <si>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</si>
  <si>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</si>
  <si>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</si>
  <si>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</si>
  <si>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</si>
  <si>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</si>
  <si>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</si>
  <si>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</si>
  <si>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</si>
  <si>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</si>
  <si>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</si>
  <si>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</si>
  <si>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</si>
  <si>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</si>
  <si>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</si>
  <si>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</si>
  <si>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</si>
  <si>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</si>
  <si>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</si>
  <si>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</si>
  <si>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</si>
  <si>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</si>
  <si>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</si>
  <si>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</si>
  <si>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</si>
  <si>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</si>
  <si>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</si>
  <si>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</si>
  <si>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</si>
  <si>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</si>
  <si>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</si>
  <si>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</si>
  <si>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</si>
  <si>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</si>
  <si>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</si>
  <si>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</si>
  <si>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</si>
  <si>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</si>
  <si>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</si>
  <si>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</si>
  <si>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</si>
  <si>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</si>
  <si>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</si>
  <si>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</si>
  <si>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</si>
  <si>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</si>
  <si>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</si>
  <si>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</si>
  <si>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</si>
  <si>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</si>
  <si>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</si>
  <si>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</si>
  <si>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</si>
  <si>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</si>
  <si>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</si>
  <si>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</si>
  <si>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</si>
  <si>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</si>
  <si>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</si>
  <si>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</si>
  <si>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</si>
  <si>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</si>
  <si>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</si>
  <si>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</si>
  <si>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</si>
  <si>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</si>
  <si>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</si>
  <si>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</si>
  <si>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</si>
  <si>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</si>
  <si>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</si>
  <si>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</si>
  <si>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</si>
  <si>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</si>
  <si>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</si>
  <si>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</si>
  <si>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</si>
  <si>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</si>
  <si>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</si>
  <si>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</si>
  <si>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</si>
  <si>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</si>
  <si>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</si>
  <si>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</si>
  <si>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</si>
  <si>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</si>
  <si>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</si>
  <si>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</si>
  <si>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</si>
  <si>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</si>
  <si>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</si>
  <si>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</si>
  <si>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</si>
  <si>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</si>
  <si>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</si>
  <si>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</si>
  <si>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</si>
  <si>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</si>
  <si>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</si>
  <si>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</si>
  <si>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</si>
  <si>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</si>
  <si>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</si>
  <si>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</si>
  <si>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</si>
  <si>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</si>
  <si>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</si>
  <si>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</si>
  <si>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</si>
  <si>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</si>
  <si>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</si>
  <si>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</si>
  <si>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</si>
  <si>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</si>
  <si>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</si>
  <si>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</si>
  <si>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</si>
  <si>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</si>
  <si>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</si>
  <si>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</si>
  <si>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</si>
  <si>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</si>
  <si>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</si>
  <si>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</si>
  <si>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</si>
  <si>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</si>
  <si>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</si>
  <si>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</si>
  <si>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</si>
  <si>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</si>
  <si>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</si>
  <si>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</si>
  <si>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</si>
  <si>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</si>
  <si>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</si>
  <si>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</si>
  <si>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</si>
  <si>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</si>
  <si>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</si>
  <si>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</si>
  <si>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</si>
  <si>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</si>
  <si>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</si>
  <si>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</si>
  <si>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</si>
  <si>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</si>
  <si>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</si>
  <si>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</si>
  <si>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</si>
  <si>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</si>
  <si>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</si>
  <si>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</si>
  <si>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</si>
  <si>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</si>
  <si>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</si>
  <si>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</si>
  <si>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</si>
  <si>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</si>
  <si>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</si>
  <si>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</si>
  <si>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</si>
  <si>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</si>
  <si>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</si>
  <si>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</si>
  <si>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</si>
  <si>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</si>
  <si>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</si>
  <si>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</si>
  <si>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</si>
  <si>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</si>
  <si>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</si>
  <si>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</si>
  <si>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</si>
  <si>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</si>
  <si>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</si>
  <si>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</si>
  <si>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</si>
  <si>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</si>
  <si>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</si>
  <si>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</si>
  <si>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</si>
  <si>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</si>
  <si>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</si>
  <si>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</si>
  <si>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</si>
  <si>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</si>
  <si>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</si>
  <si>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</si>
  <si>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</si>
  <si>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</si>
  <si>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</si>
  <si>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</si>
  <si>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</si>
  <si>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</si>
  <si>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</si>
  <si>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</si>
  <si>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</si>
  <si>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</si>
  <si>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</si>
  <si>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</si>
  <si>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</si>
  <si>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</si>
  <si>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</si>
  <si>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</si>
  <si>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</si>
  <si>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</si>
  <si>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</si>
  <si>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</si>
  <si>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</si>
  <si>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</si>
  <si>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</si>
  <si>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</si>
  <si>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</si>
  <si>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</si>
  <si>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</si>
  <si>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</si>
  <si>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</si>
  <si>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</si>
  <si>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</si>
  <si>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</si>
  <si>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</si>
  <si>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</si>
  <si>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</si>
  <si>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</si>
  <si>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</si>
  <si>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</si>
  <si>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</si>
  <si>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</si>
  <si>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</si>
  <si>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</si>
  <si>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</si>
  <si>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</si>
  <si>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</si>
  <si>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</si>
  <si>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</si>
  <si>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</si>
  <si>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</si>
  <si>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</si>
  <si>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</si>
  <si>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</si>
  <si>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</si>
  <si>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</si>
  <si>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</si>
  <si>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</si>
  <si>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</si>
  <si>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</si>
  <si>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</si>
  <si>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</si>
  <si>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</si>
  <si>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</si>
  <si>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</si>
  <si>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</si>
  <si>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</si>
  <si>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</si>
  <si>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</si>
  <si>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</si>
  <si>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</si>
  <si>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</si>
  <si>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</si>
  <si>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</si>
  <si>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</si>
  <si>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</si>
  <si>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</si>
  <si>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</si>
  <si>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</si>
  <si>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</si>
  <si>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</si>
  <si>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</si>
  <si>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</si>
  <si>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</si>
  <si>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</si>
  <si>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</si>
  <si>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</si>
  <si>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</si>
  <si>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</si>
  <si>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</si>
  <si>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</si>
  <si>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</si>
  <si>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</si>
  <si>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</si>
  <si>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</si>
  <si>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</si>
  <si>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</si>
  <si>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</si>
  <si>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</si>
  <si>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</si>
  <si>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</si>
  <si>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</si>
  <si>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</si>
  <si>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</si>
  <si>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</si>
  <si>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</si>
  <si>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</si>
  <si>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</si>
  <si>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</si>
  <si>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</si>
  <si>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</si>
  <si>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</si>
  <si>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</si>
  <si>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</si>
  <si>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</si>
  <si>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</si>
  <si>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</si>
  <si>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</si>
  <si>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</si>
  <si>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</si>
  <si>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</si>
  <si>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</si>
  <si>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</si>
  <si>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</si>
  <si>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</si>
  <si>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</si>
  <si>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</si>
  <si>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</si>
  <si>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</si>
  <si>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</si>
  <si>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</si>
  <si>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</si>
  <si>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</si>
  <si>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</si>
  <si>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</si>
  <si>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</si>
  <si>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</si>
  <si>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</si>
  <si>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</si>
  <si>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</si>
  <si>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</si>
  <si>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</si>
  <si>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</si>
  <si>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</si>
  <si>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</si>
  <si>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</si>
  <si>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</si>
  <si>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</si>
  <si>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</si>
  <si>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</si>
  <si>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</si>
  <si>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</si>
  <si>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</si>
  <si>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</si>
  <si>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</si>
  <si>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</si>
  <si>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</si>
  <si>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</si>
  <si>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</si>
  <si>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</si>
  <si>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</si>
  <si>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</si>
  <si>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</si>
  <si>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</si>
  <si>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</si>
  <si>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</si>
  <si>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</si>
  <si>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</si>
  <si>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</si>
  <si>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</si>
  <si>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</si>
  <si>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</si>
  <si>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</si>
  <si>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</si>
  <si>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</si>
  <si>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</si>
  <si>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</si>
  <si>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</si>
  <si>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</si>
  <si>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</si>
  <si>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</si>
  <si>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</si>
  <si>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</si>
  <si>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</si>
  <si>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</si>
  <si>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</si>
  <si>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</si>
  <si>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</si>
  <si>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</si>
  <si>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</si>
  <si>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</si>
  <si>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</si>
  <si>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</si>
  <si>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</si>
  <si>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</si>
  <si>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</si>
  <si>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</si>
  <si>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</si>
  <si>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</si>
  <si>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</si>
  <si>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</si>
  <si>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</si>
  <si>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</si>
  <si>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</si>
  <si>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</si>
  <si>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</si>
  <si>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</si>
  <si>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</si>
  <si>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</si>
  <si>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</si>
  <si>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</si>
  <si>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</si>
  <si>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</si>
  <si>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</si>
  <si>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</si>
  <si>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</si>
  <si>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</si>
  <si>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</si>
  <si>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</si>
  <si>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</si>
  <si>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</si>
  <si>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</si>
  <si>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</si>
  <si>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</si>
  <si>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</si>
  <si>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</si>
  <si>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</si>
  <si>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</si>
  <si>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</si>
  <si>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</si>
  <si>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</si>
  <si>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</si>
  <si>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</si>
  <si>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</si>
  <si>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</si>
  <si>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</si>
  <si>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</si>
  <si>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</si>
  <si>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</si>
  <si>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</si>
  <si>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</si>
  <si>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</si>
  <si>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</si>
  <si>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</si>
  <si>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</si>
  <si>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</si>
  <si>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</si>
  <si>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</si>
  <si>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</si>
  <si>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</si>
  <si>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</si>
  <si>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</si>
  <si>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</si>
  <si>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</si>
  <si>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</si>
  <si>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</si>
  <si>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</si>
  <si>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</si>
  <si>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</si>
  <si>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</si>
  <si>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</si>
  <si>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</si>
  <si>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</si>
  <si>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</si>
  <si>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</si>
  <si>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</si>
  <si>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</si>
  <si>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</si>
  <si>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</si>
  <si>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</si>
  <si>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</si>
  <si>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</si>
  <si>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</si>
  <si>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</si>
  <si>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</si>
  <si>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</si>
  <si>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</si>
  <si>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</si>
  <si>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</si>
  <si>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</si>
  <si>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</si>
  <si>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</si>
  <si>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</si>
  <si>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</si>
  <si>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</si>
  <si>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</si>
  <si>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</si>
  <si>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</si>
  <si>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</si>
  <si>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</si>
  <si>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</si>
  <si>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</si>
  <si>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</si>
  <si>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</si>
  <si>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</si>
  <si>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</si>
  <si>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</si>
  <si>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</si>
  <si>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</si>
  <si>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</si>
  <si>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</si>
  <si>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</si>
  <si>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</si>
  <si>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</si>
  <si>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</si>
  <si>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</si>
  <si>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</si>
  <si>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</si>
  <si>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</si>
  <si>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</si>
  <si>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</si>
  <si>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</si>
  <si>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</si>
  <si>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</si>
  <si>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</si>
  <si>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</si>
  <si>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</si>
  <si>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</si>
  <si>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</si>
  <si>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</si>
  <si>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</si>
  <si>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</si>
  <si>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</si>
  <si>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</si>
  <si>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</si>
  <si>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</si>
  <si>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</si>
  <si>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</si>
  <si>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</si>
  <si>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</si>
  <si>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</si>
  <si>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</si>
  <si>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</si>
  <si>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</si>
  <si>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</si>
  <si>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</si>
  <si>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</si>
  <si>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</si>
  <si>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</si>
  <si>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</si>
  <si>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</si>
  <si>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</si>
  <si>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</si>
  <si>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</si>
  <si>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</si>
  <si>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</si>
  <si>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</si>
  <si>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</si>
  <si>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</si>
  <si>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</si>
  <si>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</si>
  <si>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</si>
  <si>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</si>
  <si>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</si>
  <si>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</si>
  <si>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</si>
  <si>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</si>
  <si>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</si>
  <si>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</si>
  <si>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</si>
  <si>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</si>
  <si>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</si>
  <si>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</si>
  <si>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</si>
  <si>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</si>
  <si>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</si>
  <si>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</si>
  <si>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</si>
  <si>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</si>
  <si>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</si>
  <si>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</si>
  <si>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</si>
  <si>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</si>
  <si>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</si>
  <si>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</si>
  <si>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</si>
  <si>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</si>
  <si>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</si>
  <si>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</si>
  <si>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</si>
  <si>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</si>
  <si>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</si>
  <si>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</si>
  <si>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</si>
  <si>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</si>
  <si>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</si>
  <si>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</si>
  <si>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</si>
  <si>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</si>
  <si>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</si>
  <si>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</si>
  <si>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</si>
  <si>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</si>
  <si>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</si>
  <si>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</si>
  <si>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</si>
  <si>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</si>
  <si>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</si>
  <si>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</si>
  <si>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</si>
  <si>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</si>
  <si>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</si>
  <si>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</si>
  <si>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</si>
  <si>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</si>
  <si>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</si>
  <si>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</si>
  <si>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</si>
  <si>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</si>
  <si>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</si>
  <si>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</si>
  <si>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</si>
  <si>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</si>
  <si>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</si>
  <si>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</si>
  <si>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</si>
  <si>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</si>
  <si>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</si>
  <si>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</si>
  <si>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</si>
  <si>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</si>
  <si>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</si>
  <si>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</si>
  <si>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</si>
  <si>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</si>
  <si>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</si>
  <si>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</si>
  <si>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</si>
  <si>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</si>
  <si>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</si>
  <si>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</si>
  <si>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</si>
  <si>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</si>
  <si>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</si>
  <si>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</si>
  <si>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</si>
  <si>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</si>
  <si>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</si>
  <si>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</si>
  <si>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</si>
  <si>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</si>
  <si>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</si>
  <si>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</si>
  <si>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</si>
  <si>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</si>
  <si>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</si>
  <si>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</si>
  <si>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</si>
  <si>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</si>
  <si>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</si>
  <si>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</si>
  <si>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</si>
  <si>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</si>
  <si>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</si>
  <si>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</si>
  <si>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</si>
  <si>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</si>
  <si>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</si>
  <si>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</si>
  <si>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</si>
  <si>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</si>
  <si>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</si>
  <si>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</si>
  <si>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</si>
  <si>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</si>
  <si>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</si>
  <si>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</si>
  <si>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</si>
  <si>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</si>
  <si>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</si>
  <si>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</si>
  <si>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</si>
  <si>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</si>
  <si>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</si>
  <si>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</si>
  <si>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</si>
  <si>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</si>
  <si>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</si>
  <si>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</si>
  <si>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</si>
  <si>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</si>
  <si>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</si>
  <si>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</si>
  <si>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</si>
  <si>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</si>
  <si>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</si>
  <si>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</si>
  <si>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</si>
  <si>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</si>
  <si>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</si>
  <si>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</si>
  <si>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</si>
  <si>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</si>
  <si>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</si>
  <si>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</si>
  <si>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</si>
  <si>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</si>
  <si>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</si>
  <si>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</si>
  <si>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</si>
  <si>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</si>
  <si>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</si>
  <si>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</si>
  <si>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</si>
  <si>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</si>
  <si>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</si>
  <si>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</si>
  <si>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</si>
  <si>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</si>
  <si>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</si>
  <si>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</si>
  <si>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</si>
  <si>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</si>
  <si>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</si>
  <si>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</si>
  <si>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</si>
  <si>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</si>
  <si>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</si>
  <si>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</si>
  <si>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</si>
  <si>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</si>
  <si>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</si>
  <si>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</si>
  <si>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</si>
  <si>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</si>
  <si>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</si>
  <si>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</si>
  <si>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</si>
  <si>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</si>
  <si>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</si>
  <si>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</si>
  <si>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</si>
  <si>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</si>
  <si>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</si>
  <si>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</si>
  <si>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</si>
  <si>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</si>
  <si>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</si>
  <si>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</si>
  <si>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</si>
  <si>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</si>
  <si>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</si>
  <si>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</si>
  <si>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</si>
  <si>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</si>
  <si>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</si>
  <si>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</si>
  <si>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</si>
  <si>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</si>
  <si>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</si>
  <si>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</si>
  <si>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</si>
  <si>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</si>
  <si>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</si>
  <si>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</si>
  <si>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</si>
  <si>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</si>
  <si>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</si>
  <si>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</si>
  <si>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</si>
  <si>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</si>
  <si>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</si>
  <si>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</si>
  <si>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</si>
  <si>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</si>
  <si>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</si>
  <si>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</si>
  <si>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</si>
  <si>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</si>
  <si>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</si>
  <si>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</si>
  <si>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</si>
  <si>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</si>
  <si>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</si>
  <si>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</si>
  <si>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</si>
  <si>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</si>
  <si>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 xml:space="preserve">WA DECEMBER ARREARS </t>
  </si>
  <si>
    <t>WA DECEMBER ARREARS LOW INCOME CUSTOMERS</t>
  </si>
  <si>
    <t>SMALL COM</t>
  </si>
  <si>
    <t>Additional Auto grant issued in December.</t>
  </si>
  <si>
    <t xml:space="preserve">WA JANUARY 2022 ARREARS </t>
  </si>
  <si>
    <t>WA JANUARY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</si>
</sst>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19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B8" sqref="B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44562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52152</v>
      </c>
      <c r="D5" s="44">
        <f>B5+C5</f>
        <v>52152</v>
      </c>
      <c r="E5" s="45">
        <v>110798.13</v>
      </c>
      <c r="F5" s="62" t="s">
        <v>22</v>
      </c>
    </row>
    <row r="6" spans="1:11" x14ac:dyDescent="0.25">
      <c r="A6" s="4" t="s">
        <v>6</v>
      </c>
      <c r="B6" s="17">
        <v>0</v>
      </c>
      <c r="C6" s="46">
        <v>89</v>
      </c>
      <c r="D6" s="47">
        <f>B6+C6</f>
        <v>89</v>
      </c>
      <c r="E6" s="48"/>
      <c r="F6" s="63"/>
    </row>
    <row r="7" spans="1:11" ht="15.75" thickBot="1" x14ac:dyDescent="0.3">
      <c r="A7" s="5" t="s">
        <v>7</v>
      </c>
      <c r="B7" s="16">
        <v>0</v>
      </c>
      <c r="C7" s="16">
        <f>C5/C6</f>
        <v>585.97752808988764</v>
      </c>
      <c r="D7" s="16">
        <f>B7+C7</f>
        <v>585.97752808988764</v>
      </c>
      <c r="E7" s="37"/>
      <c r="F7" s="64"/>
    </row>
    <row r="8" spans="1:11" s="3" customFormat="1" x14ac:dyDescent="0.25">
      <c r="A8" s="3" t="s">
        <v>7487</v>
      </c>
    </row>
    <row r="9" spans="1:11" x14ac:dyDescent="0.25">
      <c r="A9" s="3" t="s">
        <v>7491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2370718.3900000099</v>
      </c>
      <c r="C13" s="41">
        <v>19202</v>
      </c>
      <c r="D13" s="40">
        <v>1125935.04</v>
      </c>
      <c r="E13" s="41">
        <v>11670</v>
      </c>
      <c r="F13" s="40">
        <v>683548.94000000099</v>
      </c>
      <c r="G13" s="41">
        <v>8990</v>
      </c>
      <c r="H13" s="40">
        <v>6334298.0199999996</v>
      </c>
      <c r="I13" s="41">
        <v>9070</v>
      </c>
      <c r="J13" s="40">
        <v>9830951.4499999993</v>
      </c>
      <c r="K13" s="42">
        <v>22199</v>
      </c>
    </row>
    <row r="14" spans="1:11" x14ac:dyDescent="0.25">
      <c r="A14" s="4" t="s">
        <v>7490</v>
      </c>
      <c r="B14" s="40">
        <v>239947.68</v>
      </c>
      <c r="C14" s="41">
        <v>1199</v>
      </c>
      <c r="D14" s="40">
        <v>118321.69</v>
      </c>
      <c r="E14" s="41">
        <v>720</v>
      </c>
      <c r="F14" s="40">
        <v>106423.96</v>
      </c>
      <c r="G14" s="41">
        <v>581</v>
      </c>
      <c r="H14" s="40">
        <v>752823.12</v>
      </c>
      <c r="I14" s="41">
        <v>586</v>
      </c>
      <c r="J14" s="40">
        <v>1111092.49</v>
      </c>
      <c r="K14" s="42">
        <v>1409</v>
      </c>
    </row>
    <row r="15" spans="1:11" ht="15.75" thickBot="1" x14ac:dyDescent="0.3">
      <c r="A15" s="5" t="s">
        <v>10</v>
      </c>
      <c r="B15" s="20">
        <f>B13+B14</f>
        <v>2610666.0700000101</v>
      </c>
      <c r="C15" s="21">
        <f t="shared" ref="C15:K15" si="0">C13+C14</f>
        <v>20401</v>
      </c>
      <c r="D15" s="20">
        <f t="shared" si="0"/>
        <v>1244256.73</v>
      </c>
      <c r="E15" s="21">
        <f t="shared" si="0"/>
        <v>12390</v>
      </c>
      <c r="F15" s="20">
        <f>F13+F14</f>
        <v>789972.90000000095</v>
      </c>
      <c r="G15" s="21">
        <f t="shared" si="0"/>
        <v>9571</v>
      </c>
      <c r="H15" s="20">
        <f t="shared" si="0"/>
        <v>7087121.1399999997</v>
      </c>
      <c r="I15" s="21">
        <f t="shared" si="0"/>
        <v>9656</v>
      </c>
      <c r="J15" s="20">
        <f t="shared" si="0"/>
        <v>10942043.939999999</v>
      </c>
      <c r="K15" s="22">
        <f t="shared" si="0"/>
        <v>23608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-1.0244548320770264E-8</v>
      </c>
      <c r="K16" s="39"/>
    </row>
    <row r="18" spans="1:11" x14ac:dyDescent="0.25">
      <c r="A18" s="67" t="s">
        <v>7493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210049.44</v>
      </c>
      <c r="C20" s="19">
        <v>1656</v>
      </c>
      <c r="D20" s="18">
        <v>129912.4</v>
      </c>
      <c r="E20" s="19">
        <v>1358</v>
      </c>
      <c r="F20" s="18">
        <v>76672.4200000001</v>
      </c>
      <c r="G20" s="19">
        <v>1118</v>
      </c>
      <c r="H20" s="18">
        <v>263248.96000000002</v>
      </c>
      <c r="I20" s="19">
        <v>1119</v>
      </c>
      <c r="J20" s="18">
        <v>603210.80000000005</v>
      </c>
      <c r="K20" s="19">
        <v>2102</v>
      </c>
    </row>
    <row r="21" spans="1:11" x14ac:dyDescent="0.25">
      <c r="A21" s="4" t="s">
        <v>7490</v>
      </c>
      <c r="B21" s="18">
        <v>3356.16</v>
      </c>
      <c r="C21" s="19">
        <v>23</v>
      </c>
      <c r="D21" s="18">
        <v>3761.73</v>
      </c>
      <c r="E21" s="19">
        <v>23</v>
      </c>
      <c r="F21" s="18">
        <v>3381.62</v>
      </c>
      <c r="G21" s="19">
        <v>21</v>
      </c>
      <c r="H21" s="18">
        <v>26047.5</v>
      </c>
      <c r="I21" s="19">
        <v>21</v>
      </c>
      <c r="J21" s="18">
        <v>33165.39</v>
      </c>
      <c r="K21" s="19">
        <v>32</v>
      </c>
    </row>
    <row r="22" spans="1:11" ht="15.75" thickBot="1" x14ac:dyDescent="0.3">
      <c r="A22" s="5" t="s">
        <v>10</v>
      </c>
      <c r="B22" s="20">
        <f t="shared" ref="B22:K22" si="1">B20+B21</f>
        <v>213405.6</v>
      </c>
      <c r="C22" s="21">
        <f t="shared" si="1"/>
        <v>1679</v>
      </c>
      <c r="D22" s="20">
        <f t="shared" si="1"/>
        <v>133674.13</v>
      </c>
      <c r="E22" s="21">
        <f t="shared" si="1"/>
        <v>1381</v>
      </c>
      <c r="F22" s="20">
        <f t="shared" si="1"/>
        <v>80054.040000000095</v>
      </c>
      <c r="G22" s="21">
        <f t="shared" si="1"/>
        <v>1139</v>
      </c>
      <c r="H22" s="20">
        <f t="shared" si="1"/>
        <v>289296.46000000002</v>
      </c>
      <c r="I22" s="21">
        <f t="shared" si="1"/>
        <v>1140</v>
      </c>
      <c r="J22" s="20">
        <f t="shared" si="1"/>
        <v>636376.19000000006</v>
      </c>
      <c r="K22" s="21">
        <f t="shared" si="1"/>
        <v>2134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 codeName="Sheet1">
    <pageSetUpPr fitToPage="1"/>
  </sheetPr>
  <dimension ref="A1:K34"/>
  <sheetViews>
    <sheetView workbookViewId="0">
      <selection activeCell="G4" sqref="G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44531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542077.59</v>
      </c>
      <c r="C5" s="43">
        <f>142396.3+954.55</f>
        <v>143350.84999999998</v>
      </c>
      <c r="D5" s="44">
        <f>B5+C5</f>
        <v>685428.44</v>
      </c>
      <c r="E5" s="45">
        <v>518838.18</v>
      </c>
      <c r="F5" s="62" t="s">
        <v>22</v>
      </c>
    </row>
    <row r="6" spans="1:11" x14ac:dyDescent="0.25">
      <c r="A6" s="4" t="s">
        <v>6</v>
      </c>
      <c r="B6" s="17">
        <v>1668</v>
      </c>
      <c r="C6" s="46">
        <f>226+1</f>
        <v>227</v>
      </c>
      <c r="D6" s="47">
        <f>B6+C6</f>
        <v>1895</v>
      </c>
      <c r="E6" s="48"/>
      <c r="F6" s="63"/>
    </row>
    <row r="7" spans="1:11" ht="15.75" thickBot="1" x14ac:dyDescent="0.3">
      <c r="A7" s="5" t="s">
        <v>7</v>
      </c>
      <c r="B7" s="16">
        <f>B5/B6</f>
        <v>324.98656474820143</v>
      </c>
      <c r="C7" s="16">
        <f>C5/C6</f>
        <v>631.50154185022018</v>
      </c>
      <c r="D7" s="16">
        <f>B7+C7</f>
        <v>956.48810659842161</v>
      </c>
      <c r="E7" s="37"/>
      <c r="F7" s="64"/>
    </row>
    <row r="8" spans="1:11" s="3" customFormat="1" x14ac:dyDescent="0.25">
      <c r="A8" s="3" t="s">
        <v>7487</v>
      </c>
    </row>
    <row r="9" spans="1:11" x14ac:dyDescent="0.25">
      <c r="A9" s="3" t="s">
        <v>7491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7488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1978504.76</v>
      </c>
      <c r="C13" s="41">
        <v>20065</v>
      </c>
      <c r="D13" s="40">
        <v>1044076.88</v>
      </c>
      <c r="E13" s="41">
        <v>14456</v>
      </c>
      <c r="F13" s="40">
        <v>735577.14</v>
      </c>
      <c r="G13" s="41">
        <v>9189</v>
      </c>
      <c r="H13" s="40">
        <v>6508534.0999999996</v>
      </c>
      <c r="I13" s="41">
        <v>9270</v>
      </c>
      <c r="J13" s="40">
        <v>9531115.7400000002</v>
      </c>
      <c r="K13" s="42">
        <v>22902</v>
      </c>
    </row>
    <row r="14" spans="1:11" x14ac:dyDescent="0.25">
      <c r="A14" s="4" t="s">
        <v>7490</v>
      </c>
      <c r="B14" s="40">
        <v>279046.69</v>
      </c>
      <c r="C14" s="41">
        <v>1588</v>
      </c>
      <c r="D14" s="40">
        <v>150239.82</v>
      </c>
      <c r="E14" s="41">
        <v>927</v>
      </c>
      <c r="F14" s="40">
        <v>115860.36</v>
      </c>
      <c r="G14" s="41">
        <v>615</v>
      </c>
      <c r="H14" s="40">
        <v>760160.77</v>
      </c>
      <c r="I14" s="41">
        <v>623</v>
      </c>
      <c r="J14" s="40">
        <v>1189447.28</v>
      </c>
      <c r="K14" s="42">
        <v>1760</v>
      </c>
    </row>
    <row r="15" spans="1:11" ht="15.75" thickBot="1" x14ac:dyDescent="0.3">
      <c r="A15" s="5" t="s">
        <v>10</v>
      </c>
      <c r="B15" s="20">
        <f>B13+B14</f>
        <v>2257551.4500000002</v>
      </c>
      <c r="C15" s="21">
        <f t="shared" ref="C15:K15" si="0">C13+C14</f>
        <v>21653</v>
      </c>
      <c r="D15" s="20">
        <f t="shared" si="0"/>
        <v>1194316.7</v>
      </c>
      <c r="E15" s="21">
        <f t="shared" si="0"/>
        <v>15383</v>
      </c>
      <c r="F15" s="20">
        <f>F13+F14</f>
        <v>851437.5</v>
      </c>
      <c r="G15" s="21">
        <f t="shared" si="0"/>
        <v>9804</v>
      </c>
      <c r="H15" s="20">
        <f t="shared" si="0"/>
        <v>7268694.8699999992</v>
      </c>
      <c r="I15" s="21">
        <f t="shared" si="0"/>
        <v>9893</v>
      </c>
      <c r="J15" s="20">
        <f t="shared" si="0"/>
        <v>10720563.02</v>
      </c>
      <c r="K15" s="22">
        <f t="shared" si="0"/>
        <v>24662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7" t="s">
        <v>7489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166148.68</v>
      </c>
      <c r="C20" s="19">
        <v>1652</v>
      </c>
      <c r="D20" s="18">
        <v>97065.400000000096</v>
      </c>
      <c r="E20" s="19">
        <v>1412</v>
      </c>
      <c r="F20" s="18">
        <v>21110.67</v>
      </c>
      <c r="G20" s="19">
        <v>195</v>
      </c>
      <c r="H20" s="18">
        <v>155011.5</v>
      </c>
      <c r="I20" s="19">
        <v>197</v>
      </c>
      <c r="J20" s="18">
        <v>418225.58</v>
      </c>
      <c r="K20" s="19">
        <v>1925</v>
      </c>
    </row>
    <row r="21" spans="1:11" x14ac:dyDescent="0.25">
      <c r="A21" s="4" t="s">
        <v>7490</v>
      </c>
      <c r="B21" s="18">
        <v>3749.06</v>
      </c>
      <c r="C21" s="19">
        <v>22</v>
      </c>
      <c r="D21" s="18">
        <v>3763.48</v>
      </c>
      <c r="E21" s="19">
        <v>25</v>
      </c>
      <c r="F21" s="18">
        <v>3623.85</v>
      </c>
      <c r="G21" s="19">
        <v>21</v>
      </c>
      <c r="H21" s="18">
        <v>23237.22</v>
      </c>
      <c r="I21" s="19">
        <v>21</v>
      </c>
      <c r="J21" s="18">
        <v>30749.759999999998</v>
      </c>
      <c r="K21" s="19">
        <v>28</v>
      </c>
    </row>
    <row r="22" spans="1:11" ht="15.75" thickBot="1" x14ac:dyDescent="0.3">
      <c r="A22" s="5" t="s">
        <v>10</v>
      </c>
      <c r="B22" s="20">
        <f t="shared" ref="B22:K22" si="1">B20+B21</f>
        <v>169897.74</v>
      </c>
      <c r="C22" s="21">
        <f t="shared" si="1"/>
        <v>1674</v>
      </c>
      <c r="D22" s="20">
        <f t="shared" si="1"/>
        <v>100828.88000000009</v>
      </c>
      <c r="E22" s="21">
        <f t="shared" si="1"/>
        <v>1437</v>
      </c>
      <c r="F22" s="20">
        <f t="shared" si="1"/>
        <v>24734.519999999997</v>
      </c>
      <c r="G22" s="21">
        <f t="shared" si="1"/>
        <v>216</v>
      </c>
      <c r="H22" s="20">
        <f t="shared" si="1"/>
        <v>178248.72</v>
      </c>
      <c r="I22" s="21">
        <f t="shared" si="1"/>
        <v>218</v>
      </c>
      <c r="J22" s="20">
        <f t="shared" si="1"/>
        <v>448975.34</v>
      </c>
      <c r="K22" s="21">
        <f t="shared" si="1"/>
        <v>1953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3C09EB-B806-40D5-AFC6-73C5B8A63BA6}"/>
</file>

<file path=customXml/itemProps2.xml><?xml version="1.0" encoding="utf-8"?>
<ds:datastoreItem xmlns:ds="http://schemas.openxmlformats.org/officeDocument/2006/customXml" ds:itemID="{EAF0E4E3-06DB-4E60-990B-CD423B6B1C8C}"/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2022-02-24T00:39:45Z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