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SEM\Non-Conf WP SEM\7 - Tax\"/>
    </mc:Choice>
  </mc:AlternateContent>
  <bookViews>
    <workbookView xWindow="2415" yWindow="660" windowWidth="29040" windowHeight="9990"/>
  </bookViews>
  <sheets>
    <sheet name="Page 7.6" sheetId="4" r:id="rId1"/>
    <sheet name="Page 7.6.1" sheetId="8" r:id="rId2"/>
    <sheet name="Page 7.6.2 - 7.6.3" sheetId="11" r:id="rId3"/>
  </sheets>
  <externalReferences>
    <externalReference r:id="rId4"/>
  </externalReferences>
  <definedNames>
    <definedName name="Jurisdiction">[1]Variables!$AK$15</definedName>
    <definedName name="_xlnm.Print_Area" localSheetId="0">'Page 7.6'!$A$1:$J$66</definedName>
    <definedName name="_xlnm.Print_Titles" localSheetId="2">'Page 7.6.2 - 7.6.3'!$1:$9</definedName>
  </definedNames>
  <calcPr calcId="152511" iterate="1"/>
</workbook>
</file>

<file path=xl/calcChain.xml><?xml version="1.0" encoding="utf-8"?>
<calcChain xmlns="http://schemas.openxmlformats.org/spreadsheetml/2006/main">
  <c r="F12" i="4" l="1"/>
  <c r="F15" i="4"/>
  <c r="E5" i="11"/>
  <c r="D63" i="11" s="1"/>
  <c r="C63" i="11"/>
  <c r="C55" i="11"/>
  <c r="D10" i="8" s="1"/>
  <c r="C45" i="11"/>
  <c r="E32" i="11"/>
  <c r="F32" i="11" s="1"/>
  <c r="E26" i="11"/>
  <c r="F26" i="11" s="1"/>
  <c r="D62" i="11" l="1"/>
  <c r="E62" i="11" s="1"/>
  <c r="F62" i="11" s="1"/>
  <c r="D11" i="11"/>
  <c r="E11" i="11" s="1"/>
  <c r="D51" i="11"/>
  <c r="E51" i="11" s="1"/>
  <c r="F51" i="11" s="1"/>
  <c r="D47" i="11"/>
  <c r="E47" i="11" s="1"/>
  <c r="F47" i="11" s="1"/>
  <c r="D15" i="11"/>
  <c r="E15" i="11" s="1"/>
  <c r="F15" i="11" s="1"/>
  <c r="D30" i="11"/>
  <c r="E30" i="11" s="1"/>
  <c r="F30" i="11" s="1"/>
  <c r="D41" i="11"/>
  <c r="E41" i="11" s="1"/>
  <c r="F41" i="11" s="1"/>
  <c r="D57" i="11"/>
  <c r="E57" i="11" s="1"/>
  <c r="D37" i="11"/>
  <c r="E37" i="11" s="1"/>
  <c r="F37" i="11" s="1"/>
  <c r="D49" i="11"/>
  <c r="E49" i="11" s="1"/>
  <c r="F49" i="11" s="1"/>
  <c r="D19" i="11"/>
  <c r="E19" i="11" s="1"/>
  <c r="F19" i="11" s="1"/>
  <c r="D52" i="11"/>
  <c r="E52" i="11" s="1"/>
  <c r="F52" i="11" s="1"/>
  <c r="D61" i="11"/>
  <c r="E61" i="11" s="1"/>
  <c r="F61" i="11" s="1"/>
  <c r="D48" i="11"/>
  <c r="E48" i="11" s="1"/>
  <c r="F48" i="11" s="1"/>
  <c r="D50" i="11"/>
  <c r="E50" i="11" s="1"/>
  <c r="F50" i="11" s="1"/>
  <c r="D23" i="11"/>
  <c r="E23" i="11" s="1"/>
  <c r="F23" i="11" s="1"/>
  <c r="D33" i="11"/>
  <c r="E33" i="11" s="1"/>
  <c r="F33" i="11" s="1"/>
  <c r="F11" i="11"/>
  <c r="F57" i="11"/>
  <c r="D14" i="11"/>
  <c r="E14" i="11" s="1"/>
  <c r="F14" i="11" s="1"/>
  <c r="D18" i="11"/>
  <c r="E18" i="11" s="1"/>
  <c r="F18" i="11" s="1"/>
  <c r="D22" i="11"/>
  <c r="E22" i="11" s="1"/>
  <c r="F22" i="11" s="1"/>
  <c r="D29" i="11"/>
  <c r="E29" i="11" s="1"/>
  <c r="F29" i="11" s="1"/>
  <c r="D36" i="11"/>
  <c r="E36" i="11" s="1"/>
  <c r="F36" i="11" s="1"/>
  <c r="D40" i="11"/>
  <c r="E40" i="11" s="1"/>
  <c r="F40" i="11" s="1"/>
  <c r="D44" i="11"/>
  <c r="E44" i="11" s="1"/>
  <c r="F44" i="11" s="1"/>
  <c r="D60" i="11"/>
  <c r="E60" i="11" s="1"/>
  <c r="F60" i="11" s="1"/>
  <c r="D35" i="11"/>
  <c r="E35" i="11" s="1"/>
  <c r="F35" i="11" s="1"/>
  <c r="D39" i="11"/>
  <c r="E39" i="11" s="1"/>
  <c r="F39" i="11" s="1"/>
  <c r="D43" i="11"/>
  <c r="E43" i="11" s="1"/>
  <c r="F43" i="11" s="1"/>
  <c r="D54" i="11"/>
  <c r="E54" i="11" s="1"/>
  <c r="F54" i="11" s="1"/>
  <c r="D59" i="11"/>
  <c r="E59" i="11" s="1"/>
  <c r="F59" i="11" s="1"/>
  <c r="D13" i="11"/>
  <c r="E13" i="11" s="1"/>
  <c r="F13" i="11" s="1"/>
  <c r="D17" i="11"/>
  <c r="E17" i="11" s="1"/>
  <c r="F17" i="11" s="1"/>
  <c r="D21" i="11"/>
  <c r="E21" i="11" s="1"/>
  <c r="F21" i="11" s="1"/>
  <c r="D25" i="11"/>
  <c r="E25" i="11" s="1"/>
  <c r="F25" i="11" s="1"/>
  <c r="D28" i="11"/>
  <c r="E28" i="11" s="1"/>
  <c r="F28" i="11" s="1"/>
  <c r="D12" i="11"/>
  <c r="E12" i="11" s="1"/>
  <c r="F12" i="11" s="1"/>
  <c r="D16" i="11"/>
  <c r="E16" i="11" s="1"/>
  <c r="F16" i="11" s="1"/>
  <c r="D20" i="11"/>
  <c r="E20" i="11" s="1"/>
  <c r="F20" i="11" s="1"/>
  <c r="D24" i="11"/>
  <c r="E24" i="11" s="1"/>
  <c r="F24" i="11" s="1"/>
  <c r="D27" i="11"/>
  <c r="E27" i="11" s="1"/>
  <c r="F27" i="11" s="1"/>
  <c r="D31" i="11"/>
  <c r="E31" i="11" s="1"/>
  <c r="F31" i="11" s="1"/>
  <c r="D34" i="11"/>
  <c r="E34" i="11" s="1"/>
  <c r="F34" i="11" s="1"/>
  <c r="D38" i="11"/>
  <c r="E38" i="11" s="1"/>
  <c r="F38" i="11" s="1"/>
  <c r="D42" i="11"/>
  <c r="E42" i="11" s="1"/>
  <c r="F42" i="11" s="1"/>
  <c r="D53" i="11"/>
  <c r="E53" i="11" s="1"/>
  <c r="F53" i="11" s="1"/>
  <c r="D58" i="11"/>
  <c r="E58" i="11" s="1"/>
  <c r="F58" i="11" s="1"/>
  <c r="F55" i="11" l="1"/>
  <c r="E55" i="11"/>
  <c r="F63" i="11"/>
  <c r="E45" i="11"/>
  <c r="E63" i="11"/>
  <c r="F45" i="11"/>
  <c r="F14" i="4" l="1"/>
  <c r="D19" i="8"/>
  <c r="F65" i="11"/>
  <c r="A2" i="8" l="1"/>
  <c r="I15" i="4" l="1"/>
  <c r="C15" i="8" l="1"/>
  <c r="D15" i="8" s="1"/>
  <c r="I12" i="4" l="1"/>
  <c r="C17" i="8"/>
  <c r="C19" i="8" s="1"/>
  <c r="F10" i="4" s="1"/>
  <c r="I10" i="4" s="1"/>
  <c r="I14" i="4" l="1"/>
</calcChain>
</file>

<file path=xl/sharedStrings.xml><?xml version="1.0" encoding="utf-8"?>
<sst xmlns="http://schemas.openxmlformats.org/spreadsheetml/2006/main" count="176" uniqueCount="106">
  <si>
    <t>PAGE</t>
  </si>
  <si>
    <t>ACCOUNT</t>
  </si>
  <si>
    <t>Type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</si>
  <si>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</si>
  <si>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</si>
  <si>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</si>
  <si>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</si>
  <si>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</si>
  <si>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</si>
  <si>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</si>
  <si>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</si>
  <si>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</si>
  <si>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Remove Deferred State Tax Expense &amp; Balance</t>
  </si>
  <si>
    <t>FERC</t>
  </si>
  <si>
    <t>Account</t>
  </si>
  <si>
    <t>Description</t>
  </si>
  <si>
    <t>PacifiCorp</t>
  </si>
  <si>
    <t>Page</t>
  </si>
  <si>
    <t>Tax Rates</t>
  </si>
  <si>
    <t>ADIT State Balance</t>
  </si>
  <si>
    <t>Total Deferred Income Tax Expense Allocated to Washington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</si>
  <si>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</si>
  <si>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</si>
  <si>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</si>
  <si>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</si>
  <si>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</si>
  <si>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Washington Allocated</t>
  </si>
  <si>
    <t>ADIT Bal</t>
  </si>
  <si>
    <t>Def State</t>
  </si>
  <si>
    <t>Allocation</t>
  </si>
  <si>
    <t>State Portion</t>
  </si>
  <si>
    <t>Adjustment</t>
  </si>
  <si>
    <t>Factors</t>
  </si>
  <si>
    <t xml:space="preserve"> </t>
  </si>
  <si>
    <t>Total Deferred Income Tax Balance Allocated to Washington before removal of State Tax portion</t>
  </si>
  <si>
    <t xml:space="preserve">     before removal of State Tax portion</t>
  </si>
  <si>
    <t xml:space="preserve">Ratio of </t>
  </si>
  <si>
    <t>Balance times</t>
  </si>
  <si>
    <t>Rate</t>
  </si>
  <si>
    <t>WA Accelerated Depreciation</t>
  </si>
  <si>
    <t>Total Account 190</t>
  </si>
  <si>
    <t>Total Account 282</t>
  </si>
  <si>
    <t>Development of Removal of State Deferreds</t>
  </si>
  <si>
    <t>Hermiston Swap</t>
  </si>
  <si>
    <t>Other Prepaid</t>
  </si>
  <si>
    <t>Post Merger Loss - Reacquired Debt</t>
  </si>
  <si>
    <t>Property Taxes - Lien Date</t>
  </si>
  <si>
    <t>Prepaid Aircraft Maintenance Costs</t>
  </si>
  <si>
    <t>PMI-Fuel Cost Adjustment</t>
  </si>
  <si>
    <t>Reg Asset - Repowering Deferral</t>
  </si>
  <si>
    <t>Reg Asset - Renewable Energy Credits Deferral</t>
  </si>
  <si>
    <t>Reg Asset - Accel Deprec. Reg Liability</t>
  </si>
  <si>
    <t>Insurance Reserve</t>
  </si>
  <si>
    <t>Contra Receivable from Joint Owners</t>
  </si>
  <si>
    <t>Chehalis WA EFSEC C02 Mitigation Obligation</t>
  </si>
  <si>
    <t>PMI EITF04-06 Pre-Stripping Cost</t>
  </si>
  <si>
    <t>Accrued Bonus</t>
  </si>
  <si>
    <t>Deferred Compensation Plan Benefits - PPL</t>
  </si>
  <si>
    <t>Accrued Severance</t>
  </si>
  <si>
    <t>Pension/Retirement Accrual</t>
  </si>
  <si>
    <t>Accrued Vacation</t>
  </si>
  <si>
    <t>MCI FOG Wire Lease</t>
  </si>
  <si>
    <t>Transmission Service Deposits</t>
  </si>
  <si>
    <t>Bad Debt Allowances</t>
  </si>
  <si>
    <t>Injuries and Damage reserve</t>
  </si>
  <si>
    <t>Unearned Joint Use Pole Contact Revenue</t>
  </si>
  <si>
    <t>DTA 930.100 OR BETC</t>
  </si>
  <si>
    <t>WA Flow-through - Non-Property - DTL</t>
  </si>
  <si>
    <t xml:space="preserve">Accrued Retention Bonus </t>
  </si>
  <si>
    <t>Inventory Reserve</t>
  </si>
  <si>
    <t>Reg Liability - Depreciation Decrease Deferral - WA</t>
  </si>
  <si>
    <t>Bridger Coal Company Extraction Taxes Payable - PMI</t>
  </si>
  <si>
    <t>Coal Mine Development Expense - PMI</t>
  </si>
  <si>
    <t>PMI Development Cost Amortization</t>
  </si>
  <si>
    <t>Vacation Accrual - PMI</t>
  </si>
  <si>
    <t>Sec. 263A Inventory Change - PMI</t>
  </si>
  <si>
    <t>Book Depreciation - PMI</t>
  </si>
  <si>
    <t>Bridger Coal Company Underground Mine Cost Depletion</t>
  </si>
  <si>
    <t>Sick Leave Accrual-PMI</t>
  </si>
  <si>
    <t>Inventory Reserve - PMI</t>
  </si>
  <si>
    <t>Total Account 283</t>
  </si>
  <si>
    <t>DTA BETC Generated Credits</t>
  </si>
  <si>
    <t>Basis Intangible Difference</t>
  </si>
  <si>
    <t>Amortization NOPAs 99-00 RAR</t>
  </si>
  <si>
    <t>7.6.1</t>
  </si>
  <si>
    <t>7.6.2</t>
  </si>
  <si>
    <t>Ref. 7.6</t>
  </si>
  <si>
    <t>Washington General Rate Case – 2021</t>
  </si>
  <si>
    <t>TOTAL</t>
  </si>
  <si>
    <t>WASHINGTON</t>
  </si>
  <si>
    <t>COMPANY</t>
  </si>
  <si>
    <t>Twelve Months Ending Balance - December 2020</t>
  </si>
  <si>
    <t>PRO</t>
  </si>
  <si>
    <t>Situs</t>
  </si>
  <si>
    <t>Washington General Rate Case - 2021</t>
  </si>
  <si>
    <t>Deferred - State Rate</t>
  </si>
  <si>
    <t>Total Deferred Rate</t>
  </si>
  <si>
    <t>Ref. 7.6.3</t>
  </si>
  <si>
    <t>PP&amp;E Adjustment - CAGW</t>
  </si>
  <si>
    <t>PP&amp;E Adjustment - JBG</t>
  </si>
  <si>
    <t>PP&amp;E Adjustment - SG</t>
  </si>
  <si>
    <t>PP&amp;E Adjustment - CN</t>
  </si>
  <si>
    <t>PP&amp;E Adjustment - SO</t>
  </si>
  <si>
    <t>PP&amp;E Adjustment - WA</t>
  </si>
  <si>
    <t>Ref 7.6.1</t>
  </si>
  <si>
    <t>7.6.3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</si>
</sst>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9" applyNumberFormat="0" applyProtection="0">
      <alignment horizontal="left" vertical="center" indent="1"/>
    </xf>
    <xf numFmtId="4" fontId="3" fillId="0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17" fontId="1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/>
    <xf numFmtId="164" fontId="1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20" xfId="1" applyNumberFormat="1" applyFont="1" applyFill="1" applyBorder="1"/>
    <xf numFmtId="0" fontId="6" fillId="0" borderId="0" xfId="0" applyFont="1"/>
    <xf numFmtId="164" fontId="1" fillId="0" borderId="0" xfId="1" applyNumberFormat="1" applyFont="1" applyFill="1" applyBorder="1"/>
    <xf numFmtId="164" fontId="1" fillId="0" borderId="20" xfId="1" applyNumberFormat="1" applyFont="1" applyBorder="1"/>
    <xf numFmtId="0" fontId="5" fillId="0" borderId="0" xfId="0" applyFont="1"/>
    <xf numFmtId="0" fontId="6" fillId="0" borderId="0" xfId="0" applyFont="1" applyBorder="1"/>
    <xf numFmtId="0" fontId="1" fillId="0" borderId="0" xfId="0" applyFont="1" applyBorder="1"/>
    <xf numFmtId="41" fontId="1" fillId="0" borderId="0" xfId="10" applyFont="1" applyBorder="1" applyAlignment="1">
      <alignment horizontal="right"/>
    </xf>
    <xf numFmtId="41" fontId="1" fillId="0" borderId="0" xfId="10" applyFont="1" applyBorder="1"/>
    <xf numFmtId="0" fontId="1" fillId="0" borderId="16" xfId="0" applyFont="1" applyBorder="1"/>
    <xf numFmtId="0" fontId="1" fillId="0" borderId="14" xfId="0" applyFont="1" applyBorder="1"/>
    <xf numFmtId="41" fontId="1" fillId="0" borderId="14" xfId="10" applyFont="1" applyBorder="1" applyAlignment="1">
      <alignment horizontal="center"/>
    </xf>
    <xf numFmtId="0" fontId="1" fillId="0" borderId="12" xfId="0" applyFont="1" applyBorder="1"/>
    <xf numFmtId="37" fontId="5" fillId="0" borderId="0" xfId="5" applyNumberFormat="1" applyFont="1" applyBorder="1" applyAlignment="1">
      <alignment horizontal="center"/>
    </xf>
    <xf numFmtId="17" fontId="1" fillId="0" borderId="16" xfId="0" applyNumberFormat="1" applyFont="1" applyBorder="1"/>
    <xf numFmtId="0" fontId="1" fillId="0" borderId="13" xfId="0" applyFont="1" applyBorder="1"/>
    <xf numFmtId="41" fontId="1" fillId="0" borderId="13" xfId="10" applyFont="1" applyBorder="1"/>
    <xf numFmtId="0" fontId="1" fillId="0" borderId="17" xfId="0" applyFont="1" applyBorder="1"/>
    <xf numFmtId="0" fontId="1" fillId="0" borderId="15" xfId="0" applyFont="1" applyBorder="1"/>
    <xf numFmtId="41" fontId="1" fillId="0" borderId="15" xfId="10" applyFont="1" applyBorder="1"/>
    <xf numFmtId="17" fontId="1" fillId="0" borderId="16" xfId="0" applyNumberFormat="1" applyFont="1" applyBorder="1" applyAlignment="1">
      <alignment vertical="top" wrapText="1"/>
    </xf>
    <xf numFmtId="41" fontId="1" fillId="0" borderId="12" xfId="0" applyNumberFormat="1" applyFont="1" applyBorder="1"/>
    <xf numFmtId="0" fontId="4" fillId="0" borderId="17" xfId="0" applyFont="1" applyBorder="1"/>
    <xf numFmtId="166" fontId="1" fillId="0" borderId="15" xfId="2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37" fontId="1" fillId="0" borderId="0" xfId="0" applyNumberFormat="1" applyFont="1" applyFill="1" applyBorder="1"/>
    <xf numFmtId="166" fontId="1" fillId="0" borderId="15" xfId="2" applyNumberFormat="1" applyFont="1" applyBorder="1"/>
    <xf numFmtId="17" fontId="1" fillId="0" borderId="17" xfId="0" applyNumberFormat="1" applyFont="1" applyBorder="1"/>
    <xf numFmtId="41" fontId="1" fillId="0" borderId="12" xfId="10" applyFont="1" applyBorder="1"/>
    <xf numFmtId="41" fontId="6" fillId="0" borderId="18" xfId="10" applyFont="1" applyBorder="1"/>
    <xf numFmtId="41" fontId="6" fillId="0" borderId="15" xfId="10" applyFont="1" applyBorder="1"/>
    <xf numFmtId="41" fontId="6" fillId="0" borderId="0" xfId="10" applyFont="1" applyAlignment="1">
      <alignment horizontal="right"/>
    </xf>
    <xf numFmtId="17" fontId="1" fillId="0" borderId="0" xfId="0" applyNumberFormat="1" applyFont="1" applyBorder="1"/>
    <xf numFmtId="41" fontId="1" fillId="0" borderId="0" xfId="10" applyFont="1"/>
    <xf numFmtId="0" fontId="1" fillId="0" borderId="0" xfId="0" applyFont="1" applyAlignment="1">
      <alignment horizontal="right"/>
    </xf>
    <xf numFmtId="164" fontId="6" fillId="0" borderId="20" xfId="1" applyNumberFormat="1" applyFont="1" applyFill="1" applyBorder="1"/>
    <xf numFmtId="164" fontId="6" fillId="0" borderId="20" xfId="1" applyNumberFormat="1" applyFont="1" applyBorder="1"/>
    <xf numFmtId="164" fontId="6" fillId="0" borderId="0" xfId="0" applyNumberFormat="1" applyFont="1"/>
    <xf numFmtId="0" fontId="1" fillId="0" borderId="10" xfId="0" applyFont="1" applyFill="1" applyBorder="1" applyAlignment="1">
      <alignment horizontal="center"/>
    </xf>
    <xf numFmtId="41" fontId="1" fillId="0" borderId="10" xfId="1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Border="1"/>
    <xf numFmtId="166" fontId="1" fillId="0" borderId="0" xfId="2" applyNumberFormat="1" applyFont="1"/>
    <xf numFmtId="166" fontId="1" fillId="0" borderId="0" xfId="0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41" fontId="4" fillId="0" borderId="0" xfId="1" applyNumberFormat="1" applyFont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166" fontId="4" fillId="0" borderId="0" xfId="2" applyNumberFormat="1" applyFont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6" fillId="0" borderId="0" xfId="0" applyFont="1" applyAlignment="1">
      <alignment horizontal="right"/>
    </xf>
    <xf numFmtId="0" fontId="1" fillId="0" borderId="21" xfId="0" applyFont="1" applyBorder="1"/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166" fontId="1" fillId="0" borderId="12" xfId="0" applyNumberFormat="1" applyFont="1" applyBorder="1"/>
    <xf numFmtId="165" fontId="1" fillId="0" borderId="23" xfId="2" applyNumberFormat="1" applyFont="1" applyBorder="1"/>
    <xf numFmtId="165" fontId="1" fillId="0" borderId="18" xfId="2" applyNumberFormat="1" applyFont="1" applyBorder="1"/>
  </cellXfs>
  <cellStyles count="11">
    <cellStyle name="Comma" xfId="1" builtinId="3"/>
    <cellStyle name="Comma [0]" xfId="10" builtinId="6"/>
    <cellStyle name="Normal" xfId="0" builtinId="0"/>
    <cellStyle name="Normal 16" xfId="8"/>
    <cellStyle name="Normal 18" xfId="5"/>
    <cellStyle name="Normal 19" xfId="6"/>
    <cellStyle name="Normal 22" xfId="7"/>
    <cellStyle name="Normal 6" xfId="9"/>
    <cellStyle name="Percent" xfId="2" builtinId="5"/>
    <cellStyle name="SAPBEXstdData" xfId="4"/>
    <cellStyle name="SAPBEXstdItem" xfId="3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95250</xdr:rowOff>
    </xdr:from>
    <xdr:to>
      <xdr:col>9</xdr:col>
      <xdr:colOff>171450</xdr:colOff>
      <xdr:row>64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removes the deferred state income tax expense and associated balances from results since state income tax expense is excluded under the WCA allocation methodology, and WIJAM.</a:t>
          </a:r>
          <a:endParaRPr 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PSB1\REGULATN\ER\_2019\Washington\WA%20GRC%20(06_19%20Base)\Models\WA%20RAM%20June%202019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Sheet2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AK15" t="str">
            <v>WASHINGTON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3"/>
  <sheetViews>
    <sheetView tabSelected="1" view="pageBreakPreview" zoomScale="90" zoomScaleNormal="100" zoomScaleSheetLayoutView="90" workbookViewId="0"/>
  </sheetViews>
  <sheetFormatPr defaultRowHeight="12.75" x14ac:dyDescent="0.2"/>
  <cols>
    <col min="1" max="1" width="1.85546875" style="2" customWidth="1"/>
    <col min="2" max="2" width="32.140625" style="2" customWidth="1"/>
    <col min="3" max="3" width="2.5703125" style="2" customWidth="1"/>
    <col min="4" max="4" width="9.140625" style="2"/>
    <col min="5" max="5" width="6.28515625" style="2" customWidth="1"/>
    <col min="6" max="6" width="12.140625" style="2" customWidth="1"/>
    <col min="7" max="7" width="9.140625" style="2"/>
    <col min="8" max="8" width="9.85546875" style="2" bestFit="1" customWidth="1"/>
    <col min="9" max="9" width="13.5703125" style="2" customWidth="1"/>
    <col min="10" max="10" width="6" style="2" bestFit="1" customWidth="1"/>
    <col min="11" max="16384" width="9.140625" style="2"/>
  </cols>
  <sheetData>
    <row r="1" spans="1:10" x14ac:dyDescent="0.2">
      <c r="B1" s="21" t="s">
        <v>16</v>
      </c>
      <c r="D1" s="65"/>
      <c r="E1" s="65"/>
      <c r="F1" s="65"/>
      <c r="G1" s="65"/>
      <c r="H1" s="65"/>
      <c r="I1" s="65" t="s">
        <v>0</v>
      </c>
      <c r="J1" s="10">
        <v>7.6</v>
      </c>
    </row>
    <row r="2" spans="1:10" x14ac:dyDescent="0.2">
      <c r="B2" s="21" t="s">
        <v>87</v>
      </c>
      <c r="D2" s="65"/>
      <c r="E2" s="65"/>
      <c r="F2" s="65"/>
      <c r="G2" s="65"/>
      <c r="H2" s="65"/>
      <c r="I2" s="65"/>
      <c r="J2" s="66"/>
    </row>
    <row r="3" spans="1:10" x14ac:dyDescent="0.2">
      <c r="B3" s="21" t="s">
        <v>12</v>
      </c>
      <c r="D3" s="65"/>
      <c r="E3" s="65"/>
      <c r="F3" s="67"/>
      <c r="G3" s="65"/>
      <c r="H3" s="65"/>
      <c r="I3" s="65"/>
      <c r="J3" s="66"/>
    </row>
    <row r="4" spans="1:10" x14ac:dyDescent="0.2">
      <c r="B4" s="68"/>
      <c r="D4" s="65"/>
      <c r="E4" s="65"/>
      <c r="F4" s="69"/>
      <c r="G4" s="65"/>
      <c r="H4" s="65"/>
      <c r="I4" s="65"/>
      <c r="J4" s="66"/>
    </row>
    <row r="5" spans="1:10" x14ac:dyDescent="0.2">
      <c r="D5" s="65"/>
      <c r="E5" s="65"/>
      <c r="F5" s="69"/>
      <c r="G5" s="65"/>
      <c r="H5" s="65"/>
      <c r="I5" s="65"/>
      <c r="J5" s="66"/>
    </row>
    <row r="6" spans="1:10" x14ac:dyDescent="0.2">
      <c r="D6" s="65"/>
      <c r="E6" s="65"/>
      <c r="F6" s="65" t="s">
        <v>88</v>
      </c>
      <c r="G6" s="65"/>
      <c r="H6" s="65"/>
      <c r="I6" s="59" t="s">
        <v>89</v>
      </c>
      <c r="J6" s="66"/>
    </row>
    <row r="7" spans="1:10" x14ac:dyDescent="0.2">
      <c r="D7" s="70" t="s">
        <v>1</v>
      </c>
      <c r="E7" s="70" t="s">
        <v>2</v>
      </c>
      <c r="F7" s="70" t="s">
        <v>90</v>
      </c>
      <c r="G7" s="70" t="s">
        <v>3</v>
      </c>
      <c r="H7" s="70" t="s">
        <v>4</v>
      </c>
      <c r="I7" s="70" t="s">
        <v>5</v>
      </c>
      <c r="J7" s="71" t="s">
        <v>6</v>
      </c>
    </row>
    <row r="8" spans="1:10" x14ac:dyDescent="0.2">
      <c r="A8" s="63"/>
      <c r="B8" s="72" t="s">
        <v>10</v>
      </c>
      <c r="C8" s="63"/>
      <c r="D8" s="73"/>
      <c r="E8" s="73"/>
      <c r="F8" s="74"/>
      <c r="G8" s="73"/>
      <c r="H8" s="73"/>
      <c r="I8" s="75"/>
      <c r="J8" s="66"/>
    </row>
    <row r="9" spans="1:10" x14ac:dyDescent="0.2">
      <c r="A9" s="63"/>
      <c r="B9" s="100"/>
      <c r="C9" s="63"/>
      <c r="D9" s="76"/>
      <c r="E9" s="73"/>
      <c r="F9" s="77"/>
      <c r="G9" s="73"/>
      <c r="H9" s="78"/>
      <c r="I9" s="79"/>
      <c r="J9" s="66"/>
    </row>
    <row r="10" spans="1:10" x14ac:dyDescent="0.2">
      <c r="A10" s="63"/>
      <c r="B10" s="101" t="s">
        <v>9</v>
      </c>
      <c r="C10" s="63"/>
      <c r="D10" s="76">
        <v>41110</v>
      </c>
      <c r="E10" s="73" t="s">
        <v>92</v>
      </c>
      <c r="F10" s="80">
        <f>+'Page 7.6.1'!C19</f>
        <v>1412856</v>
      </c>
      <c r="G10" s="73" t="s">
        <v>8</v>
      </c>
      <c r="H10" s="81" t="s">
        <v>93</v>
      </c>
      <c r="I10" s="79">
        <f>F10</f>
        <v>1412856</v>
      </c>
      <c r="J10" s="66" t="s">
        <v>84</v>
      </c>
    </row>
    <row r="11" spans="1:10" x14ac:dyDescent="0.2">
      <c r="A11" s="63"/>
      <c r="B11" s="101"/>
      <c r="C11" s="63"/>
      <c r="D11" s="76"/>
      <c r="E11" s="73"/>
      <c r="F11" s="82"/>
      <c r="G11" s="73"/>
      <c r="H11" s="83"/>
      <c r="I11" s="84"/>
      <c r="J11" s="66"/>
    </row>
    <row r="12" spans="1:10" x14ac:dyDescent="0.2">
      <c r="A12" s="63"/>
      <c r="B12" s="101" t="s">
        <v>11</v>
      </c>
      <c r="C12" s="63"/>
      <c r="D12" s="76">
        <v>190</v>
      </c>
      <c r="E12" s="73" t="s">
        <v>92</v>
      </c>
      <c r="F12" s="84">
        <f>'Page 7.6.2 - 7.6.3'!F45</f>
        <v>-1938338</v>
      </c>
      <c r="G12" s="73" t="s">
        <v>8</v>
      </c>
      <c r="H12" s="81" t="s">
        <v>93</v>
      </c>
      <c r="I12" s="79">
        <f>F12</f>
        <v>-1938338</v>
      </c>
      <c r="J12" s="66" t="s">
        <v>85</v>
      </c>
    </row>
    <row r="13" spans="1:10" x14ac:dyDescent="0.2">
      <c r="A13" s="63"/>
      <c r="B13" s="101" t="s">
        <v>33</v>
      </c>
      <c r="C13" s="63"/>
      <c r="D13" s="76"/>
      <c r="E13" s="73"/>
      <c r="F13" s="84"/>
      <c r="G13" s="73"/>
      <c r="H13" s="83"/>
      <c r="I13" s="84"/>
      <c r="J13" s="66"/>
    </row>
    <row r="14" spans="1:10" x14ac:dyDescent="0.2">
      <c r="A14" s="63"/>
      <c r="B14" s="101" t="s">
        <v>11</v>
      </c>
      <c r="C14" s="63"/>
      <c r="D14" s="76">
        <v>282</v>
      </c>
      <c r="E14" s="73" t="s">
        <v>92</v>
      </c>
      <c r="F14" s="80">
        <f>'Page 7.6.2 - 7.6.3'!F55</f>
        <v>28098099</v>
      </c>
      <c r="G14" s="73" t="s">
        <v>8</v>
      </c>
      <c r="H14" s="81" t="s">
        <v>93</v>
      </c>
      <c r="I14" s="79">
        <f t="shared" ref="I14:I15" si="0">F14</f>
        <v>28098099</v>
      </c>
      <c r="J14" s="66" t="s">
        <v>105</v>
      </c>
    </row>
    <row r="15" spans="1:10" x14ac:dyDescent="0.2">
      <c r="A15" s="63"/>
      <c r="B15" s="101" t="s">
        <v>11</v>
      </c>
      <c r="C15" s="63"/>
      <c r="D15" s="76">
        <v>283</v>
      </c>
      <c r="E15" s="73" t="s">
        <v>92</v>
      </c>
      <c r="F15" s="84">
        <f>'Page 7.6.2 - 7.6.3'!F63</f>
        <v>76999</v>
      </c>
      <c r="G15" s="73" t="s">
        <v>8</v>
      </c>
      <c r="H15" s="81" t="s">
        <v>93</v>
      </c>
      <c r="I15" s="79">
        <f t="shared" si="0"/>
        <v>76999</v>
      </c>
      <c r="J15" s="66" t="s">
        <v>105</v>
      </c>
    </row>
    <row r="16" spans="1:10" x14ac:dyDescent="0.2">
      <c r="A16" s="63"/>
      <c r="B16" s="101"/>
      <c r="C16" s="63"/>
      <c r="D16" s="76"/>
      <c r="E16" s="73"/>
      <c r="F16" s="84"/>
      <c r="G16" s="73"/>
      <c r="H16" s="83"/>
      <c r="I16" s="84"/>
      <c r="J16" s="66"/>
    </row>
    <row r="17" spans="1:10" x14ac:dyDescent="0.2">
      <c r="A17" s="63"/>
      <c r="B17" s="63"/>
      <c r="C17" s="63"/>
      <c r="D17" s="76"/>
      <c r="E17" s="73"/>
      <c r="F17" s="84"/>
      <c r="G17" s="73"/>
      <c r="H17" s="83"/>
      <c r="I17" s="84"/>
      <c r="J17" s="66"/>
    </row>
    <row r="18" spans="1:10" x14ac:dyDescent="0.2">
      <c r="A18" s="63"/>
      <c r="B18" s="63"/>
      <c r="C18" s="63"/>
      <c r="D18" s="76"/>
      <c r="E18" s="73"/>
      <c r="F18" s="84"/>
      <c r="G18" s="73"/>
      <c r="H18" s="83"/>
      <c r="I18" s="84"/>
      <c r="J18" s="66"/>
    </row>
    <row r="19" spans="1:10" x14ac:dyDescent="0.2">
      <c r="A19" s="63"/>
      <c r="B19" s="64"/>
      <c r="C19" s="63"/>
      <c r="D19" s="73"/>
      <c r="E19" s="73"/>
      <c r="F19" s="84"/>
      <c r="G19" s="73"/>
      <c r="H19" s="83"/>
      <c r="I19" s="84"/>
      <c r="J19" s="66"/>
    </row>
    <row r="20" spans="1:10" x14ac:dyDescent="0.2">
      <c r="A20" s="63"/>
      <c r="B20" s="64"/>
      <c r="C20" s="63"/>
      <c r="D20" s="73"/>
      <c r="E20" s="73"/>
      <c r="F20" s="84"/>
      <c r="G20" s="73"/>
      <c r="H20" s="85"/>
      <c r="I20" s="84"/>
      <c r="J20" s="66"/>
    </row>
    <row r="21" spans="1:10" x14ac:dyDescent="0.2">
      <c r="A21" s="63"/>
      <c r="B21" s="63"/>
      <c r="C21" s="63"/>
      <c r="D21" s="73"/>
      <c r="E21" s="73"/>
      <c r="F21" s="84"/>
      <c r="G21" s="73"/>
      <c r="H21" s="78"/>
      <c r="I21" s="79"/>
      <c r="J21" s="66"/>
    </row>
    <row r="22" spans="1:10" x14ac:dyDescent="0.2">
      <c r="A22" s="63"/>
      <c r="B22" s="63"/>
      <c r="C22" s="63"/>
      <c r="D22" s="73"/>
      <c r="E22" s="73"/>
      <c r="F22" s="84"/>
      <c r="G22" s="73"/>
      <c r="H22" s="78"/>
      <c r="I22" s="79"/>
      <c r="J22" s="66"/>
    </row>
    <row r="23" spans="1:10" x14ac:dyDescent="0.2">
      <c r="A23" s="63"/>
      <c r="B23" s="63"/>
      <c r="C23" s="63"/>
      <c r="D23" s="73"/>
      <c r="E23" s="73"/>
      <c r="F23" s="84"/>
      <c r="G23" s="73"/>
      <c r="H23" s="78"/>
      <c r="I23" s="79"/>
      <c r="J23" s="66"/>
    </row>
    <row r="24" spans="1:10" x14ac:dyDescent="0.2">
      <c r="A24" s="63"/>
      <c r="B24" s="86"/>
      <c r="C24" s="63"/>
      <c r="D24" s="73"/>
      <c r="E24" s="73"/>
      <c r="F24" s="84"/>
      <c r="G24" s="73"/>
      <c r="H24" s="78"/>
      <c r="I24" s="79"/>
      <c r="J24" s="66"/>
    </row>
    <row r="25" spans="1:10" x14ac:dyDescent="0.2">
      <c r="A25" s="63"/>
      <c r="B25" s="64"/>
      <c r="C25" s="63"/>
      <c r="D25" s="73"/>
      <c r="E25" s="73"/>
      <c r="F25" s="84"/>
      <c r="G25" s="73"/>
      <c r="H25" s="78"/>
      <c r="I25" s="79"/>
      <c r="J25" s="66"/>
    </row>
    <row r="26" spans="1:10" x14ac:dyDescent="0.2">
      <c r="A26" s="63"/>
      <c r="B26" s="63"/>
      <c r="C26" s="63"/>
      <c r="D26" s="73"/>
      <c r="E26" s="73"/>
      <c r="F26" s="84"/>
      <c r="G26" s="73"/>
      <c r="H26" s="78"/>
      <c r="I26" s="79"/>
      <c r="J26" s="66"/>
    </row>
    <row r="27" spans="1:10" x14ac:dyDescent="0.2">
      <c r="A27" s="63"/>
      <c r="B27" s="60"/>
      <c r="C27" s="63"/>
      <c r="D27" s="73"/>
      <c r="E27" s="73"/>
      <c r="F27" s="84"/>
      <c r="G27" s="73"/>
      <c r="H27" s="78"/>
      <c r="I27" s="79"/>
      <c r="J27" s="66"/>
    </row>
    <row r="28" spans="1:10" x14ac:dyDescent="0.2">
      <c r="A28" s="63"/>
      <c r="B28" s="63"/>
      <c r="C28" s="63"/>
      <c r="D28" s="73"/>
      <c r="E28" s="73"/>
      <c r="F28" s="84"/>
      <c r="G28" s="73"/>
      <c r="H28" s="78"/>
      <c r="I28" s="79"/>
      <c r="J28" s="66"/>
    </row>
    <row r="29" spans="1:10" x14ac:dyDescent="0.2">
      <c r="A29" s="63"/>
      <c r="B29" s="64"/>
      <c r="C29" s="63"/>
      <c r="D29" s="73"/>
      <c r="E29" s="73"/>
      <c r="F29" s="84"/>
      <c r="G29" s="73"/>
      <c r="H29" s="78"/>
      <c r="I29" s="79"/>
      <c r="J29" s="66"/>
    </row>
    <row r="30" spans="1:10" x14ac:dyDescent="0.2">
      <c r="A30" s="63"/>
      <c r="B30" s="64"/>
      <c r="C30" s="63"/>
      <c r="D30" s="73"/>
      <c r="E30" s="73"/>
      <c r="F30" s="84"/>
      <c r="G30" s="73"/>
      <c r="H30" s="78"/>
      <c r="I30" s="79"/>
      <c r="J30" s="66"/>
    </row>
    <row r="31" spans="1:10" x14ac:dyDescent="0.2">
      <c r="A31" s="63"/>
      <c r="B31" s="63"/>
      <c r="C31" s="63"/>
      <c r="D31" s="73"/>
      <c r="E31" s="73"/>
      <c r="F31" s="84"/>
      <c r="G31" s="73"/>
      <c r="H31" s="78"/>
      <c r="I31" s="79"/>
      <c r="J31" s="66"/>
    </row>
    <row r="32" spans="1:10" x14ac:dyDescent="0.2">
      <c r="A32" s="63"/>
      <c r="B32" s="86"/>
      <c r="C32" s="63"/>
      <c r="D32" s="73"/>
      <c r="E32" s="73"/>
      <c r="F32" s="84"/>
      <c r="G32" s="73"/>
      <c r="H32" s="78"/>
      <c r="I32" s="79"/>
      <c r="J32" s="66"/>
    </row>
    <row r="33" spans="1:10" x14ac:dyDescent="0.2">
      <c r="A33" s="63"/>
      <c r="B33" s="72"/>
      <c r="C33" s="63"/>
      <c r="D33" s="73"/>
      <c r="E33" s="73"/>
      <c r="F33" s="84"/>
      <c r="G33" s="73"/>
      <c r="H33" s="78"/>
      <c r="I33" s="79"/>
      <c r="J33" s="66"/>
    </row>
    <row r="34" spans="1:10" x14ac:dyDescent="0.2">
      <c r="A34" s="63"/>
      <c r="B34" s="64"/>
      <c r="C34" s="63"/>
      <c r="D34" s="73"/>
      <c r="E34" s="73"/>
      <c r="F34" s="84"/>
      <c r="G34" s="73"/>
      <c r="H34" s="78"/>
      <c r="I34" s="79"/>
      <c r="J34" s="66"/>
    </row>
    <row r="35" spans="1:10" x14ac:dyDescent="0.2">
      <c r="A35" s="63"/>
      <c r="B35" s="64"/>
      <c r="C35" s="63"/>
      <c r="D35" s="73"/>
      <c r="E35" s="73"/>
      <c r="F35" s="84"/>
      <c r="G35" s="73"/>
      <c r="H35" s="78"/>
      <c r="I35" s="79"/>
      <c r="J35" s="66"/>
    </row>
    <row r="36" spans="1:10" x14ac:dyDescent="0.2">
      <c r="A36" s="63"/>
      <c r="B36" s="86"/>
      <c r="C36" s="63"/>
      <c r="D36" s="73"/>
      <c r="E36" s="73"/>
      <c r="F36" s="84"/>
      <c r="G36" s="73"/>
      <c r="H36" s="78"/>
      <c r="I36" s="79"/>
      <c r="J36" s="66"/>
    </row>
    <row r="37" spans="1:10" x14ac:dyDescent="0.2">
      <c r="A37" s="63"/>
      <c r="B37" s="86"/>
      <c r="C37" s="63"/>
      <c r="D37" s="73"/>
      <c r="E37" s="73"/>
      <c r="F37" s="84"/>
      <c r="G37" s="73"/>
      <c r="H37" s="78"/>
      <c r="I37" s="79"/>
      <c r="J37" s="66"/>
    </row>
    <row r="38" spans="1:10" x14ac:dyDescent="0.2">
      <c r="A38" s="63"/>
      <c r="B38" s="86"/>
      <c r="C38" s="63"/>
      <c r="D38" s="73"/>
      <c r="E38" s="73"/>
      <c r="F38" s="84"/>
      <c r="G38" s="73"/>
      <c r="H38" s="78"/>
      <c r="I38" s="79"/>
      <c r="J38" s="66"/>
    </row>
    <row r="39" spans="1:10" x14ac:dyDescent="0.2">
      <c r="A39" s="63"/>
      <c r="B39" s="86"/>
      <c r="C39" s="63"/>
      <c r="D39" s="73"/>
      <c r="E39" s="73"/>
      <c r="F39" s="84"/>
      <c r="G39" s="73"/>
      <c r="H39" s="78"/>
      <c r="I39" s="79"/>
      <c r="J39" s="66"/>
    </row>
    <row r="40" spans="1:10" x14ac:dyDescent="0.2">
      <c r="A40" s="63"/>
      <c r="B40" s="86"/>
      <c r="C40" s="63"/>
      <c r="D40" s="73"/>
      <c r="E40" s="73"/>
      <c r="F40" s="84"/>
      <c r="G40" s="73"/>
      <c r="H40" s="78"/>
      <c r="I40" s="79"/>
      <c r="J40" s="66"/>
    </row>
    <row r="41" spans="1:10" x14ac:dyDescent="0.2">
      <c r="B41" s="86"/>
      <c r="C41" s="63"/>
      <c r="D41" s="73"/>
      <c r="E41" s="73"/>
      <c r="F41" s="84"/>
      <c r="G41" s="73"/>
      <c r="H41" s="78"/>
      <c r="I41" s="79"/>
      <c r="J41" s="66"/>
    </row>
    <row r="42" spans="1:10" x14ac:dyDescent="0.2">
      <c r="B42" s="86"/>
      <c r="C42" s="63"/>
      <c r="D42" s="73"/>
      <c r="E42" s="73"/>
      <c r="F42" s="84"/>
      <c r="G42" s="73"/>
      <c r="H42" s="78"/>
      <c r="I42" s="79"/>
      <c r="J42" s="66"/>
    </row>
    <row r="43" spans="1:10" x14ac:dyDescent="0.2">
      <c r="B43" s="86"/>
      <c r="C43" s="63"/>
      <c r="D43" s="73"/>
      <c r="E43" s="73"/>
      <c r="F43" s="84"/>
      <c r="G43" s="73"/>
      <c r="H43" s="78"/>
      <c r="I43" s="79"/>
      <c r="J43" s="66"/>
    </row>
    <row r="44" spans="1:10" x14ac:dyDescent="0.2">
      <c r="B44" s="86"/>
      <c r="C44" s="63"/>
      <c r="D44" s="73"/>
      <c r="E44" s="73"/>
      <c r="F44" s="84"/>
      <c r="G44" s="73"/>
      <c r="H44" s="78"/>
      <c r="I44" s="79"/>
      <c r="J44" s="66"/>
    </row>
    <row r="45" spans="1:10" x14ac:dyDescent="0.2">
      <c r="B45" s="64"/>
      <c r="C45" s="63"/>
      <c r="D45" s="73"/>
      <c r="E45" s="73"/>
      <c r="F45" s="84"/>
      <c r="G45" s="73"/>
      <c r="H45" s="78"/>
      <c r="I45" s="79"/>
      <c r="J45" s="66"/>
    </row>
    <row r="46" spans="1:10" x14ac:dyDescent="0.2">
      <c r="B46" s="86"/>
      <c r="C46" s="63"/>
      <c r="D46" s="73"/>
      <c r="E46" s="73"/>
      <c r="F46" s="84"/>
      <c r="G46" s="73"/>
      <c r="H46" s="78"/>
      <c r="I46" s="79"/>
      <c r="J46" s="66"/>
    </row>
    <row r="47" spans="1:10" x14ac:dyDescent="0.2">
      <c r="B47" s="86"/>
      <c r="C47" s="63"/>
      <c r="D47" s="73"/>
      <c r="E47" s="73"/>
      <c r="F47" s="84"/>
      <c r="G47" s="73"/>
      <c r="H47" s="78"/>
      <c r="I47" s="79"/>
      <c r="J47" s="66"/>
    </row>
    <row r="48" spans="1:10" x14ac:dyDescent="0.2">
      <c r="B48" s="86"/>
      <c r="C48" s="63"/>
      <c r="D48" s="73"/>
      <c r="E48" s="73"/>
      <c r="F48" s="84"/>
      <c r="G48" s="73"/>
      <c r="H48" s="78"/>
      <c r="I48" s="79"/>
      <c r="J48" s="66"/>
    </row>
    <row r="49" spans="1:10" x14ac:dyDescent="0.2">
      <c r="B49" s="86"/>
      <c r="C49" s="63"/>
      <c r="D49" s="73"/>
      <c r="E49" s="73"/>
      <c r="F49" s="84"/>
      <c r="G49" s="73"/>
      <c r="H49" s="78"/>
      <c r="I49" s="79"/>
      <c r="J49" s="66"/>
    </row>
    <row r="50" spans="1:10" x14ac:dyDescent="0.2">
      <c r="B50" s="86"/>
      <c r="C50" s="63"/>
      <c r="D50" s="73"/>
      <c r="E50" s="73"/>
      <c r="F50" s="84"/>
      <c r="G50" s="73"/>
      <c r="H50" s="78"/>
      <c r="I50" s="79"/>
      <c r="J50" s="66"/>
    </row>
    <row r="51" spans="1:10" x14ac:dyDescent="0.2">
      <c r="A51" s="63"/>
      <c r="B51" s="86"/>
      <c r="C51" s="63"/>
      <c r="D51" s="73"/>
      <c r="E51" s="73"/>
      <c r="F51" s="84"/>
      <c r="G51" s="73"/>
      <c r="H51" s="78"/>
      <c r="I51" s="79"/>
      <c r="J51" s="66"/>
    </row>
    <row r="52" spans="1:10" x14ac:dyDescent="0.2">
      <c r="A52" s="63"/>
      <c r="B52" s="86"/>
      <c r="C52" s="63"/>
      <c r="D52" s="73"/>
      <c r="E52" s="73"/>
      <c r="F52" s="84"/>
      <c r="G52" s="73"/>
      <c r="H52" s="78"/>
      <c r="I52" s="79"/>
      <c r="J52" s="66"/>
    </row>
    <row r="53" spans="1:10" x14ac:dyDescent="0.2">
      <c r="A53" s="63"/>
      <c r="B53" s="63"/>
      <c r="C53" s="63"/>
      <c r="D53" s="73"/>
      <c r="E53" s="73"/>
      <c r="F53" s="84"/>
      <c r="G53" s="73"/>
      <c r="H53" s="78"/>
      <c r="I53" s="79"/>
      <c r="J53" s="66"/>
    </row>
    <row r="54" spans="1:10" x14ac:dyDescent="0.2">
      <c r="A54" s="63"/>
      <c r="B54" s="63"/>
      <c r="C54" s="63"/>
      <c r="D54" s="73"/>
      <c r="E54" s="73"/>
      <c r="F54" s="84"/>
      <c r="G54" s="73"/>
      <c r="H54" s="78"/>
      <c r="I54" s="79"/>
      <c r="J54" s="66"/>
    </row>
    <row r="55" spans="1:10" x14ac:dyDescent="0.2">
      <c r="A55" s="63"/>
      <c r="B55" s="63"/>
      <c r="C55" s="63"/>
      <c r="D55" s="73"/>
      <c r="E55" s="73"/>
      <c r="F55" s="84"/>
      <c r="G55" s="73"/>
      <c r="H55" s="78"/>
      <c r="I55" s="79"/>
      <c r="J55" s="66"/>
    </row>
    <row r="56" spans="1:10" ht="13.5" thickBot="1" x14ac:dyDescent="0.25">
      <c r="A56" s="63"/>
      <c r="B56" s="60" t="s">
        <v>7</v>
      </c>
      <c r="C56" s="63"/>
      <c r="D56" s="73"/>
      <c r="E56" s="73"/>
      <c r="F56" s="73"/>
      <c r="G56" s="73"/>
      <c r="H56" s="73"/>
      <c r="I56" s="73"/>
      <c r="J56" s="66"/>
    </row>
    <row r="57" spans="1:10" x14ac:dyDescent="0.2">
      <c r="A57" s="87"/>
      <c r="B57" s="88"/>
      <c r="C57" s="88"/>
      <c r="D57" s="89"/>
      <c r="E57" s="89"/>
      <c r="F57" s="89"/>
      <c r="G57" s="89"/>
      <c r="H57" s="89"/>
      <c r="I57" s="89"/>
      <c r="J57" s="90"/>
    </row>
    <row r="58" spans="1:10" x14ac:dyDescent="0.2">
      <c r="A58" s="91"/>
      <c r="B58" s="86"/>
      <c r="C58" s="63"/>
      <c r="D58" s="73"/>
      <c r="E58" s="73"/>
      <c r="F58" s="73"/>
      <c r="G58" s="73"/>
      <c r="H58" s="73"/>
      <c r="I58" s="73"/>
      <c r="J58" s="92"/>
    </row>
    <row r="59" spans="1:10" x14ac:dyDescent="0.2">
      <c r="A59" s="91"/>
      <c r="B59" s="86"/>
      <c r="C59" s="63"/>
      <c r="D59" s="73"/>
      <c r="E59" s="73"/>
      <c r="F59" s="73"/>
      <c r="G59" s="73"/>
      <c r="H59" s="73"/>
      <c r="I59" s="73"/>
      <c r="J59" s="92"/>
    </row>
    <row r="60" spans="1:10" x14ac:dyDescent="0.2">
      <c r="A60" s="91"/>
      <c r="B60" s="86"/>
      <c r="C60" s="63"/>
      <c r="D60" s="73"/>
      <c r="E60" s="73"/>
      <c r="F60" s="73"/>
      <c r="G60" s="73"/>
      <c r="H60" s="73"/>
      <c r="I60" s="73"/>
      <c r="J60" s="92"/>
    </row>
    <row r="61" spans="1:10" x14ac:dyDescent="0.2">
      <c r="A61" s="91"/>
      <c r="B61" s="86"/>
      <c r="C61" s="63"/>
      <c r="D61" s="73"/>
      <c r="E61" s="73"/>
      <c r="F61" s="73"/>
      <c r="G61" s="73"/>
      <c r="H61" s="73"/>
      <c r="I61" s="73"/>
      <c r="J61" s="92"/>
    </row>
    <row r="62" spans="1:10" x14ac:dyDescent="0.2">
      <c r="A62" s="91"/>
      <c r="B62" s="86"/>
      <c r="C62" s="63"/>
      <c r="D62" s="73"/>
      <c r="E62" s="73"/>
      <c r="F62" s="93"/>
      <c r="G62" s="73"/>
      <c r="H62" s="73"/>
      <c r="I62" s="73"/>
      <c r="J62" s="92"/>
    </row>
    <row r="63" spans="1:10" x14ac:dyDescent="0.2">
      <c r="A63" s="91"/>
      <c r="B63" s="86"/>
      <c r="C63" s="63"/>
      <c r="D63" s="73"/>
      <c r="E63" s="73"/>
      <c r="F63" s="73"/>
      <c r="G63" s="73"/>
      <c r="H63" s="73"/>
      <c r="I63" s="73"/>
      <c r="J63" s="92"/>
    </row>
    <row r="64" spans="1:10" x14ac:dyDescent="0.2">
      <c r="A64" s="91"/>
      <c r="B64" s="86"/>
      <c r="C64" s="63"/>
      <c r="D64" s="73"/>
      <c r="E64" s="73"/>
      <c r="F64" s="73"/>
      <c r="G64" s="73"/>
      <c r="H64" s="73"/>
      <c r="I64" s="73"/>
      <c r="J64" s="92"/>
    </row>
    <row r="65" spans="1:10" ht="13.5" thickBot="1" x14ac:dyDescent="0.25">
      <c r="A65" s="94"/>
      <c r="B65" s="95"/>
      <c r="C65" s="95"/>
      <c r="D65" s="96"/>
      <c r="E65" s="96"/>
      <c r="F65" s="96"/>
      <c r="G65" s="96"/>
      <c r="H65" s="96"/>
      <c r="I65" s="96"/>
      <c r="J65" s="97"/>
    </row>
    <row r="68" spans="1:10" x14ac:dyDescent="0.2">
      <c r="D68" s="70"/>
      <c r="G68" s="98"/>
    </row>
    <row r="69" spans="1:10" x14ac:dyDescent="0.2">
      <c r="D69" s="99"/>
    </row>
    <row r="70" spans="1:10" x14ac:dyDescent="0.2">
      <c r="D70" s="99"/>
    </row>
    <row r="71" spans="1:10" x14ac:dyDescent="0.2">
      <c r="D71" s="99"/>
    </row>
    <row r="72" spans="1:10" x14ac:dyDescent="0.2">
      <c r="D72" s="99"/>
    </row>
    <row r="73" spans="1:10" x14ac:dyDescent="0.2">
      <c r="D73" s="99"/>
    </row>
    <row r="74" spans="1:10" x14ac:dyDescent="0.2">
      <c r="D74" s="99"/>
    </row>
    <row r="75" spans="1:10" x14ac:dyDescent="0.2">
      <c r="D75" s="99"/>
    </row>
    <row r="76" spans="1:10" x14ac:dyDescent="0.2">
      <c r="D76" s="99"/>
    </row>
    <row r="77" spans="1:10" x14ac:dyDescent="0.2">
      <c r="D77" s="99"/>
    </row>
    <row r="78" spans="1:10" x14ac:dyDescent="0.2">
      <c r="D78" s="99"/>
    </row>
    <row r="79" spans="1:10" x14ac:dyDescent="0.2">
      <c r="D79" s="99"/>
    </row>
    <row r="80" spans="1:10" x14ac:dyDescent="0.2">
      <c r="D80" s="99"/>
    </row>
    <row r="81" spans="4:4" x14ac:dyDescent="0.2">
      <c r="D81" s="99"/>
    </row>
    <row r="82" spans="4:4" x14ac:dyDescent="0.2">
      <c r="D82" s="99"/>
    </row>
    <row r="83" spans="4:4" x14ac:dyDescent="0.2">
      <c r="D83" s="99"/>
    </row>
    <row r="84" spans="4:4" x14ac:dyDescent="0.2">
      <c r="D84" s="99"/>
    </row>
    <row r="85" spans="4:4" x14ac:dyDescent="0.2">
      <c r="D85" s="99"/>
    </row>
    <row r="86" spans="4:4" x14ac:dyDescent="0.2">
      <c r="D86" s="99"/>
    </row>
    <row r="87" spans="4:4" x14ac:dyDescent="0.2">
      <c r="D87" s="99"/>
    </row>
    <row r="88" spans="4:4" x14ac:dyDescent="0.2">
      <c r="D88" s="99"/>
    </row>
    <row r="89" spans="4:4" x14ac:dyDescent="0.2">
      <c r="D89" s="99"/>
    </row>
    <row r="90" spans="4:4" x14ac:dyDescent="0.2">
      <c r="D90" s="99"/>
    </row>
    <row r="91" spans="4:4" x14ac:dyDescent="0.2">
      <c r="D91" s="99"/>
    </row>
    <row r="92" spans="4:4" x14ac:dyDescent="0.2">
      <c r="D92" s="99"/>
    </row>
    <row r="93" spans="4:4" x14ac:dyDescent="0.2">
      <c r="D93" s="99"/>
    </row>
    <row r="94" spans="4:4" x14ac:dyDescent="0.2">
      <c r="D94" s="99"/>
    </row>
    <row r="95" spans="4:4" x14ac:dyDescent="0.2">
      <c r="D95" s="99"/>
    </row>
    <row r="96" spans="4:4" x14ac:dyDescent="0.2">
      <c r="D96" s="99"/>
    </row>
    <row r="97" spans="4:4" x14ac:dyDescent="0.2">
      <c r="D97" s="99"/>
    </row>
    <row r="98" spans="4:4" x14ac:dyDescent="0.2">
      <c r="D98" s="99"/>
    </row>
    <row r="99" spans="4:4" x14ac:dyDescent="0.2">
      <c r="D99" s="99"/>
    </row>
    <row r="100" spans="4:4" x14ac:dyDescent="0.2">
      <c r="D100" s="99"/>
    </row>
    <row r="101" spans="4:4" x14ac:dyDescent="0.2">
      <c r="D101" s="99"/>
    </row>
    <row r="102" spans="4:4" x14ac:dyDescent="0.2">
      <c r="D102" s="99"/>
    </row>
    <row r="103" spans="4:4" x14ac:dyDescent="0.2">
      <c r="D103" s="99"/>
    </row>
    <row r="104" spans="4:4" x14ac:dyDescent="0.2">
      <c r="D104" s="99"/>
    </row>
    <row r="105" spans="4:4" x14ac:dyDescent="0.2">
      <c r="D105" s="99"/>
    </row>
    <row r="106" spans="4:4" x14ac:dyDescent="0.2">
      <c r="D106" s="99"/>
    </row>
    <row r="107" spans="4:4" x14ac:dyDescent="0.2">
      <c r="D107" s="99"/>
    </row>
    <row r="108" spans="4:4" x14ac:dyDescent="0.2">
      <c r="D108" s="99"/>
    </row>
    <row r="109" spans="4:4" x14ac:dyDescent="0.2">
      <c r="D109" s="99"/>
    </row>
    <row r="110" spans="4:4" x14ac:dyDescent="0.2">
      <c r="D110" s="99"/>
    </row>
    <row r="111" spans="4:4" x14ac:dyDescent="0.2">
      <c r="D111" s="99"/>
    </row>
    <row r="112" spans="4:4" x14ac:dyDescent="0.2">
      <c r="D112" s="99"/>
    </row>
    <row r="113" spans="4:4" x14ac:dyDescent="0.2">
      <c r="D113" s="99"/>
    </row>
    <row r="114" spans="4:4" x14ac:dyDescent="0.2">
      <c r="D114" s="99"/>
    </row>
    <row r="115" spans="4:4" x14ac:dyDescent="0.2">
      <c r="D115" s="99"/>
    </row>
    <row r="116" spans="4:4" x14ac:dyDescent="0.2">
      <c r="D116" s="99"/>
    </row>
    <row r="117" spans="4:4" x14ac:dyDescent="0.2">
      <c r="D117" s="99"/>
    </row>
    <row r="118" spans="4:4" x14ac:dyDescent="0.2">
      <c r="D118" s="99"/>
    </row>
    <row r="119" spans="4:4" x14ac:dyDescent="0.2">
      <c r="D119" s="99"/>
    </row>
    <row r="120" spans="4:4" x14ac:dyDescent="0.2">
      <c r="D120" s="99"/>
    </row>
    <row r="121" spans="4:4" x14ac:dyDescent="0.2">
      <c r="D121" s="99"/>
    </row>
    <row r="122" spans="4:4" x14ac:dyDescent="0.2">
      <c r="D122" s="99"/>
    </row>
    <row r="123" spans="4:4" x14ac:dyDescent="0.2">
      <c r="D123" s="99"/>
    </row>
    <row r="124" spans="4:4" x14ac:dyDescent="0.2">
      <c r="D124" s="99"/>
    </row>
    <row r="125" spans="4:4" x14ac:dyDescent="0.2">
      <c r="D125" s="99"/>
    </row>
    <row r="126" spans="4:4" x14ac:dyDescent="0.2">
      <c r="D126" s="99"/>
    </row>
    <row r="127" spans="4:4" x14ac:dyDescent="0.2">
      <c r="D127" s="99"/>
    </row>
    <row r="128" spans="4:4" x14ac:dyDescent="0.2">
      <c r="D128" s="99"/>
    </row>
    <row r="129" spans="4:4" x14ac:dyDescent="0.2">
      <c r="D129" s="99"/>
    </row>
    <row r="130" spans="4:4" x14ac:dyDescent="0.2">
      <c r="D130" s="99"/>
    </row>
    <row r="131" spans="4:4" x14ac:dyDescent="0.2">
      <c r="D131" s="99"/>
    </row>
    <row r="132" spans="4:4" x14ac:dyDescent="0.2">
      <c r="D132" s="99"/>
    </row>
    <row r="133" spans="4:4" x14ac:dyDescent="0.2">
      <c r="D133" s="99"/>
    </row>
    <row r="134" spans="4:4" x14ac:dyDescent="0.2">
      <c r="D134" s="99"/>
    </row>
    <row r="135" spans="4:4" x14ac:dyDescent="0.2">
      <c r="D135" s="99"/>
    </row>
    <row r="136" spans="4:4" x14ac:dyDescent="0.2">
      <c r="D136" s="99"/>
    </row>
    <row r="137" spans="4:4" x14ac:dyDescent="0.2">
      <c r="D137" s="99"/>
    </row>
    <row r="138" spans="4:4" x14ac:dyDescent="0.2">
      <c r="D138" s="99"/>
    </row>
    <row r="139" spans="4:4" x14ac:dyDescent="0.2">
      <c r="D139" s="99"/>
    </row>
    <row r="140" spans="4:4" x14ac:dyDescent="0.2">
      <c r="D140" s="99"/>
    </row>
    <row r="141" spans="4:4" x14ac:dyDescent="0.2">
      <c r="D141" s="99"/>
    </row>
    <row r="142" spans="4:4" x14ac:dyDescent="0.2">
      <c r="D142" s="99"/>
    </row>
    <row r="143" spans="4:4" x14ac:dyDescent="0.2">
      <c r="D143" s="99"/>
    </row>
    <row r="144" spans="4:4" x14ac:dyDescent="0.2">
      <c r="D144" s="99"/>
    </row>
    <row r="145" spans="4:4" x14ac:dyDescent="0.2">
      <c r="D145" s="99"/>
    </row>
    <row r="146" spans="4:4" x14ac:dyDescent="0.2">
      <c r="D146" s="99"/>
    </row>
    <row r="147" spans="4:4" x14ac:dyDescent="0.2">
      <c r="D147" s="99"/>
    </row>
    <row r="148" spans="4:4" x14ac:dyDescent="0.2">
      <c r="D148" s="99"/>
    </row>
    <row r="149" spans="4:4" x14ac:dyDescent="0.2">
      <c r="D149" s="99"/>
    </row>
    <row r="150" spans="4:4" x14ac:dyDescent="0.2">
      <c r="D150" s="99"/>
    </row>
    <row r="151" spans="4:4" x14ac:dyDescent="0.2">
      <c r="D151" s="99"/>
    </row>
    <row r="152" spans="4:4" x14ac:dyDescent="0.2">
      <c r="D152" s="99"/>
    </row>
    <row r="153" spans="4:4" x14ac:dyDescent="0.2">
      <c r="D153" s="99"/>
    </row>
    <row r="154" spans="4:4" x14ac:dyDescent="0.2">
      <c r="D154" s="99"/>
    </row>
    <row r="155" spans="4:4" x14ac:dyDescent="0.2">
      <c r="D155" s="99"/>
    </row>
    <row r="156" spans="4:4" x14ac:dyDescent="0.2">
      <c r="D156" s="99"/>
    </row>
    <row r="157" spans="4:4" x14ac:dyDescent="0.2">
      <c r="D157" s="99"/>
    </row>
    <row r="158" spans="4:4" x14ac:dyDescent="0.2">
      <c r="D158" s="99"/>
    </row>
    <row r="159" spans="4:4" x14ac:dyDescent="0.2">
      <c r="D159" s="99"/>
    </row>
    <row r="160" spans="4:4" x14ac:dyDescent="0.2">
      <c r="D160" s="99"/>
    </row>
    <row r="161" spans="4:4" x14ac:dyDescent="0.2">
      <c r="D161" s="99"/>
    </row>
    <row r="162" spans="4:4" x14ac:dyDescent="0.2">
      <c r="D162" s="99"/>
    </row>
    <row r="163" spans="4:4" x14ac:dyDescent="0.2">
      <c r="D163" s="99"/>
    </row>
    <row r="164" spans="4:4" x14ac:dyDescent="0.2">
      <c r="D164" s="99"/>
    </row>
    <row r="165" spans="4:4" x14ac:dyDescent="0.2">
      <c r="D165" s="99"/>
    </row>
    <row r="166" spans="4:4" x14ac:dyDescent="0.2">
      <c r="D166" s="99"/>
    </row>
    <row r="167" spans="4:4" x14ac:dyDescent="0.2">
      <c r="D167" s="99"/>
    </row>
    <row r="168" spans="4:4" x14ac:dyDescent="0.2">
      <c r="D168" s="99"/>
    </row>
    <row r="169" spans="4:4" x14ac:dyDescent="0.2">
      <c r="D169" s="99"/>
    </row>
    <row r="170" spans="4:4" x14ac:dyDescent="0.2">
      <c r="D170" s="99"/>
    </row>
    <row r="171" spans="4:4" x14ac:dyDescent="0.2">
      <c r="D171" s="99"/>
    </row>
    <row r="172" spans="4:4" x14ac:dyDescent="0.2">
      <c r="D172" s="99"/>
    </row>
    <row r="173" spans="4:4" x14ac:dyDescent="0.2">
      <c r="D173" s="99"/>
    </row>
    <row r="174" spans="4:4" x14ac:dyDescent="0.2">
      <c r="D174" s="99"/>
    </row>
    <row r="175" spans="4:4" x14ac:dyDescent="0.2">
      <c r="D175" s="99"/>
    </row>
    <row r="176" spans="4:4" x14ac:dyDescent="0.2">
      <c r="D176" s="99"/>
    </row>
    <row r="177" spans="4:4" x14ac:dyDescent="0.2">
      <c r="D177" s="99"/>
    </row>
    <row r="178" spans="4:4" x14ac:dyDescent="0.2">
      <c r="D178" s="99"/>
    </row>
    <row r="179" spans="4:4" x14ac:dyDescent="0.2">
      <c r="D179" s="99"/>
    </row>
    <row r="180" spans="4:4" x14ac:dyDescent="0.2">
      <c r="D180" s="99"/>
    </row>
    <row r="181" spans="4:4" x14ac:dyDescent="0.2">
      <c r="D181" s="99"/>
    </row>
    <row r="182" spans="4:4" x14ac:dyDescent="0.2">
      <c r="D182" s="99"/>
    </row>
    <row r="183" spans="4:4" x14ac:dyDescent="0.2">
      <c r="D183" s="99"/>
    </row>
    <row r="184" spans="4:4" x14ac:dyDescent="0.2">
      <c r="D184" s="99"/>
    </row>
    <row r="185" spans="4:4" x14ac:dyDescent="0.2">
      <c r="D185" s="99"/>
    </row>
    <row r="186" spans="4:4" x14ac:dyDescent="0.2">
      <c r="D186" s="99"/>
    </row>
    <row r="187" spans="4:4" x14ac:dyDescent="0.2">
      <c r="D187" s="99"/>
    </row>
    <row r="188" spans="4:4" x14ac:dyDescent="0.2">
      <c r="D188" s="99"/>
    </row>
    <row r="189" spans="4:4" x14ac:dyDescent="0.2">
      <c r="D189" s="99"/>
    </row>
    <row r="190" spans="4:4" x14ac:dyDescent="0.2">
      <c r="D190" s="99"/>
    </row>
    <row r="191" spans="4:4" x14ac:dyDescent="0.2">
      <c r="D191" s="99"/>
    </row>
    <row r="192" spans="4:4" x14ac:dyDescent="0.2">
      <c r="D192" s="99"/>
    </row>
    <row r="193" spans="4:4" x14ac:dyDescent="0.2">
      <c r="D193" s="99"/>
    </row>
    <row r="194" spans="4:4" x14ac:dyDescent="0.2">
      <c r="D194" s="99"/>
    </row>
    <row r="195" spans="4:4" x14ac:dyDescent="0.2">
      <c r="D195" s="99"/>
    </row>
    <row r="196" spans="4:4" x14ac:dyDescent="0.2">
      <c r="D196" s="99"/>
    </row>
    <row r="197" spans="4:4" x14ac:dyDescent="0.2">
      <c r="D197" s="99"/>
    </row>
    <row r="198" spans="4:4" x14ac:dyDescent="0.2">
      <c r="D198" s="99"/>
    </row>
    <row r="199" spans="4:4" x14ac:dyDescent="0.2">
      <c r="D199" s="99"/>
    </row>
    <row r="200" spans="4:4" x14ac:dyDescent="0.2">
      <c r="D200" s="99"/>
    </row>
    <row r="201" spans="4:4" x14ac:dyDescent="0.2">
      <c r="D201" s="99"/>
    </row>
    <row r="202" spans="4:4" x14ac:dyDescent="0.2">
      <c r="D202" s="99"/>
    </row>
    <row r="203" spans="4:4" x14ac:dyDescent="0.2">
      <c r="D203" s="99"/>
    </row>
    <row r="204" spans="4:4" x14ac:dyDescent="0.2">
      <c r="D204" s="99"/>
    </row>
    <row r="205" spans="4:4" x14ac:dyDescent="0.2">
      <c r="D205" s="99"/>
    </row>
    <row r="206" spans="4:4" x14ac:dyDescent="0.2">
      <c r="D206" s="99"/>
    </row>
    <row r="207" spans="4:4" x14ac:dyDescent="0.2">
      <c r="D207" s="99"/>
    </row>
    <row r="208" spans="4:4" x14ac:dyDescent="0.2">
      <c r="D208" s="99"/>
    </row>
    <row r="209" spans="4:4" x14ac:dyDescent="0.2">
      <c r="D209" s="99"/>
    </row>
    <row r="210" spans="4:4" x14ac:dyDescent="0.2">
      <c r="D210" s="99"/>
    </row>
    <row r="211" spans="4:4" x14ac:dyDescent="0.2">
      <c r="D211" s="99"/>
    </row>
    <row r="212" spans="4:4" x14ac:dyDescent="0.2">
      <c r="D212" s="99"/>
    </row>
    <row r="213" spans="4:4" x14ac:dyDescent="0.2">
      <c r="D213" s="99"/>
    </row>
    <row r="214" spans="4:4" x14ac:dyDescent="0.2">
      <c r="D214" s="99"/>
    </row>
    <row r="215" spans="4:4" x14ac:dyDescent="0.2">
      <c r="D215" s="99"/>
    </row>
    <row r="216" spans="4:4" x14ac:dyDescent="0.2">
      <c r="D216" s="99"/>
    </row>
    <row r="217" spans="4:4" x14ac:dyDescent="0.2">
      <c r="D217" s="99"/>
    </row>
    <row r="218" spans="4:4" x14ac:dyDescent="0.2">
      <c r="D218" s="99"/>
    </row>
    <row r="219" spans="4:4" x14ac:dyDescent="0.2">
      <c r="D219" s="99"/>
    </row>
    <row r="220" spans="4:4" x14ac:dyDescent="0.2">
      <c r="D220" s="99"/>
    </row>
    <row r="221" spans="4:4" x14ac:dyDescent="0.2">
      <c r="D221" s="99"/>
    </row>
    <row r="222" spans="4:4" x14ac:dyDescent="0.2">
      <c r="D222" s="99"/>
    </row>
    <row r="223" spans="4:4" x14ac:dyDescent="0.2">
      <c r="D223" s="99"/>
    </row>
    <row r="224" spans="4:4" x14ac:dyDescent="0.2">
      <c r="D224" s="99"/>
    </row>
    <row r="225" spans="4:4" x14ac:dyDescent="0.2">
      <c r="D225" s="99"/>
    </row>
    <row r="226" spans="4:4" x14ac:dyDescent="0.2">
      <c r="D226" s="99"/>
    </row>
    <row r="227" spans="4:4" x14ac:dyDescent="0.2">
      <c r="D227" s="99"/>
    </row>
    <row r="228" spans="4:4" x14ac:dyDescent="0.2">
      <c r="D228" s="99"/>
    </row>
    <row r="229" spans="4:4" x14ac:dyDescent="0.2">
      <c r="D229" s="99"/>
    </row>
    <row r="230" spans="4:4" x14ac:dyDescent="0.2">
      <c r="D230" s="99"/>
    </row>
    <row r="231" spans="4:4" x14ac:dyDescent="0.2">
      <c r="D231" s="99"/>
    </row>
    <row r="232" spans="4:4" x14ac:dyDescent="0.2">
      <c r="D232" s="99"/>
    </row>
    <row r="233" spans="4:4" x14ac:dyDescent="0.2">
      <c r="D233" s="99"/>
    </row>
    <row r="234" spans="4:4" x14ac:dyDescent="0.2">
      <c r="D234" s="99"/>
    </row>
    <row r="235" spans="4:4" x14ac:dyDescent="0.2">
      <c r="D235" s="99"/>
    </row>
    <row r="236" spans="4:4" x14ac:dyDescent="0.2">
      <c r="D236" s="99"/>
    </row>
    <row r="237" spans="4:4" x14ac:dyDescent="0.2">
      <c r="D237" s="99"/>
    </row>
    <row r="238" spans="4:4" x14ac:dyDescent="0.2">
      <c r="D238" s="99"/>
    </row>
    <row r="239" spans="4:4" x14ac:dyDescent="0.2">
      <c r="D239" s="99"/>
    </row>
    <row r="240" spans="4:4" x14ac:dyDescent="0.2">
      <c r="D240" s="99"/>
    </row>
    <row r="241" spans="4:4" x14ac:dyDescent="0.2">
      <c r="D241" s="99"/>
    </row>
    <row r="242" spans="4:4" x14ac:dyDescent="0.2">
      <c r="D242" s="99"/>
    </row>
    <row r="243" spans="4:4" x14ac:dyDescent="0.2">
      <c r="D243" s="99"/>
    </row>
    <row r="244" spans="4:4" x14ac:dyDescent="0.2">
      <c r="D244" s="99"/>
    </row>
    <row r="245" spans="4:4" x14ac:dyDescent="0.2">
      <c r="D245" s="99"/>
    </row>
    <row r="246" spans="4:4" x14ac:dyDescent="0.2">
      <c r="D246" s="99"/>
    </row>
    <row r="247" spans="4:4" x14ac:dyDescent="0.2">
      <c r="D247" s="99"/>
    </row>
    <row r="248" spans="4:4" x14ac:dyDescent="0.2">
      <c r="D248" s="99"/>
    </row>
    <row r="249" spans="4:4" x14ac:dyDescent="0.2">
      <c r="D249" s="99"/>
    </row>
    <row r="250" spans="4:4" x14ac:dyDescent="0.2">
      <c r="D250" s="99"/>
    </row>
    <row r="251" spans="4:4" x14ac:dyDescent="0.2">
      <c r="D251" s="99"/>
    </row>
    <row r="252" spans="4:4" x14ac:dyDescent="0.2">
      <c r="D252" s="99"/>
    </row>
    <row r="253" spans="4:4" x14ac:dyDescent="0.2">
      <c r="D253" s="99"/>
    </row>
    <row r="254" spans="4:4" x14ac:dyDescent="0.2">
      <c r="D254" s="99"/>
    </row>
    <row r="255" spans="4:4" x14ac:dyDescent="0.2">
      <c r="D255" s="99"/>
    </row>
    <row r="256" spans="4:4" x14ac:dyDescent="0.2">
      <c r="D256" s="99"/>
    </row>
    <row r="257" spans="4:4" x14ac:dyDescent="0.2">
      <c r="D257" s="99"/>
    </row>
    <row r="258" spans="4:4" x14ac:dyDescent="0.2">
      <c r="D258" s="99"/>
    </row>
    <row r="259" spans="4:4" x14ac:dyDescent="0.2">
      <c r="D259" s="99"/>
    </row>
    <row r="260" spans="4:4" x14ac:dyDescent="0.2">
      <c r="D260" s="99"/>
    </row>
    <row r="261" spans="4:4" x14ac:dyDescent="0.2">
      <c r="D261" s="99"/>
    </row>
    <row r="262" spans="4:4" x14ac:dyDescent="0.2">
      <c r="D262" s="99"/>
    </row>
    <row r="263" spans="4:4" x14ac:dyDescent="0.2">
      <c r="D263" s="99"/>
    </row>
    <row r="264" spans="4:4" x14ac:dyDescent="0.2">
      <c r="D264" s="99"/>
    </row>
    <row r="265" spans="4:4" x14ac:dyDescent="0.2">
      <c r="D265" s="99"/>
    </row>
    <row r="266" spans="4:4" x14ac:dyDescent="0.2">
      <c r="D266" s="99"/>
    </row>
    <row r="267" spans="4:4" x14ac:dyDescent="0.2">
      <c r="D267" s="99"/>
    </row>
    <row r="268" spans="4:4" x14ac:dyDescent="0.2">
      <c r="D268" s="99"/>
    </row>
    <row r="269" spans="4:4" x14ac:dyDescent="0.2">
      <c r="D269" s="99"/>
    </row>
    <row r="270" spans="4:4" x14ac:dyDescent="0.2">
      <c r="D270" s="99"/>
    </row>
    <row r="271" spans="4:4" x14ac:dyDescent="0.2">
      <c r="D271" s="99"/>
    </row>
    <row r="272" spans="4:4" x14ac:dyDescent="0.2">
      <c r="D272" s="99"/>
    </row>
    <row r="273" spans="4:4" x14ac:dyDescent="0.2">
      <c r="D273" s="99"/>
    </row>
    <row r="274" spans="4:4" x14ac:dyDescent="0.2">
      <c r="D274" s="99"/>
    </row>
    <row r="275" spans="4:4" x14ac:dyDescent="0.2">
      <c r="D275" s="99"/>
    </row>
    <row r="276" spans="4:4" x14ac:dyDescent="0.2">
      <c r="D276" s="99"/>
    </row>
    <row r="277" spans="4:4" x14ac:dyDescent="0.2">
      <c r="D277" s="99"/>
    </row>
    <row r="278" spans="4:4" x14ac:dyDescent="0.2">
      <c r="D278" s="99"/>
    </row>
    <row r="279" spans="4:4" x14ac:dyDescent="0.2">
      <c r="D279" s="99"/>
    </row>
    <row r="280" spans="4:4" x14ac:dyDescent="0.2">
      <c r="D280" s="99"/>
    </row>
    <row r="281" spans="4:4" x14ac:dyDescent="0.2">
      <c r="D281" s="99"/>
    </row>
    <row r="282" spans="4:4" x14ac:dyDescent="0.2">
      <c r="D282" s="99"/>
    </row>
    <row r="283" spans="4:4" x14ac:dyDescent="0.2">
      <c r="D283" s="99"/>
    </row>
    <row r="284" spans="4:4" x14ac:dyDescent="0.2">
      <c r="D284" s="99"/>
    </row>
    <row r="285" spans="4:4" x14ac:dyDescent="0.2">
      <c r="D285" s="99"/>
    </row>
    <row r="286" spans="4:4" x14ac:dyDescent="0.2">
      <c r="D286" s="99"/>
    </row>
    <row r="287" spans="4:4" x14ac:dyDescent="0.2">
      <c r="D287" s="99"/>
    </row>
    <row r="288" spans="4:4" x14ac:dyDescent="0.2">
      <c r="D288" s="99"/>
    </row>
    <row r="289" spans="4:4" x14ac:dyDescent="0.2">
      <c r="D289" s="99"/>
    </row>
    <row r="290" spans="4:4" x14ac:dyDescent="0.2">
      <c r="D290" s="99"/>
    </row>
    <row r="291" spans="4:4" x14ac:dyDescent="0.2">
      <c r="D291" s="99"/>
    </row>
    <row r="292" spans="4:4" x14ac:dyDescent="0.2">
      <c r="D292" s="99"/>
    </row>
    <row r="293" spans="4:4" x14ac:dyDescent="0.2">
      <c r="D293" s="99"/>
    </row>
    <row r="294" spans="4:4" x14ac:dyDescent="0.2">
      <c r="D294" s="99"/>
    </row>
    <row r="295" spans="4:4" x14ac:dyDescent="0.2">
      <c r="D295" s="99"/>
    </row>
    <row r="296" spans="4:4" x14ac:dyDescent="0.2">
      <c r="D296" s="99"/>
    </row>
    <row r="297" spans="4:4" x14ac:dyDescent="0.2">
      <c r="D297" s="99"/>
    </row>
    <row r="298" spans="4:4" x14ac:dyDescent="0.2">
      <c r="D298" s="99"/>
    </row>
    <row r="299" spans="4:4" x14ac:dyDescent="0.2">
      <c r="D299" s="99"/>
    </row>
    <row r="300" spans="4:4" x14ac:dyDescent="0.2">
      <c r="D300" s="99"/>
    </row>
    <row r="301" spans="4:4" x14ac:dyDescent="0.2">
      <c r="D301" s="99"/>
    </row>
    <row r="302" spans="4:4" x14ac:dyDescent="0.2">
      <c r="D302" s="99"/>
    </row>
    <row r="303" spans="4:4" x14ac:dyDescent="0.2">
      <c r="D303" s="99"/>
    </row>
    <row r="304" spans="4:4" x14ac:dyDescent="0.2">
      <c r="D304" s="99"/>
    </row>
    <row r="305" spans="4:4" x14ac:dyDescent="0.2">
      <c r="D305" s="99"/>
    </row>
    <row r="306" spans="4:4" x14ac:dyDescent="0.2">
      <c r="D306" s="99"/>
    </row>
    <row r="307" spans="4:4" x14ac:dyDescent="0.2">
      <c r="D307" s="99"/>
    </row>
    <row r="308" spans="4:4" x14ac:dyDescent="0.2">
      <c r="D308" s="99"/>
    </row>
    <row r="309" spans="4:4" x14ac:dyDescent="0.2">
      <c r="D309" s="99"/>
    </row>
    <row r="310" spans="4:4" x14ac:dyDescent="0.2">
      <c r="D310" s="99"/>
    </row>
    <row r="311" spans="4:4" x14ac:dyDescent="0.2">
      <c r="D311" s="99"/>
    </row>
    <row r="312" spans="4:4" x14ac:dyDescent="0.2">
      <c r="D312" s="99"/>
    </row>
    <row r="313" spans="4:4" x14ac:dyDescent="0.2">
      <c r="D313" s="99"/>
    </row>
    <row r="314" spans="4:4" x14ac:dyDescent="0.2">
      <c r="D314" s="99"/>
    </row>
    <row r="315" spans="4:4" x14ac:dyDescent="0.2">
      <c r="D315" s="99"/>
    </row>
    <row r="316" spans="4:4" x14ac:dyDescent="0.2">
      <c r="D316" s="99"/>
    </row>
    <row r="317" spans="4:4" x14ac:dyDescent="0.2">
      <c r="D317" s="99"/>
    </row>
    <row r="318" spans="4:4" x14ac:dyDescent="0.2">
      <c r="D318" s="99"/>
    </row>
    <row r="319" spans="4:4" x14ac:dyDescent="0.2">
      <c r="D319" s="99"/>
    </row>
    <row r="320" spans="4:4" x14ac:dyDescent="0.2">
      <c r="D320" s="99"/>
    </row>
    <row r="321" spans="4:4" x14ac:dyDescent="0.2">
      <c r="D321" s="99"/>
    </row>
    <row r="322" spans="4:4" x14ac:dyDescent="0.2">
      <c r="D322" s="99"/>
    </row>
    <row r="323" spans="4:4" x14ac:dyDescent="0.2">
      <c r="D323" s="99"/>
    </row>
    <row r="324" spans="4:4" x14ac:dyDescent="0.2">
      <c r="D324" s="99"/>
    </row>
    <row r="325" spans="4:4" x14ac:dyDescent="0.2">
      <c r="D325" s="99"/>
    </row>
    <row r="326" spans="4:4" x14ac:dyDescent="0.2">
      <c r="D326" s="99"/>
    </row>
    <row r="327" spans="4:4" x14ac:dyDescent="0.2">
      <c r="D327" s="99"/>
    </row>
    <row r="328" spans="4:4" x14ac:dyDescent="0.2">
      <c r="D328" s="99"/>
    </row>
    <row r="329" spans="4:4" x14ac:dyDescent="0.2">
      <c r="D329" s="99"/>
    </row>
    <row r="330" spans="4:4" x14ac:dyDescent="0.2">
      <c r="D330" s="99"/>
    </row>
    <row r="331" spans="4:4" x14ac:dyDescent="0.2">
      <c r="D331" s="99"/>
    </row>
    <row r="332" spans="4:4" x14ac:dyDescent="0.2">
      <c r="D332" s="99"/>
    </row>
    <row r="333" spans="4:4" x14ac:dyDescent="0.2">
      <c r="D333" s="99"/>
    </row>
    <row r="334" spans="4:4" x14ac:dyDescent="0.2">
      <c r="D334" s="99"/>
    </row>
    <row r="335" spans="4:4" x14ac:dyDescent="0.2">
      <c r="D335" s="99"/>
    </row>
    <row r="336" spans="4:4" x14ac:dyDescent="0.2">
      <c r="D336" s="99"/>
    </row>
    <row r="337" spans="4:4" x14ac:dyDescent="0.2">
      <c r="D337" s="99"/>
    </row>
    <row r="338" spans="4:4" x14ac:dyDescent="0.2">
      <c r="D338" s="99"/>
    </row>
    <row r="339" spans="4:4" x14ac:dyDescent="0.2">
      <c r="D339" s="99"/>
    </row>
    <row r="340" spans="4:4" x14ac:dyDescent="0.2">
      <c r="D340" s="99"/>
    </row>
    <row r="341" spans="4:4" x14ac:dyDescent="0.2">
      <c r="D341" s="99"/>
    </row>
    <row r="342" spans="4:4" x14ac:dyDescent="0.2">
      <c r="D342" s="99"/>
    </row>
    <row r="343" spans="4:4" x14ac:dyDescent="0.2">
      <c r="D343" s="99"/>
    </row>
    <row r="344" spans="4:4" x14ac:dyDescent="0.2">
      <c r="D344" s="99"/>
    </row>
    <row r="345" spans="4:4" x14ac:dyDescent="0.2">
      <c r="D345" s="99"/>
    </row>
    <row r="346" spans="4:4" x14ac:dyDescent="0.2">
      <c r="D346" s="99"/>
    </row>
    <row r="347" spans="4:4" x14ac:dyDescent="0.2">
      <c r="D347" s="99"/>
    </row>
    <row r="348" spans="4:4" x14ac:dyDescent="0.2">
      <c r="D348" s="99"/>
    </row>
    <row r="349" spans="4:4" x14ac:dyDescent="0.2">
      <c r="D349" s="99"/>
    </row>
    <row r="350" spans="4:4" x14ac:dyDescent="0.2">
      <c r="D350" s="99"/>
    </row>
    <row r="351" spans="4:4" x14ac:dyDescent="0.2">
      <c r="D351" s="99"/>
    </row>
    <row r="352" spans="4:4" x14ac:dyDescent="0.2">
      <c r="D352" s="99"/>
    </row>
    <row r="353" spans="4:4" x14ac:dyDescent="0.2">
      <c r="D353" s="99"/>
    </row>
    <row r="354" spans="4:4" x14ac:dyDescent="0.2">
      <c r="D354" s="99"/>
    </row>
    <row r="355" spans="4:4" x14ac:dyDescent="0.2">
      <c r="D355" s="99"/>
    </row>
    <row r="356" spans="4:4" x14ac:dyDescent="0.2">
      <c r="D356" s="99"/>
    </row>
    <row r="357" spans="4:4" x14ac:dyDescent="0.2">
      <c r="D357" s="99"/>
    </row>
    <row r="358" spans="4:4" x14ac:dyDescent="0.2">
      <c r="D358" s="99"/>
    </row>
    <row r="359" spans="4:4" x14ac:dyDescent="0.2">
      <c r="D359" s="99"/>
    </row>
    <row r="360" spans="4:4" x14ac:dyDescent="0.2">
      <c r="D360" s="99"/>
    </row>
    <row r="361" spans="4:4" x14ac:dyDescent="0.2">
      <c r="D361" s="99"/>
    </row>
    <row r="362" spans="4:4" x14ac:dyDescent="0.2">
      <c r="D362" s="99"/>
    </row>
    <row r="363" spans="4:4" x14ac:dyDescent="0.2">
      <c r="D363" s="99"/>
    </row>
    <row r="364" spans="4:4" x14ac:dyDescent="0.2">
      <c r="D364" s="99"/>
    </row>
    <row r="365" spans="4:4" x14ac:dyDescent="0.2">
      <c r="D365" s="99"/>
    </row>
    <row r="366" spans="4:4" x14ac:dyDescent="0.2">
      <c r="D366" s="99"/>
    </row>
    <row r="367" spans="4:4" x14ac:dyDescent="0.2">
      <c r="D367" s="99"/>
    </row>
    <row r="368" spans="4:4" x14ac:dyDescent="0.2">
      <c r="D368" s="99"/>
    </row>
    <row r="369" spans="4:4" x14ac:dyDescent="0.2">
      <c r="D369" s="99"/>
    </row>
    <row r="370" spans="4:4" x14ac:dyDescent="0.2">
      <c r="D370" s="99"/>
    </row>
    <row r="371" spans="4:4" x14ac:dyDescent="0.2">
      <c r="D371" s="99"/>
    </row>
    <row r="372" spans="4:4" x14ac:dyDescent="0.2">
      <c r="D372" s="99"/>
    </row>
    <row r="373" spans="4:4" x14ac:dyDescent="0.2">
      <c r="D373" s="99"/>
    </row>
    <row r="374" spans="4:4" x14ac:dyDescent="0.2">
      <c r="D374" s="99"/>
    </row>
    <row r="375" spans="4:4" x14ac:dyDescent="0.2">
      <c r="D375" s="99"/>
    </row>
    <row r="376" spans="4:4" x14ac:dyDescent="0.2">
      <c r="D376" s="99"/>
    </row>
    <row r="377" spans="4:4" x14ac:dyDescent="0.2">
      <c r="D377" s="99"/>
    </row>
    <row r="378" spans="4:4" x14ac:dyDescent="0.2">
      <c r="D378" s="99"/>
    </row>
    <row r="379" spans="4:4" x14ac:dyDescent="0.2">
      <c r="D379" s="99"/>
    </row>
    <row r="380" spans="4:4" x14ac:dyDescent="0.2">
      <c r="D380" s="99"/>
    </row>
    <row r="381" spans="4:4" x14ac:dyDescent="0.2">
      <c r="D381" s="99"/>
    </row>
    <row r="382" spans="4:4" x14ac:dyDescent="0.2">
      <c r="D382" s="99"/>
    </row>
    <row r="383" spans="4:4" x14ac:dyDescent="0.2">
      <c r="D383" s="99"/>
    </row>
    <row r="384" spans="4:4" x14ac:dyDescent="0.2">
      <c r="D384" s="99"/>
    </row>
    <row r="385" spans="4:4" x14ac:dyDescent="0.2">
      <c r="D385" s="99"/>
    </row>
    <row r="386" spans="4:4" x14ac:dyDescent="0.2">
      <c r="D386" s="99"/>
    </row>
    <row r="387" spans="4:4" x14ac:dyDescent="0.2">
      <c r="D387" s="99"/>
    </row>
    <row r="388" spans="4:4" x14ac:dyDescent="0.2">
      <c r="D388" s="99"/>
    </row>
    <row r="389" spans="4:4" x14ac:dyDescent="0.2">
      <c r="D389" s="99"/>
    </row>
    <row r="390" spans="4:4" x14ac:dyDescent="0.2">
      <c r="D390" s="99"/>
    </row>
    <row r="391" spans="4:4" x14ac:dyDescent="0.2">
      <c r="D391" s="99"/>
    </row>
    <row r="392" spans="4:4" x14ac:dyDescent="0.2">
      <c r="D392" s="99"/>
    </row>
    <row r="393" spans="4:4" x14ac:dyDescent="0.2">
      <c r="D393" s="99"/>
    </row>
    <row r="394" spans="4:4" x14ac:dyDescent="0.2">
      <c r="D394" s="99"/>
    </row>
    <row r="395" spans="4:4" x14ac:dyDescent="0.2">
      <c r="D395" s="99"/>
    </row>
    <row r="396" spans="4:4" x14ac:dyDescent="0.2">
      <c r="D396" s="99"/>
    </row>
    <row r="397" spans="4:4" x14ac:dyDescent="0.2">
      <c r="D397" s="99"/>
    </row>
    <row r="398" spans="4:4" x14ac:dyDescent="0.2">
      <c r="D398" s="99"/>
    </row>
    <row r="399" spans="4:4" x14ac:dyDescent="0.2">
      <c r="D399" s="99"/>
    </row>
    <row r="400" spans="4:4" x14ac:dyDescent="0.2">
      <c r="D400" s="99"/>
    </row>
    <row r="401" spans="4:4" x14ac:dyDescent="0.2">
      <c r="D401" s="99"/>
    </row>
    <row r="402" spans="4:4" x14ac:dyDescent="0.2">
      <c r="D402" s="99"/>
    </row>
    <row r="403" spans="4:4" x14ac:dyDescent="0.2">
      <c r="D403" s="99"/>
    </row>
  </sheetData>
  <conditionalFormatting sqref="J1">
    <cfRule type="cellIs" dxfId="3" priority="4" stopIfTrue="1" operator="equal">
      <formula>"x.x"</formula>
    </cfRule>
  </conditionalFormatting>
  <conditionalFormatting sqref="B9 B11:B18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10">
    <cfRule type="cellIs" dxfId="0" priority="1" stopIfTrue="1" operator="equal">
      <formula>"Title"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WVO983047:WVO983095 G9:G55 WLS983047:WLS983095 WBW983047:WBW983095 VSA983047:VSA983095 VIE983047:VIE983095 UYI983047:UYI983095 UOM983047:UOM983095 UEQ983047:UEQ983095 TUU983047:TUU983095 TKY983047:TKY983095 TBC983047:TBC983095 SRG983047:SRG983095 SHK983047:SHK983095 RXO983047:RXO983095 RNS983047:RNS983095 RDW983047:RDW983095 QUA983047:QUA983095 QKE983047:QKE983095 QAI983047:QAI983095 PQM983047:PQM983095 PGQ983047:PGQ983095 OWU983047:OWU983095 OMY983047:OMY983095 ODC983047:ODC983095 NTG983047:NTG983095 NJK983047:NJK983095 MZO983047:MZO983095 MPS983047:MPS983095 MFW983047:MFW983095 LWA983047:LWA983095 LME983047:LME983095 LCI983047:LCI983095 KSM983047:KSM983095 KIQ983047:KIQ983095 JYU983047:JYU983095 JOY983047:JOY983095 JFC983047:JFC983095 IVG983047:IVG983095 ILK983047:ILK983095 IBO983047:IBO983095 HRS983047:HRS983095 HHW983047:HHW983095 GYA983047:GYA983095 GOE983047:GOE983095 GEI983047:GEI983095 FUM983047:FUM983095 FKQ983047:FKQ983095 FAU983047:FAU983095 EQY983047:EQY983095 EHC983047:EHC983095 DXG983047:DXG983095 DNK983047:DNK983095 DDO983047:DDO983095 CTS983047:CTS983095 CJW983047:CJW983095 CAA983047:CAA983095 BQE983047:BQE983095 BGI983047:BGI983095 AWM983047:AWM983095 AMQ983047:AMQ983095 ACU983047:ACU983095 SY983047:SY983095 JC983047:JC983095 G983047:G983095 WVO917511:WVO917559 WLS917511:WLS917559 WBW917511:WBW917559 VSA917511:VSA917559 VIE917511:VIE917559 UYI917511:UYI917559 UOM917511:UOM917559 UEQ917511:UEQ917559 TUU917511:TUU917559 TKY917511:TKY917559 TBC917511:TBC917559 SRG917511:SRG917559 SHK917511:SHK917559 RXO917511:RXO917559 RNS917511:RNS917559 RDW917511:RDW917559 QUA917511:QUA917559 QKE917511:QKE917559 QAI917511:QAI917559 PQM917511:PQM917559 PGQ917511:PGQ917559 OWU917511:OWU917559 OMY917511:OMY917559 ODC917511:ODC917559 NTG917511:NTG917559 NJK917511:NJK917559 MZO917511:MZO917559 MPS917511:MPS917559 MFW917511:MFW917559 LWA917511:LWA917559 LME917511:LME917559 LCI917511:LCI917559 KSM917511:KSM917559 KIQ917511:KIQ917559 JYU917511:JYU917559 JOY917511:JOY917559 JFC917511:JFC917559 IVG917511:IVG917559 ILK917511:ILK917559 IBO917511:IBO917559 HRS917511:HRS917559 HHW917511:HHW917559 GYA917511:GYA917559 GOE917511:GOE917559 GEI917511:GEI917559 FUM917511:FUM917559 FKQ917511:FKQ917559 FAU917511:FAU917559 EQY917511:EQY917559 EHC917511:EHC917559 DXG917511:DXG917559 DNK917511:DNK917559 DDO917511:DDO917559 CTS917511:CTS917559 CJW917511:CJW917559 CAA917511:CAA917559 BQE917511:BQE917559 BGI917511:BGI917559 AWM917511:AWM917559 AMQ917511:AMQ917559 ACU917511:ACU917559 SY917511:SY917559 JC917511:JC917559 G917511:G917559 WVO851975:WVO852023 WLS851975:WLS852023 WBW851975:WBW852023 VSA851975:VSA852023 VIE851975:VIE852023 UYI851975:UYI852023 UOM851975:UOM852023 UEQ851975:UEQ852023 TUU851975:TUU852023 TKY851975:TKY852023 TBC851975:TBC852023 SRG851975:SRG852023 SHK851975:SHK852023 RXO851975:RXO852023 RNS851975:RNS852023 RDW851975:RDW852023 QUA851975:QUA852023 QKE851975:QKE852023 QAI851975:QAI852023 PQM851975:PQM852023 PGQ851975:PGQ852023 OWU851975:OWU852023 OMY851975:OMY852023 ODC851975:ODC852023 NTG851975:NTG852023 NJK851975:NJK852023 MZO851975:MZO852023 MPS851975:MPS852023 MFW851975:MFW852023 LWA851975:LWA852023 LME851975:LME852023 LCI851975:LCI852023 KSM851975:KSM852023 KIQ851975:KIQ852023 JYU851975:JYU852023 JOY851975:JOY852023 JFC851975:JFC852023 IVG851975:IVG852023 ILK851975:ILK852023 IBO851975:IBO852023 HRS851975:HRS852023 HHW851975:HHW852023 GYA851975:GYA852023 GOE851975:GOE852023 GEI851975:GEI852023 FUM851975:FUM852023 FKQ851975:FKQ852023 FAU851975:FAU852023 EQY851975:EQY852023 EHC851975:EHC852023 DXG851975:DXG852023 DNK851975:DNK852023 DDO851975:DDO852023 CTS851975:CTS852023 CJW851975:CJW852023 CAA851975:CAA852023 BQE851975:BQE852023 BGI851975:BGI852023 AWM851975:AWM852023 AMQ851975:AMQ852023 ACU851975:ACU852023 SY851975:SY852023 JC851975:JC852023 G851975:G852023 WVO786439:WVO786487 WLS786439:WLS786487 WBW786439:WBW786487 VSA786439:VSA786487 VIE786439:VIE786487 UYI786439:UYI786487 UOM786439:UOM786487 UEQ786439:UEQ786487 TUU786439:TUU786487 TKY786439:TKY786487 TBC786439:TBC786487 SRG786439:SRG786487 SHK786439:SHK786487 RXO786439:RXO786487 RNS786439:RNS786487 RDW786439:RDW786487 QUA786439:QUA786487 QKE786439:QKE786487 QAI786439:QAI786487 PQM786439:PQM786487 PGQ786439:PGQ786487 OWU786439:OWU786487 OMY786439:OMY786487 ODC786439:ODC786487 NTG786439:NTG786487 NJK786439:NJK786487 MZO786439:MZO786487 MPS786439:MPS786487 MFW786439:MFW786487 LWA786439:LWA786487 LME786439:LME786487 LCI786439:LCI786487 KSM786439:KSM786487 KIQ786439:KIQ786487 JYU786439:JYU786487 JOY786439:JOY786487 JFC786439:JFC786487 IVG786439:IVG786487 ILK786439:ILK786487 IBO786439:IBO786487 HRS786439:HRS786487 HHW786439:HHW786487 GYA786439:GYA786487 GOE786439:GOE786487 GEI786439:GEI786487 FUM786439:FUM786487 FKQ786439:FKQ786487 FAU786439:FAU786487 EQY786439:EQY786487 EHC786439:EHC786487 DXG786439:DXG786487 DNK786439:DNK786487 DDO786439:DDO786487 CTS786439:CTS786487 CJW786439:CJW786487 CAA786439:CAA786487 BQE786439:BQE786487 BGI786439:BGI786487 AWM786439:AWM786487 AMQ786439:AMQ786487 ACU786439:ACU786487 SY786439:SY786487 JC786439:JC786487 G786439:G786487 WVO720903:WVO720951 WLS720903:WLS720951 WBW720903:WBW720951 VSA720903:VSA720951 VIE720903:VIE720951 UYI720903:UYI720951 UOM720903:UOM720951 UEQ720903:UEQ720951 TUU720903:TUU720951 TKY720903:TKY720951 TBC720903:TBC720951 SRG720903:SRG720951 SHK720903:SHK720951 RXO720903:RXO720951 RNS720903:RNS720951 RDW720903:RDW720951 QUA720903:QUA720951 QKE720903:QKE720951 QAI720903:QAI720951 PQM720903:PQM720951 PGQ720903:PGQ720951 OWU720903:OWU720951 OMY720903:OMY720951 ODC720903:ODC720951 NTG720903:NTG720951 NJK720903:NJK720951 MZO720903:MZO720951 MPS720903:MPS720951 MFW720903:MFW720951 LWA720903:LWA720951 LME720903:LME720951 LCI720903:LCI720951 KSM720903:KSM720951 KIQ720903:KIQ720951 JYU720903:JYU720951 JOY720903:JOY720951 JFC720903:JFC720951 IVG720903:IVG720951 ILK720903:ILK720951 IBO720903:IBO720951 HRS720903:HRS720951 HHW720903:HHW720951 GYA720903:GYA720951 GOE720903:GOE720951 GEI720903:GEI720951 FUM720903:FUM720951 FKQ720903:FKQ720951 FAU720903:FAU720951 EQY720903:EQY720951 EHC720903:EHC720951 DXG720903:DXG720951 DNK720903:DNK720951 DDO720903:DDO720951 CTS720903:CTS720951 CJW720903:CJW720951 CAA720903:CAA720951 BQE720903:BQE720951 BGI720903:BGI720951 AWM720903:AWM720951 AMQ720903:AMQ720951 ACU720903:ACU720951 SY720903:SY720951 JC720903:JC720951 G720903:G720951 WVO655367:WVO655415 WLS655367:WLS655415 WBW655367:WBW655415 VSA655367:VSA655415 VIE655367:VIE655415 UYI655367:UYI655415 UOM655367:UOM655415 UEQ655367:UEQ655415 TUU655367:TUU655415 TKY655367:TKY655415 TBC655367:TBC655415 SRG655367:SRG655415 SHK655367:SHK655415 RXO655367:RXO655415 RNS655367:RNS655415 RDW655367:RDW655415 QUA655367:QUA655415 QKE655367:QKE655415 QAI655367:QAI655415 PQM655367:PQM655415 PGQ655367:PGQ655415 OWU655367:OWU655415 OMY655367:OMY655415 ODC655367:ODC655415 NTG655367:NTG655415 NJK655367:NJK655415 MZO655367:MZO655415 MPS655367:MPS655415 MFW655367:MFW655415 LWA655367:LWA655415 LME655367:LME655415 LCI655367:LCI655415 KSM655367:KSM655415 KIQ655367:KIQ655415 JYU655367:JYU655415 JOY655367:JOY655415 JFC655367:JFC655415 IVG655367:IVG655415 ILK655367:ILK655415 IBO655367:IBO655415 HRS655367:HRS655415 HHW655367:HHW655415 GYA655367:GYA655415 GOE655367:GOE655415 GEI655367:GEI655415 FUM655367:FUM655415 FKQ655367:FKQ655415 FAU655367:FAU655415 EQY655367:EQY655415 EHC655367:EHC655415 DXG655367:DXG655415 DNK655367:DNK655415 DDO655367:DDO655415 CTS655367:CTS655415 CJW655367:CJW655415 CAA655367:CAA655415 BQE655367:BQE655415 BGI655367:BGI655415 AWM655367:AWM655415 AMQ655367:AMQ655415 ACU655367:ACU655415 SY655367:SY655415 JC655367:JC655415 G655367:G655415 WVO589831:WVO589879 WLS589831:WLS589879 WBW589831:WBW589879 VSA589831:VSA589879 VIE589831:VIE589879 UYI589831:UYI589879 UOM589831:UOM589879 UEQ589831:UEQ589879 TUU589831:TUU589879 TKY589831:TKY589879 TBC589831:TBC589879 SRG589831:SRG589879 SHK589831:SHK589879 RXO589831:RXO589879 RNS589831:RNS589879 RDW589831:RDW589879 QUA589831:QUA589879 QKE589831:QKE589879 QAI589831:QAI589879 PQM589831:PQM589879 PGQ589831:PGQ589879 OWU589831:OWU589879 OMY589831:OMY589879 ODC589831:ODC589879 NTG589831:NTG589879 NJK589831:NJK589879 MZO589831:MZO589879 MPS589831:MPS589879 MFW589831:MFW589879 LWA589831:LWA589879 LME589831:LME589879 LCI589831:LCI589879 KSM589831:KSM589879 KIQ589831:KIQ589879 JYU589831:JYU589879 JOY589831:JOY589879 JFC589831:JFC589879 IVG589831:IVG589879 ILK589831:ILK589879 IBO589831:IBO589879 HRS589831:HRS589879 HHW589831:HHW589879 GYA589831:GYA589879 GOE589831:GOE589879 GEI589831:GEI589879 FUM589831:FUM589879 FKQ589831:FKQ589879 FAU589831:FAU589879 EQY589831:EQY589879 EHC589831:EHC589879 DXG589831:DXG589879 DNK589831:DNK589879 DDO589831:DDO589879 CTS589831:CTS589879 CJW589831:CJW589879 CAA589831:CAA589879 BQE589831:BQE589879 BGI589831:BGI589879 AWM589831:AWM589879 AMQ589831:AMQ589879 ACU589831:ACU589879 SY589831:SY589879 JC589831:JC589879 G589831:G589879 WVO524295:WVO524343 WLS524295:WLS524343 WBW524295:WBW524343 VSA524295:VSA524343 VIE524295:VIE524343 UYI524295:UYI524343 UOM524295:UOM524343 UEQ524295:UEQ524343 TUU524295:TUU524343 TKY524295:TKY524343 TBC524295:TBC524343 SRG524295:SRG524343 SHK524295:SHK524343 RXO524295:RXO524343 RNS524295:RNS524343 RDW524295:RDW524343 QUA524295:QUA524343 QKE524295:QKE524343 QAI524295:QAI524343 PQM524295:PQM524343 PGQ524295:PGQ524343 OWU524295:OWU524343 OMY524295:OMY524343 ODC524295:ODC524343 NTG524295:NTG524343 NJK524295:NJK524343 MZO524295:MZO524343 MPS524295:MPS524343 MFW524295:MFW524343 LWA524295:LWA524343 LME524295:LME524343 LCI524295:LCI524343 KSM524295:KSM524343 KIQ524295:KIQ524343 JYU524295:JYU524343 JOY524295:JOY524343 JFC524295:JFC524343 IVG524295:IVG524343 ILK524295:ILK524343 IBO524295:IBO524343 HRS524295:HRS524343 HHW524295:HHW524343 GYA524295:GYA524343 GOE524295:GOE524343 GEI524295:GEI524343 FUM524295:FUM524343 FKQ524295:FKQ524343 FAU524295:FAU524343 EQY524295:EQY524343 EHC524295:EHC524343 DXG524295:DXG524343 DNK524295:DNK524343 DDO524295:DDO524343 CTS524295:CTS524343 CJW524295:CJW524343 CAA524295:CAA524343 BQE524295:BQE524343 BGI524295:BGI524343 AWM524295:AWM524343 AMQ524295:AMQ524343 ACU524295:ACU524343 SY524295:SY524343 JC524295:JC524343 G524295:G524343 WVO458759:WVO458807 WLS458759:WLS458807 WBW458759:WBW458807 VSA458759:VSA458807 VIE458759:VIE458807 UYI458759:UYI458807 UOM458759:UOM458807 UEQ458759:UEQ458807 TUU458759:TUU458807 TKY458759:TKY458807 TBC458759:TBC458807 SRG458759:SRG458807 SHK458759:SHK458807 RXO458759:RXO458807 RNS458759:RNS458807 RDW458759:RDW458807 QUA458759:QUA458807 QKE458759:QKE458807 QAI458759:QAI458807 PQM458759:PQM458807 PGQ458759:PGQ458807 OWU458759:OWU458807 OMY458759:OMY458807 ODC458759:ODC458807 NTG458759:NTG458807 NJK458759:NJK458807 MZO458759:MZO458807 MPS458759:MPS458807 MFW458759:MFW458807 LWA458759:LWA458807 LME458759:LME458807 LCI458759:LCI458807 KSM458759:KSM458807 KIQ458759:KIQ458807 JYU458759:JYU458807 JOY458759:JOY458807 JFC458759:JFC458807 IVG458759:IVG458807 ILK458759:ILK458807 IBO458759:IBO458807 HRS458759:HRS458807 HHW458759:HHW458807 GYA458759:GYA458807 GOE458759:GOE458807 GEI458759:GEI458807 FUM458759:FUM458807 FKQ458759:FKQ458807 FAU458759:FAU458807 EQY458759:EQY458807 EHC458759:EHC458807 DXG458759:DXG458807 DNK458759:DNK458807 DDO458759:DDO458807 CTS458759:CTS458807 CJW458759:CJW458807 CAA458759:CAA458807 BQE458759:BQE458807 BGI458759:BGI458807 AWM458759:AWM458807 AMQ458759:AMQ458807 ACU458759:ACU458807 SY458759:SY458807 JC458759:JC458807 G458759:G458807 WVO393223:WVO393271 WLS393223:WLS393271 WBW393223:WBW393271 VSA393223:VSA393271 VIE393223:VIE393271 UYI393223:UYI393271 UOM393223:UOM393271 UEQ393223:UEQ393271 TUU393223:TUU393271 TKY393223:TKY393271 TBC393223:TBC393271 SRG393223:SRG393271 SHK393223:SHK393271 RXO393223:RXO393271 RNS393223:RNS393271 RDW393223:RDW393271 QUA393223:QUA393271 QKE393223:QKE393271 QAI393223:QAI393271 PQM393223:PQM393271 PGQ393223:PGQ393271 OWU393223:OWU393271 OMY393223:OMY393271 ODC393223:ODC393271 NTG393223:NTG393271 NJK393223:NJK393271 MZO393223:MZO393271 MPS393223:MPS393271 MFW393223:MFW393271 LWA393223:LWA393271 LME393223:LME393271 LCI393223:LCI393271 KSM393223:KSM393271 KIQ393223:KIQ393271 JYU393223:JYU393271 JOY393223:JOY393271 JFC393223:JFC393271 IVG393223:IVG393271 ILK393223:ILK393271 IBO393223:IBO393271 HRS393223:HRS393271 HHW393223:HHW393271 GYA393223:GYA393271 GOE393223:GOE393271 GEI393223:GEI393271 FUM393223:FUM393271 FKQ393223:FKQ393271 FAU393223:FAU393271 EQY393223:EQY393271 EHC393223:EHC393271 DXG393223:DXG393271 DNK393223:DNK393271 DDO393223:DDO393271 CTS393223:CTS393271 CJW393223:CJW393271 CAA393223:CAA393271 BQE393223:BQE393271 BGI393223:BGI393271 AWM393223:AWM393271 AMQ393223:AMQ393271 ACU393223:ACU393271 SY393223:SY393271 JC393223:JC393271 G393223:G393271 WVO327687:WVO327735 WLS327687:WLS327735 WBW327687:WBW327735 VSA327687:VSA327735 VIE327687:VIE327735 UYI327687:UYI327735 UOM327687:UOM327735 UEQ327687:UEQ327735 TUU327687:TUU327735 TKY327687:TKY327735 TBC327687:TBC327735 SRG327687:SRG327735 SHK327687:SHK327735 RXO327687:RXO327735 RNS327687:RNS327735 RDW327687:RDW327735 QUA327687:QUA327735 QKE327687:QKE327735 QAI327687:QAI327735 PQM327687:PQM327735 PGQ327687:PGQ327735 OWU327687:OWU327735 OMY327687:OMY327735 ODC327687:ODC327735 NTG327687:NTG327735 NJK327687:NJK327735 MZO327687:MZO327735 MPS327687:MPS327735 MFW327687:MFW327735 LWA327687:LWA327735 LME327687:LME327735 LCI327687:LCI327735 KSM327687:KSM327735 KIQ327687:KIQ327735 JYU327687:JYU327735 JOY327687:JOY327735 JFC327687:JFC327735 IVG327687:IVG327735 ILK327687:ILK327735 IBO327687:IBO327735 HRS327687:HRS327735 HHW327687:HHW327735 GYA327687:GYA327735 GOE327687:GOE327735 GEI327687:GEI327735 FUM327687:FUM327735 FKQ327687:FKQ327735 FAU327687:FAU327735 EQY327687:EQY327735 EHC327687:EHC327735 DXG327687:DXG327735 DNK327687:DNK327735 DDO327687:DDO327735 CTS327687:CTS327735 CJW327687:CJW327735 CAA327687:CAA327735 BQE327687:BQE327735 BGI327687:BGI327735 AWM327687:AWM327735 AMQ327687:AMQ327735 ACU327687:ACU327735 SY327687:SY327735 JC327687:JC327735 G327687:G327735 WVO262151:WVO262199 WLS262151:WLS262199 WBW262151:WBW262199 VSA262151:VSA262199 VIE262151:VIE262199 UYI262151:UYI262199 UOM262151:UOM262199 UEQ262151:UEQ262199 TUU262151:TUU262199 TKY262151:TKY262199 TBC262151:TBC262199 SRG262151:SRG262199 SHK262151:SHK262199 RXO262151:RXO262199 RNS262151:RNS262199 RDW262151:RDW262199 QUA262151:QUA262199 QKE262151:QKE262199 QAI262151:QAI262199 PQM262151:PQM262199 PGQ262151:PGQ262199 OWU262151:OWU262199 OMY262151:OMY262199 ODC262151:ODC262199 NTG262151:NTG262199 NJK262151:NJK262199 MZO262151:MZO262199 MPS262151:MPS262199 MFW262151:MFW262199 LWA262151:LWA262199 LME262151:LME262199 LCI262151:LCI262199 KSM262151:KSM262199 KIQ262151:KIQ262199 JYU262151:JYU262199 JOY262151:JOY262199 JFC262151:JFC262199 IVG262151:IVG262199 ILK262151:ILK262199 IBO262151:IBO262199 HRS262151:HRS262199 HHW262151:HHW262199 GYA262151:GYA262199 GOE262151:GOE262199 GEI262151:GEI262199 FUM262151:FUM262199 FKQ262151:FKQ262199 FAU262151:FAU262199 EQY262151:EQY262199 EHC262151:EHC262199 DXG262151:DXG262199 DNK262151:DNK262199 DDO262151:DDO262199 CTS262151:CTS262199 CJW262151:CJW262199 CAA262151:CAA262199 BQE262151:BQE262199 BGI262151:BGI262199 AWM262151:AWM262199 AMQ262151:AMQ262199 ACU262151:ACU262199 SY262151:SY262199 JC262151:JC262199 G262151:G262199 WVO196615:WVO196663 WLS196615:WLS196663 WBW196615:WBW196663 VSA196615:VSA196663 VIE196615:VIE196663 UYI196615:UYI196663 UOM196615:UOM196663 UEQ196615:UEQ196663 TUU196615:TUU196663 TKY196615:TKY196663 TBC196615:TBC196663 SRG196615:SRG196663 SHK196615:SHK196663 RXO196615:RXO196663 RNS196615:RNS196663 RDW196615:RDW196663 QUA196615:QUA196663 QKE196615:QKE196663 QAI196615:QAI196663 PQM196615:PQM196663 PGQ196615:PGQ196663 OWU196615:OWU196663 OMY196615:OMY196663 ODC196615:ODC196663 NTG196615:NTG196663 NJK196615:NJK196663 MZO196615:MZO196663 MPS196615:MPS196663 MFW196615:MFW196663 LWA196615:LWA196663 LME196615:LME196663 LCI196615:LCI196663 KSM196615:KSM196663 KIQ196615:KIQ196663 JYU196615:JYU196663 JOY196615:JOY196663 JFC196615:JFC196663 IVG196615:IVG196663 ILK196615:ILK196663 IBO196615:IBO196663 HRS196615:HRS196663 HHW196615:HHW196663 GYA196615:GYA196663 GOE196615:GOE196663 GEI196615:GEI196663 FUM196615:FUM196663 FKQ196615:FKQ196663 FAU196615:FAU196663 EQY196615:EQY196663 EHC196615:EHC196663 DXG196615:DXG196663 DNK196615:DNK196663 DDO196615:DDO196663 CTS196615:CTS196663 CJW196615:CJW196663 CAA196615:CAA196663 BQE196615:BQE196663 BGI196615:BGI196663 AWM196615:AWM196663 AMQ196615:AMQ196663 ACU196615:ACU196663 SY196615:SY196663 JC196615:JC196663 G196615:G196663 WVO131079:WVO131127 WLS131079:WLS131127 WBW131079:WBW131127 VSA131079:VSA131127 VIE131079:VIE131127 UYI131079:UYI131127 UOM131079:UOM131127 UEQ131079:UEQ131127 TUU131079:TUU131127 TKY131079:TKY131127 TBC131079:TBC131127 SRG131079:SRG131127 SHK131079:SHK131127 RXO131079:RXO131127 RNS131079:RNS131127 RDW131079:RDW131127 QUA131079:QUA131127 QKE131079:QKE131127 QAI131079:QAI131127 PQM131079:PQM131127 PGQ131079:PGQ131127 OWU131079:OWU131127 OMY131079:OMY131127 ODC131079:ODC131127 NTG131079:NTG131127 NJK131079:NJK131127 MZO131079:MZO131127 MPS131079:MPS131127 MFW131079:MFW131127 LWA131079:LWA131127 LME131079:LME131127 LCI131079:LCI131127 KSM131079:KSM131127 KIQ131079:KIQ131127 JYU131079:JYU131127 JOY131079:JOY131127 JFC131079:JFC131127 IVG131079:IVG131127 ILK131079:ILK131127 IBO131079:IBO131127 HRS131079:HRS131127 HHW131079:HHW131127 GYA131079:GYA131127 GOE131079:GOE131127 GEI131079:GEI131127 FUM131079:FUM131127 FKQ131079:FKQ131127 FAU131079:FAU131127 EQY131079:EQY131127 EHC131079:EHC131127 DXG131079:DXG131127 DNK131079:DNK131127 DDO131079:DDO131127 CTS131079:CTS131127 CJW131079:CJW131127 CAA131079:CAA131127 BQE131079:BQE131127 BGI131079:BGI131127 AWM131079:AWM131127 AMQ131079:AMQ131127 ACU131079:ACU131127 SY131079:SY131127 JC131079:JC131127 G131079:G131127 WVO65543:WVO65591 WLS65543:WLS65591 WBW65543:WBW65591 VSA65543:VSA65591 VIE65543:VIE65591 UYI65543:UYI65591 UOM65543:UOM65591 UEQ65543:UEQ65591 TUU65543:TUU65591 TKY65543:TKY65591 TBC65543:TBC65591 SRG65543:SRG65591 SHK65543:SHK65591 RXO65543:RXO65591 RNS65543:RNS65591 RDW65543:RDW65591 QUA65543:QUA65591 QKE65543:QKE65591 QAI65543:QAI65591 PQM65543:PQM65591 PGQ65543:PGQ65591 OWU65543:OWU65591 OMY65543:OMY65591 ODC65543:ODC65591 NTG65543:NTG65591 NJK65543:NJK65591 MZO65543:MZO65591 MPS65543:MPS65591 MFW65543:MFW65591 LWA65543:LWA65591 LME65543:LME65591 LCI65543:LCI65591 KSM65543:KSM65591 KIQ65543:KIQ65591 JYU65543:JYU65591 JOY65543:JOY65591 JFC65543:JFC65591 IVG65543:IVG65591 ILK65543:ILK65591 IBO65543:IBO65591 HRS65543:HRS65591 HHW65543:HHW65591 GYA65543:GYA65591 GOE65543:GOE65591 GEI65543:GEI65591 FUM65543:FUM65591 FKQ65543:FKQ65591 FAU65543:FAU65591 EQY65543:EQY65591 EHC65543:EHC65591 DXG65543:DXG65591 DNK65543:DNK65591 DDO65543:DDO65591 CTS65543:CTS65591 CJW65543:CJW65591 CAA65543:CAA65591 BQE65543:BQE65591 BGI65543:BGI65591 AWM65543:AWM65591 AMQ65543:AMQ65591 ACU65543:ACU65591 SY65543:SY65591 JC65543:JC65591 G65543:G65591 WVO9:WVO55 WLS9:WLS55 WBW9:WBW55 VSA9:VSA55 VIE9:VIE55 UYI9:UYI55 UOM9:UOM55 UEQ9:UEQ55 TUU9:TUU55 TKY9:TKY55 TBC9:TBC55 SRG9:SRG55 SHK9:SHK55 RXO9:RXO55 RNS9:RNS55 RDW9:RDW55 QUA9:QUA55 QKE9:QKE55 QAI9:QAI55 PQM9:PQM55 PGQ9:PGQ55 OWU9:OWU55 OMY9:OMY55 ODC9:ODC55 NTG9:NTG55 NJK9:NJK55 MZO9:MZO55 MPS9:MPS55 MFW9:MFW55 LWA9:LWA55 LME9:LME55 LCI9:LCI55 KSM9:KSM55 KIQ9:KIQ55 JYU9:JYU55 JOY9:JOY55 JFC9:JFC55 IVG9:IVG55 ILK9:ILK55 IBO9:IBO55 HRS9:HRS55 HHW9:HHW55 GYA9:GYA55 GOE9:GOE55 GEI9:GEI55 FUM9:FUM55 FKQ9:FKQ55 FAU9:FAU55 EQY9:EQY55 EHC9:EHC55 DXG9:DXG55 DNK9:DNK55 DDO9:DDO55 CTS9:CTS55 CJW9:CJW55 CAA9:CAA55 BQE9:BQE55 BGI9:BGI55 AWM9:AWM55 AMQ9:AMQ55 ACU9:ACU55 SY9:SY55 JC9:JC55">
      <formula1>$G$69:$G$160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WVL983047:WVL983095 D9:D55 WLP983047:WLP983095 WBT983047:WBT983095 VRX983047:VRX983095 VIB983047:VIB983095 UYF983047:UYF983095 UOJ983047:UOJ983095 UEN983047:UEN983095 TUR983047:TUR983095 TKV983047:TKV983095 TAZ983047:TAZ983095 SRD983047:SRD983095 SHH983047:SHH983095 RXL983047:RXL983095 RNP983047:RNP983095 RDT983047:RDT983095 QTX983047:QTX983095 QKB983047:QKB983095 QAF983047:QAF983095 PQJ983047:PQJ983095 PGN983047:PGN983095 OWR983047:OWR983095 OMV983047:OMV983095 OCZ983047:OCZ983095 NTD983047:NTD983095 NJH983047:NJH983095 MZL983047:MZL983095 MPP983047:MPP983095 MFT983047:MFT983095 LVX983047:LVX983095 LMB983047:LMB983095 LCF983047:LCF983095 KSJ983047:KSJ983095 KIN983047:KIN983095 JYR983047:JYR983095 JOV983047:JOV983095 JEZ983047:JEZ983095 IVD983047:IVD983095 ILH983047:ILH983095 IBL983047:IBL983095 HRP983047:HRP983095 HHT983047:HHT983095 GXX983047:GXX983095 GOB983047:GOB983095 GEF983047:GEF983095 FUJ983047:FUJ983095 FKN983047:FKN983095 FAR983047:FAR983095 EQV983047:EQV983095 EGZ983047:EGZ983095 DXD983047:DXD983095 DNH983047:DNH983095 DDL983047:DDL983095 CTP983047:CTP983095 CJT983047:CJT983095 BZX983047:BZX983095 BQB983047:BQB983095 BGF983047:BGF983095 AWJ983047:AWJ983095 AMN983047:AMN983095 ACR983047:ACR983095 SV983047:SV983095 IZ983047:IZ983095 D983047:D983095 WVL917511:WVL917559 WLP917511:WLP917559 WBT917511:WBT917559 VRX917511:VRX917559 VIB917511:VIB917559 UYF917511:UYF917559 UOJ917511:UOJ917559 UEN917511:UEN917559 TUR917511:TUR917559 TKV917511:TKV917559 TAZ917511:TAZ917559 SRD917511:SRD917559 SHH917511:SHH917559 RXL917511:RXL917559 RNP917511:RNP917559 RDT917511:RDT917559 QTX917511:QTX917559 QKB917511:QKB917559 QAF917511:QAF917559 PQJ917511:PQJ917559 PGN917511:PGN917559 OWR917511:OWR917559 OMV917511:OMV917559 OCZ917511:OCZ917559 NTD917511:NTD917559 NJH917511:NJH917559 MZL917511:MZL917559 MPP917511:MPP917559 MFT917511:MFT917559 LVX917511:LVX917559 LMB917511:LMB917559 LCF917511:LCF917559 KSJ917511:KSJ917559 KIN917511:KIN917559 JYR917511:JYR917559 JOV917511:JOV917559 JEZ917511:JEZ917559 IVD917511:IVD917559 ILH917511:ILH917559 IBL917511:IBL917559 HRP917511:HRP917559 HHT917511:HHT917559 GXX917511:GXX917559 GOB917511:GOB917559 GEF917511:GEF917559 FUJ917511:FUJ917559 FKN917511:FKN917559 FAR917511:FAR917559 EQV917511:EQV917559 EGZ917511:EGZ917559 DXD917511:DXD917559 DNH917511:DNH917559 DDL917511:DDL917559 CTP917511:CTP917559 CJT917511:CJT917559 BZX917511:BZX917559 BQB917511:BQB917559 BGF917511:BGF917559 AWJ917511:AWJ917559 AMN917511:AMN917559 ACR917511:ACR917559 SV917511:SV917559 IZ917511:IZ917559 D917511:D917559 WVL851975:WVL852023 WLP851975:WLP852023 WBT851975:WBT852023 VRX851975:VRX852023 VIB851975:VIB852023 UYF851975:UYF852023 UOJ851975:UOJ852023 UEN851975:UEN852023 TUR851975:TUR852023 TKV851975:TKV852023 TAZ851975:TAZ852023 SRD851975:SRD852023 SHH851975:SHH852023 RXL851975:RXL852023 RNP851975:RNP852023 RDT851975:RDT852023 QTX851975:QTX852023 QKB851975:QKB852023 QAF851975:QAF852023 PQJ851975:PQJ852023 PGN851975:PGN852023 OWR851975:OWR852023 OMV851975:OMV852023 OCZ851975:OCZ852023 NTD851975:NTD852023 NJH851975:NJH852023 MZL851975:MZL852023 MPP851975:MPP852023 MFT851975:MFT852023 LVX851975:LVX852023 LMB851975:LMB852023 LCF851975:LCF852023 KSJ851975:KSJ852023 KIN851975:KIN852023 JYR851975:JYR852023 JOV851975:JOV852023 JEZ851975:JEZ852023 IVD851975:IVD852023 ILH851975:ILH852023 IBL851975:IBL852023 HRP851975:HRP852023 HHT851975:HHT852023 GXX851975:GXX852023 GOB851975:GOB852023 GEF851975:GEF852023 FUJ851975:FUJ852023 FKN851975:FKN852023 FAR851975:FAR852023 EQV851975:EQV852023 EGZ851975:EGZ852023 DXD851975:DXD852023 DNH851975:DNH852023 DDL851975:DDL852023 CTP851975:CTP852023 CJT851975:CJT852023 BZX851975:BZX852023 BQB851975:BQB852023 BGF851975:BGF852023 AWJ851975:AWJ852023 AMN851975:AMN852023 ACR851975:ACR852023 SV851975:SV852023 IZ851975:IZ852023 D851975:D852023 WVL786439:WVL786487 WLP786439:WLP786487 WBT786439:WBT786487 VRX786439:VRX786487 VIB786439:VIB786487 UYF786439:UYF786487 UOJ786439:UOJ786487 UEN786439:UEN786487 TUR786439:TUR786487 TKV786439:TKV786487 TAZ786439:TAZ786487 SRD786439:SRD786487 SHH786439:SHH786487 RXL786439:RXL786487 RNP786439:RNP786487 RDT786439:RDT786487 QTX786439:QTX786487 QKB786439:QKB786487 QAF786439:QAF786487 PQJ786439:PQJ786487 PGN786439:PGN786487 OWR786439:OWR786487 OMV786439:OMV786487 OCZ786439:OCZ786487 NTD786439:NTD786487 NJH786439:NJH786487 MZL786439:MZL786487 MPP786439:MPP786487 MFT786439:MFT786487 LVX786439:LVX786487 LMB786439:LMB786487 LCF786439:LCF786487 KSJ786439:KSJ786487 KIN786439:KIN786487 JYR786439:JYR786487 JOV786439:JOV786487 JEZ786439:JEZ786487 IVD786439:IVD786487 ILH786439:ILH786487 IBL786439:IBL786487 HRP786439:HRP786487 HHT786439:HHT786487 GXX786439:GXX786487 GOB786439:GOB786487 GEF786439:GEF786487 FUJ786439:FUJ786487 FKN786439:FKN786487 FAR786439:FAR786487 EQV786439:EQV786487 EGZ786439:EGZ786487 DXD786439:DXD786487 DNH786439:DNH786487 DDL786439:DDL786487 CTP786439:CTP786487 CJT786439:CJT786487 BZX786439:BZX786487 BQB786439:BQB786487 BGF786439:BGF786487 AWJ786439:AWJ786487 AMN786439:AMN786487 ACR786439:ACR786487 SV786439:SV786487 IZ786439:IZ786487 D786439:D786487 WVL720903:WVL720951 WLP720903:WLP720951 WBT720903:WBT720951 VRX720903:VRX720951 VIB720903:VIB720951 UYF720903:UYF720951 UOJ720903:UOJ720951 UEN720903:UEN720951 TUR720903:TUR720951 TKV720903:TKV720951 TAZ720903:TAZ720951 SRD720903:SRD720951 SHH720903:SHH720951 RXL720903:RXL720951 RNP720903:RNP720951 RDT720903:RDT720951 QTX720903:QTX720951 QKB720903:QKB720951 QAF720903:QAF720951 PQJ720903:PQJ720951 PGN720903:PGN720951 OWR720903:OWR720951 OMV720903:OMV720951 OCZ720903:OCZ720951 NTD720903:NTD720951 NJH720903:NJH720951 MZL720903:MZL720951 MPP720903:MPP720951 MFT720903:MFT720951 LVX720903:LVX720951 LMB720903:LMB720951 LCF720903:LCF720951 KSJ720903:KSJ720951 KIN720903:KIN720951 JYR720903:JYR720951 JOV720903:JOV720951 JEZ720903:JEZ720951 IVD720903:IVD720951 ILH720903:ILH720951 IBL720903:IBL720951 HRP720903:HRP720951 HHT720903:HHT720951 GXX720903:GXX720951 GOB720903:GOB720951 GEF720903:GEF720951 FUJ720903:FUJ720951 FKN720903:FKN720951 FAR720903:FAR720951 EQV720903:EQV720951 EGZ720903:EGZ720951 DXD720903:DXD720951 DNH720903:DNH720951 DDL720903:DDL720951 CTP720903:CTP720951 CJT720903:CJT720951 BZX720903:BZX720951 BQB720903:BQB720951 BGF720903:BGF720951 AWJ720903:AWJ720951 AMN720903:AMN720951 ACR720903:ACR720951 SV720903:SV720951 IZ720903:IZ720951 D720903:D720951 WVL655367:WVL655415 WLP655367:WLP655415 WBT655367:WBT655415 VRX655367:VRX655415 VIB655367:VIB655415 UYF655367:UYF655415 UOJ655367:UOJ655415 UEN655367:UEN655415 TUR655367:TUR655415 TKV655367:TKV655415 TAZ655367:TAZ655415 SRD655367:SRD655415 SHH655367:SHH655415 RXL655367:RXL655415 RNP655367:RNP655415 RDT655367:RDT655415 QTX655367:QTX655415 QKB655367:QKB655415 QAF655367:QAF655415 PQJ655367:PQJ655415 PGN655367:PGN655415 OWR655367:OWR655415 OMV655367:OMV655415 OCZ655367:OCZ655415 NTD655367:NTD655415 NJH655367:NJH655415 MZL655367:MZL655415 MPP655367:MPP655415 MFT655367:MFT655415 LVX655367:LVX655415 LMB655367:LMB655415 LCF655367:LCF655415 KSJ655367:KSJ655415 KIN655367:KIN655415 JYR655367:JYR655415 JOV655367:JOV655415 JEZ655367:JEZ655415 IVD655367:IVD655415 ILH655367:ILH655415 IBL655367:IBL655415 HRP655367:HRP655415 HHT655367:HHT655415 GXX655367:GXX655415 GOB655367:GOB655415 GEF655367:GEF655415 FUJ655367:FUJ655415 FKN655367:FKN655415 FAR655367:FAR655415 EQV655367:EQV655415 EGZ655367:EGZ655415 DXD655367:DXD655415 DNH655367:DNH655415 DDL655367:DDL655415 CTP655367:CTP655415 CJT655367:CJT655415 BZX655367:BZX655415 BQB655367:BQB655415 BGF655367:BGF655415 AWJ655367:AWJ655415 AMN655367:AMN655415 ACR655367:ACR655415 SV655367:SV655415 IZ655367:IZ655415 D655367:D655415 WVL589831:WVL589879 WLP589831:WLP589879 WBT589831:WBT589879 VRX589831:VRX589879 VIB589831:VIB589879 UYF589831:UYF589879 UOJ589831:UOJ589879 UEN589831:UEN589879 TUR589831:TUR589879 TKV589831:TKV589879 TAZ589831:TAZ589879 SRD589831:SRD589879 SHH589831:SHH589879 RXL589831:RXL589879 RNP589831:RNP589879 RDT589831:RDT589879 QTX589831:QTX589879 QKB589831:QKB589879 QAF589831:QAF589879 PQJ589831:PQJ589879 PGN589831:PGN589879 OWR589831:OWR589879 OMV589831:OMV589879 OCZ589831:OCZ589879 NTD589831:NTD589879 NJH589831:NJH589879 MZL589831:MZL589879 MPP589831:MPP589879 MFT589831:MFT589879 LVX589831:LVX589879 LMB589831:LMB589879 LCF589831:LCF589879 KSJ589831:KSJ589879 KIN589831:KIN589879 JYR589831:JYR589879 JOV589831:JOV589879 JEZ589831:JEZ589879 IVD589831:IVD589879 ILH589831:ILH589879 IBL589831:IBL589879 HRP589831:HRP589879 HHT589831:HHT589879 GXX589831:GXX589879 GOB589831:GOB589879 GEF589831:GEF589879 FUJ589831:FUJ589879 FKN589831:FKN589879 FAR589831:FAR589879 EQV589831:EQV589879 EGZ589831:EGZ589879 DXD589831:DXD589879 DNH589831:DNH589879 DDL589831:DDL589879 CTP589831:CTP589879 CJT589831:CJT589879 BZX589831:BZX589879 BQB589831:BQB589879 BGF589831:BGF589879 AWJ589831:AWJ589879 AMN589831:AMN589879 ACR589831:ACR589879 SV589831:SV589879 IZ589831:IZ589879 D589831:D589879 WVL524295:WVL524343 WLP524295:WLP524343 WBT524295:WBT524343 VRX524295:VRX524343 VIB524295:VIB524343 UYF524295:UYF524343 UOJ524295:UOJ524343 UEN524295:UEN524343 TUR524295:TUR524343 TKV524295:TKV524343 TAZ524295:TAZ524343 SRD524295:SRD524343 SHH524295:SHH524343 RXL524295:RXL524343 RNP524295:RNP524343 RDT524295:RDT524343 QTX524295:QTX524343 QKB524295:QKB524343 QAF524295:QAF524343 PQJ524295:PQJ524343 PGN524295:PGN524343 OWR524295:OWR524343 OMV524295:OMV524343 OCZ524295:OCZ524343 NTD524295:NTD524343 NJH524295:NJH524343 MZL524295:MZL524343 MPP524295:MPP524343 MFT524295:MFT524343 LVX524295:LVX524343 LMB524295:LMB524343 LCF524295:LCF524343 KSJ524295:KSJ524343 KIN524295:KIN524343 JYR524295:JYR524343 JOV524295:JOV524343 JEZ524295:JEZ524343 IVD524295:IVD524343 ILH524295:ILH524343 IBL524295:IBL524343 HRP524295:HRP524343 HHT524295:HHT524343 GXX524295:GXX524343 GOB524295:GOB524343 GEF524295:GEF524343 FUJ524295:FUJ524343 FKN524295:FKN524343 FAR524295:FAR524343 EQV524295:EQV524343 EGZ524295:EGZ524343 DXD524295:DXD524343 DNH524295:DNH524343 DDL524295:DDL524343 CTP524295:CTP524343 CJT524295:CJT524343 BZX524295:BZX524343 BQB524295:BQB524343 BGF524295:BGF524343 AWJ524295:AWJ524343 AMN524295:AMN524343 ACR524295:ACR524343 SV524295:SV524343 IZ524295:IZ524343 D524295:D524343 WVL458759:WVL458807 WLP458759:WLP458807 WBT458759:WBT458807 VRX458759:VRX458807 VIB458759:VIB458807 UYF458759:UYF458807 UOJ458759:UOJ458807 UEN458759:UEN458807 TUR458759:TUR458807 TKV458759:TKV458807 TAZ458759:TAZ458807 SRD458759:SRD458807 SHH458759:SHH458807 RXL458759:RXL458807 RNP458759:RNP458807 RDT458759:RDT458807 QTX458759:QTX458807 QKB458759:QKB458807 QAF458759:QAF458807 PQJ458759:PQJ458807 PGN458759:PGN458807 OWR458759:OWR458807 OMV458759:OMV458807 OCZ458759:OCZ458807 NTD458759:NTD458807 NJH458759:NJH458807 MZL458759:MZL458807 MPP458759:MPP458807 MFT458759:MFT458807 LVX458759:LVX458807 LMB458759:LMB458807 LCF458759:LCF458807 KSJ458759:KSJ458807 KIN458759:KIN458807 JYR458759:JYR458807 JOV458759:JOV458807 JEZ458759:JEZ458807 IVD458759:IVD458807 ILH458759:ILH458807 IBL458759:IBL458807 HRP458759:HRP458807 HHT458759:HHT458807 GXX458759:GXX458807 GOB458759:GOB458807 GEF458759:GEF458807 FUJ458759:FUJ458807 FKN458759:FKN458807 FAR458759:FAR458807 EQV458759:EQV458807 EGZ458759:EGZ458807 DXD458759:DXD458807 DNH458759:DNH458807 DDL458759:DDL458807 CTP458759:CTP458807 CJT458759:CJT458807 BZX458759:BZX458807 BQB458759:BQB458807 BGF458759:BGF458807 AWJ458759:AWJ458807 AMN458759:AMN458807 ACR458759:ACR458807 SV458759:SV458807 IZ458759:IZ458807 D458759:D458807 WVL393223:WVL393271 WLP393223:WLP393271 WBT393223:WBT393271 VRX393223:VRX393271 VIB393223:VIB393271 UYF393223:UYF393271 UOJ393223:UOJ393271 UEN393223:UEN393271 TUR393223:TUR393271 TKV393223:TKV393271 TAZ393223:TAZ393271 SRD393223:SRD393271 SHH393223:SHH393271 RXL393223:RXL393271 RNP393223:RNP393271 RDT393223:RDT393271 QTX393223:QTX393271 QKB393223:QKB393271 QAF393223:QAF393271 PQJ393223:PQJ393271 PGN393223:PGN393271 OWR393223:OWR393271 OMV393223:OMV393271 OCZ393223:OCZ393271 NTD393223:NTD393271 NJH393223:NJH393271 MZL393223:MZL393271 MPP393223:MPP393271 MFT393223:MFT393271 LVX393223:LVX393271 LMB393223:LMB393271 LCF393223:LCF393271 KSJ393223:KSJ393271 KIN393223:KIN393271 JYR393223:JYR393271 JOV393223:JOV393271 JEZ393223:JEZ393271 IVD393223:IVD393271 ILH393223:ILH393271 IBL393223:IBL393271 HRP393223:HRP393271 HHT393223:HHT393271 GXX393223:GXX393271 GOB393223:GOB393271 GEF393223:GEF393271 FUJ393223:FUJ393271 FKN393223:FKN393271 FAR393223:FAR393271 EQV393223:EQV393271 EGZ393223:EGZ393271 DXD393223:DXD393271 DNH393223:DNH393271 DDL393223:DDL393271 CTP393223:CTP393271 CJT393223:CJT393271 BZX393223:BZX393271 BQB393223:BQB393271 BGF393223:BGF393271 AWJ393223:AWJ393271 AMN393223:AMN393271 ACR393223:ACR393271 SV393223:SV393271 IZ393223:IZ393271 D393223:D393271 WVL327687:WVL327735 WLP327687:WLP327735 WBT327687:WBT327735 VRX327687:VRX327735 VIB327687:VIB327735 UYF327687:UYF327735 UOJ327687:UOJ327735 UEN327687:UEN327735 TUR327687:TUR327735 TKV327687:TKV327735 TAZ327687:TAZ327735 SRD327687:SRD327735 SHH327687:SHH327735 RXL327687:RXL327735 RNP327687:RNP327735 RDT327687:RDT327735 QTX327687:QTX327735 QKB327687:QKB327735 QAF327687:QAF327735 PQJ327687:PQJ327735 PGN327687:PGN327735 OWR327687:OWR327735 OMV327687:OMV327735 OCZ327687:OCZ327735 NTD327687:NTD327735 NJH327687:NJH327735 MZL327687:MZL327735 MPP327687:MPP327735 MFT327687:MFT327735 LVX327687:LVX327735 LMB327687:LMB327735 LCF327687:LCF327735 KSJ327687:KSJ327735 KIN327687:KIN327735 JYR327687:JYR327735 JOV327687:JOV327735 JEZ327687:JEZ327735 IVD327687:IVD327735 ILH327687:ILH327735 IBL327687:IBL327735 HRP327687:HRP327735 HHT327687:HHT327735 GXX327687:GXX327735 GOB327687:GOB327735 GEF327687:GEF327735 FUJ327687:FUJ327735 FKN327687:FKN327735 FAR327687:FAR327735 EQV327687:EQV327735 EGZ327687:EGZ327735 DXD327687:DXD327735 DNH327687:DNH327735 DDL327687:DDL327735 CTP327687:CTP327735 CJT327687:CJT327735 BZX327687:BZX327735 BQB327687:BQB327735 BGF327687:BGF327735 AWJ327687:AWJ327735 AMN327687:AMN327735 ACR327687:ACR327735 SV327687:SV327735 IZ327687:IZ327735 D327687:D327735 WVL262151:WVL262199 WLP262151:WLP262199 WBT262151:WBT262199 VRX262151:VRX262199 VIB262151:VIB262199 UYF262151:UYF262199 UOJ262151:UOJ262199 UEN262151:UEN262199 TUR262151:TUR262199 TKV262151:TKV262199 TAZ262151:TAZ262199 SRD262151:SRD262199 SHH262151:SHH262199 RXL262151:RXL262199 RNP262151:RNP262199 RDT262151:RDT262199 QTX262151:QTX262199 QKB262151:QKB262199 QAF262151:QAF262199 PQJ262151:PQJ262199 PGN262151:PGN262199 OWR262151:OWR262199 OMV262151:OMV262199 OCZ262151:OCZ262199 NTD262151:NTD262199 NJH262151:NJH262199 MZL262151:MZL262199 MPP262151:MPP262199 MFT262151:MFT262199 LVX262151:LVX262199 LMB262151:LMB262199 LCF262151:LCF262199 KSJ262151:KSJ262199 KIN262151:KIN262199 JYR262151:JYR262199 JOV262151:JOV262199 JEZ262151:JEZ262199 IVD262151:IVD262199 ILH262151:ILH262199 IBL262151:IBL262199 HRP262151:HRP262199 HHT262151:HHT262199 GXX262151:GXX262199 GOB262151:GOB262199 GEF262151:GEF262199 FUJ262151:FUJ262199 FKN262151:FKN262199 FAR262151:FAR262199 EQV262151:EQV262199 EGZ262151:EGZ262199 DXD262151:DXD262199 DNH262151:DNH262199 DDL262151:DDL262199 CTP262151:CTP262199 CJT262151:CJT262199 BZX262151:BZX262199 BQB262151:BQB262199 BGF262151:BGF262199 AWJ262151:AWJ262199 AMN262151:AMN262199 ACR262151:ACR262199 SV262151:SV262199 IZ262151:IZ262199 D262151:D262199 WVL196615:WVL196663 WLP196615:WLP196663 WBT196615:WBT196663 VRX196615:VRX196663 VIB196615:VIB196663 UYF196615:UYF196663 UOJ196615:UOJ196663 UEN196615:UEN196663 TUR196615:TUR196663 TKV196615:TKV196663 TAZ196615:TAZ196663 SRD196615:SRD196663 SHH196615:SHH196663 RXL196615:RXL196663 RNP196615:RNP196663 RDT196615:RDT196663 QTX196615:QTX196663 QKB196615:QKB196663 QAF196615:QAF196663 PQJ196615:PQJ196663 PGN196615:PGN196663 OWR196615:OWR196663 OMV196615:OMV196663 OCZ196615:OCZ196663 NTD196615:NTD196663 NJH196615:NJH196663 MZL196615:MZL196663 MPP196615:MPP196663 MFT196615:MFT196663 LVX196615:LVX196663 LMB196615:LMB196663 LCF196615:LCF196663 KSJ196615:KSJ196663 KIN196615:KIN196663 JYR196615:JYR196663 JOV196615:JOV196663 JEZ196615:JEZ196663 IVD196615:IVD196663 ILH196615:ILH196663 IBL196615:IBL196663 HRP196615:HRP196663 HHT196615:HHT196663 GXX196615:GXX196663 GOB196615:GOB196663 GEF196615:GEF196663 FUJ196615:FUJ196663 FKN196615:FKN196663 FAR196615:FAR196663 EQV196615:EQV196663 EGZ196615:EGZ196663 DXD196615:DXD196663 DNH196615:DNH196663 DDL196615:DDL196663 CTP196615:CTP196663 CJT196615:CJT196663 BZX196615:BZX196663 BQB196615:BQB196663 BGF196615:BGF196663 AWJ196615:AWJ196663 AMN196615:AMN196663 ACR196615:ACR196663 SV196615:SV196663 IZ196615:IZ196663 D196615:D196663 WVL131079:WVL131127 WLP131079:WLP131127 WBT131079:WBT131127 VRX131079:VRX131127 VIB131079:VIB131127 UYF131079:UYF131127 UOJ131079:UOJ131127 UEN131079:UEN131127 TUR131079:TUR131127 TKV131079:TKV131127 TAZ131079:TAZ131127 SRD131079:SRD131127 SHH131079:SHH131127 RXL131079:RXL131127 RNP131079:RNP131127 RDT131079:RDT131127 QTX131079:QTX131127 QKB131079:QKB131127 QAF131079:QAF131127 PQJ131079:PQJ131127 PGN131079:PGN131127 OWR131079:OWR131127 OMV131079:OMV131127 OCZ131079:OCZ131127 NTD131079:NTD131127 NJH131079:NJH131127 MZL131079:MZL131127 MPP131079:MPP131127 MFT131079:MFT131127 LVX131079:LVX131127 LMB131079:LMB131127 LCF131079:LCF131127 KSJ131079:KSJ131127 KIN131079:KIN131127 JYR131079:JYR131127 JOV131079:JOV131127 JEZ131079:JEZ131127 IVD131079:IVD131127 ILH131079:ILH131127 IBL131079:IBL131127 HRP131079:HRP131127 HHT131079:HHT131127 GXX131079:GXX131127 GOB131079:GOB131127 GEF131079:GEF131127 FUJ131079:FUJ131127 FKN131079:FKN131127 FAR131079:FAR131127 EQV131079:EQV131127 EGZ131079:EGZ131127 DXD131079:DXD131127 DNH131079:DNH131127 DDL131079:DDL131127 CTP131079:CTP131127 CJT131079:CJT131127 BZX131079:BZX131127 BQB131079:BQB131127 BGF131079:BGF131127 AWJ131079:AWJ131127 AMN131079:AMN131127 ACR131079:ACR131127 SV131079:SV131127 IZ131079:IZ131127 D131079:D131127 WVL65543:WVL65591 WLP65543:WLP65591 WBT65543:WBT65591 VRX65543:VRX65591 VIB65543:VIB65591 UYF65543:UYF65591 UOJ65543:UOJ65591 UEN65543:UEN65591 TUR65543:TUR65591 TKV65543:TKV65591 TAZ65543:TAZ65591 SRD65543:SRD65591 SHH65543:SHH65591 RXL65543:RXL65591 RNP65543:RNP65591 RDT65543:RDT65591 QTX65543:QTX65591 QKB65543:QKB65591 QAF65543:QAF65591 PQJ65543:PQJ65591 PGN65543:PGN65591 OWR65543:OWR65591 OMV65543:OMV65591 OCZ65543:OCZ65591 NTD65543:NTD65591 NJH65543:NJH65591 MZL65543:MZL65591 MPP65543:MPP65591 MFT65543:MFT65591 LVX65543:LVX65591 LMB65543:LMB65591 LCF65543:LCF65591 KSJ65543:KSJ65591 KIN65543:KIN65591 JYR65543:JYR65591 JOV65543:JOV65591 JEZ65543:JEZ65591 IVD65543:IVD65591 ILH65543:ILH65591 IBL65543:IBL65591 HRP65543:HRP65591 HHT65543:HHT65591 GXX65543:GXX65591 GOB65543:GOB65591 GEF65543:GEF65591 FUJ65543:FUJ65591 FKN65543:FKN65591 FAR65543:FAR65591 EQV65543:EQV65591 EGZ65543:EGZ65591 DXD65543:DXD65591 DNH65543:DNH65591 DDL65543:DDL65591 CTP65543:CTP65591 CJT65543:CJT65591 BZX65543:BZX65591 BQB65543:BQB65591 BGF65543:BGF65591 AWJ65543:AWJ65591 AMN65543:AMN65591 ACR65543:ACR65591 SV65543:SV65591 IZ65543:IZ65591 D65543:D65591 WVL9:WVL55 WLP9:WLP55 WBT9:WBT55 VRX9:VRX55 VIB9:VIB55 UYF9:UYF55 UOJ9:UOJ55 UEN9:UEN55 TUR9:TUR55 TKV9:TKV55 TAZ9:TAZ55 SRD9:SRD55 SHH9:SHH55 RXL9:RXL55 RNP9:RNP55 RDT9:RDT55 QTX9:QTX55 QKB9:QKB55 QAF9:QAF55 PQJ9:PQJ55 PGN9:PGN55 OWR9:OWR55 OMV9:OMV55 OCZ9:OCZ55 NTD9:NTD55 NJH9:NJH55 MZL9:MZL55 MPP9:MPP55 MFT9:MFT55 LVX9:LVX55 LMB9:LMB55 LCF9:LCF55 KSJ9:KSJ55 KIN9:KIN55 JYR9:JYR55 JOV9:JOV55 JEZ9:JEZ55 IVD9:IVD55 ILH9:ILH55 IBL9:IBL55 HRP9:HRP55 HHT9:HHT55 GXX9:GXX55 GOB9:GOB55 GEF9:GEF55 FUJ9:FUJ55 FKN9:FKN55 FAR9:FAR55 EQV9:EQV55 EGZ9:EGZ55 DXD9:DXD55 DNH9:DNH55 DDL9:DDL55 CTP9:CTP55 CJT9:CJT55 BZX9:BZX55 BQB9:BQB55 BGF9:BGF55 AWJ9:AWJ55 AMN9:AMN55 ACR9:ACR55 SV9:SV55 IZ9:IZ55">
      <formula1>$D$69:$D$403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47:WVM983095 E65543:E65591 JA65543:JA65591 SW65543:SW65591 ACS65543:ACS65591 AMO65543:AMO65591 AWK65543:AWK65591 BGG65543:BGG65591 BQC65543:BQC65591 BZY65543:BZY65591 CJU65543:CJU65591 CTQ65543:CTQ65591 DDM65543:DDM65591 DNI65543:DNI65591 DXE65543:DXE65591 EHA65543:EHA65591 EQW65543:EQW65591 FAS65543:FAS65591 FKO65543:FKO65591 FUK65543:FUK65591 GEG65543:GEG65591 GOC65543:GOC65591 GXY65543:GXY65591 HHU65543:HHU65591 HRQ65543:HRQ65591 IBM65543:IBM65591 ILI65543:ILI65591 IVE65543:IVE65591 JFA65543:JFA65591 JOW65543:JOW65591 JYS65543:JYS65591 KIO65543:KIO65591 KSK65543:KSK65591 LCG65543:LCG65591 LMC65543:LMC65591 LVY65543:LVY65591 MFU65543:MFU65591 MPQ65543:MPQ65591 MZM65543:MZM65591 NJI65543:NJI65591 NTE65543:NTE65591 ODA65543:ODA65591 OMW65543:OMW65591 OWS65543:OWS65591 PGO65543:PGO65591 PQK65543:PQK65591 QAG65543:QAG65591 QKC65543:QKC65591 QTY65543:QTY65591 RDU65543:RDU65591 RNQ65543:RNQ65591 RXM65543:RXM65591 SHI65543:SHI65591 SRE65543:SRE65591 TBA65543:TBA65591 TKW65543:TKW65591 TUS65543:TUS65591 UEO65543:UEO65591 UOK65543:UOK65591 UYG65543:UYG65591 VIC65543:VIC65591 VRY65543:VRY65591 WBU65543:WBU65591 WLQ65543:WLQ65591 WVM65543:WVM65591 E131079:E131127 JA131079:JA131127 SW131079:SW131127 ACS131079:ACS131127 AMO131079:AMO131127 AWK131079:AWK131127 BGG131079:BGG131127 BQC131079:BQC131127 BZY131079:BZY131127 CJU131079:CJU131127 CTQ131079:CTQ131127 DDM131079:DDM131127 DNI131079:DNI131127 DXE131079:DXE131127 EHA131079:EHA131127 EQW131079:EQW131127 FAS131079:FAS131127 FKO131079:FKO131127 FUK131079:FUK131127 GEG131079:GEG131127 GOC131079:GOC131127 GXY131079:GXY131127 HHU131079:HHU131127 HRQ131079:HRQ131127 IBM131079:IBM131127 ILI131079:ILI131127 IVE131079:IVE131127 JFA131079:JFA131127 JOW131079:JOW131127 JYS131079:JYS131127 KIO131079:KIO131127 KSK131079:KSK131127 LCG131079:LCG131127 LMC131079:LMC131127 LVY131079:LVY131127 MFU131079:MFU131127 MPQ131079:MPQ131127 MZM131079:MZM131127 NJI131079:NJI131127 NTE131079:NTE131127 ODA131079:ODA131127 OMW131079:OMW131127 OWS131079:OWS131127 PGO131079:PGO131127 PQK131079:PQK131127 QAG131079:QAG131127 QKC131079:QKC131127 QTY131079:QTY131127 RDU131079:RDU131127 RNQ131079:RNQ131127 RXM131079:RXM131127 SHI131079:SHI131127 SRE131079:SRE131127 TBA131079:TBA131127 TKW131079:TKW131127 TUS131079:TUS131127 UEO131079:UEO131127 UOK131079:UOK131127 UYG131079:UYG131127 VIC131079:VIC131127 VRY131079:VRY131127 WBU131079:WBU131127 WLQ131079:WLQ131127 WVM131079:WVM131127 E196615:E196663 JA196615:JA196663 SW196615:SW196663 ACS196615:ACS196663 AMO196615:AMO196663 AWK196615:AWK196663 BGG196615:BGG196663 BQC196615:BQC196663 BZY196615:BZY196663 CJU196615:CJU196663 CTQ196615:CTQ196663 DDM196615:DDM196663 DNI196615:DNI196663 DXE196615:DXE196663 EHA196615:EHA196663 EQW196615:EQW196663 FAS196615:FAS196663 FKO196615:FKO196663 FUK196615:FUK196663 GEG196615:GEG196663 GOC196615:GOC196663 GXY196615:GXY196663 HHU196615:HHU196663 HRQ196615:HRQ196663 IBM196615:IBM196663 ILI196615:ILI196663 IVE196615:IVE196663 JFA196615:JFA196663 JOW196615:JOW196663 JYS196615:JYS196663 KIO196615:KIO196663 KSK196615:KSK196663 LCG196615:LCG196663 LMC196615:LMC196663 LVY196615:LVY196663 MFU196615:MFU196663 MPQ196615:MPQ196663 MZM196615:MZM196663 NJI196615:NJI196663 NTE196615:NTE196663 ODA196615:ODA196663 OMW196615:OMW196663 OWS196615:OWS196663 PGO196615:PGO196663 PQK196615:PQK196663 QAG196615:QAG196663 QKC196615:QKC196663 QTY196615:QTY196663 RDU196615:RDU196663 RNQ196615:RNQ196663 RXM196615:RXM196663 SHI196615:SHI196663 SRE196615:SRE196663 TBA196615:TBA196663 TKW196615:TKW196663 TUS196615:TUS196663 UEO196615:UEO196663 UOK196615:UOK196663 UYG196615:UYG196663 VIC196615:VIC196663 VRY196615:VRY196663 WBU196615:WBU196663 WLQ196615:WLQ196663 WVM196615:WVM196663 E262151:E262199 JA262151:JA262199 SW262151:SW262199 ACS262151:ACS262199 AMO262151:AMO262199 AWK262151:AWK262199 BGG262151:BGG262199 BQC262151:BQC262199 BZY262151:BZY262199 CJU262151:CJU262199 CTQ262151:CTQ262199 DDM262151:DDM262199 DNI262151:DNI262199 DXE262151:DXE262199 EHA262151:EHA262199 EQW262151:EQW262199 FAS262151:FAS262199 FKO262151:FKO262199 FUK262151:FUK262199 GEG262151:GEG262199 GOC262151:GOC262199 GXY262151:GXY262199 HHU262151:HHU262199 HRQ262151:HRQ262199 IBM262151:IBM262199 ILI262151:ILI262199 IVE262151:IVE262199 JFA262151:JFA262199 JOW262151:JOW262199 JYS262151:JYS262199 KIO262151:KIO262199 KSK262151:KSK262199 LCG262151:LCG262199 LMC262151:LMC262199 LVY262151:LVY262199 MFU262151:MFU262199 MPQ262151:MPQ262199 MZM262151:MZM262199 NJI262151:NJI262199 NTE262151:NTE262199 ODA262151:ODA262199 OMW262151:OMW262199 OWS262151:OWS262199 PGO262151:PGO262199 PQK262151:PQK262199 QAG262151:QAG262199 QKC262151:QKC262199 QTY262151:QTY262199 RDU262151:RDU262199 RNQ262151:RNQ262199 RXM262151:RXM262199 SHI262151:SHI262199 SRE262151:SRE262199 TBA262151:TBA262199 TKW262151:TKW262199 TUS262151:TUS262199 UEO262151:UEO262199 UOK262151:UOK262199 UYG262151:UYG262199 VIC262151:VIC262199 VRY262151:VRY262199 WBU262151:WBU262199 WLQ262151:WLQ262199 WVM262151:WVM262199 E327687:E327735 JA327687:JA327735 SW327687:SW327735 ACS327687:ACS327735 AMO327687:AMO327735 AWK327687:AWK327735 BGG327687:BGG327735 BQC327687:BQC327735 BZY327687:BZY327735 CJU327687:CJU327735 CTQ327687:CTQ327735 DDM327687:DDM327735 DNI327687:DNI327735 DXE327687:DXE327735 EHA327687:EHA327735 EQW327687:EQW327735 FAS327687:FAS327735 FKO327687:FKO327735 FUK327687:FUK327735 GEG327687:GEG327735 GOC327687:GOC327735 GXY327687:GXY327735 HHU327687:HHU327735 HRQ327687:HRQ327735 IBM327687:IBM327735 ILI327687:ILI327735 IVE327687:IVE327735 JFA327687:JFA327735 JOW327687:JOW327735 JYS327687:JYS327735 KIO327687:KIO327735 KSK327687:KSK327735 LCG327687:LCG327735 LMC327687:LMC327735 LVY327687:LVY327735 MFU327687:MFU327735 MPQ327687:MPQ327735 MZM327687:MZM327735 NJI327687:NJI327735 NTE327687:NTE327735 ODA327687:ODA327735 OMW327687:OMW327735 OWS327687:OWS327735 PGO327687:PGO327735 PQK327687:PQK327735 QAG327687:QAG327735 QKC327687:QKC327735 QTY327687:QTY327735 RDU327687:RDU327735 RNQ327687:RNQ327735 RXM327687:RXM327735 SHI327687:SHI327735 SRE327687:SRE327735 TBA327687:TBA327735 TKW327687:TKW327735 TUS327687:TUS327735 UEO327687:UEO327735 UOK327687:UOK327735 UYG327687:UYG327735 VIC327687:VIC327735 VRY327687:VRY327735 WBU327687:WBU327735 WLQ327687:WLQ327735 WVM327687:WVM327735 E393223:E393271 JA393223:JA393271 SW393223:SW393271 ACS393223:ACS393271 AMO393223:AMO393271 AWK393223:AWK393271 BGG393223:BGG393271 BQC393223:BQC393271 BZY393223:BZY393271 CJU393223:CJU393271 CTQ393223:CTQ393271 DDM393223:DDM393271 DNI393223:DNI393271 DXE393223:DXE393271 EHA393223:EHA393271 EQW393223:EQW393271 FAS393223:FAS393271 FKO393223:FKO393271 FUK393223:FUK393271 GEG393223:GEG393271 GOC393223:GOC393271 GXY393223:GXY393271 HHU393223:HHU393271 HRQ393223:HRQ393271 IBM393223:IBM393271 ILI393223:ILI393271 IVE393223:IVE393271 JFA393223:JFA393271 JOW393223:JOW393271 JYS393223:JYS393271 KIO393223:KIO393271 KSK393223:KSK393271 LCG393223:LCG393271 LMC393223:LMC393271 LVY393223:LVY393271 MFU393223:MFU393271 MPQ393223:MPQ393271 MZM393223:MZM393271 NJI393223:NJI393271 NTE393223:NTE393271 ODA393223:ODA393271 OMW393223:OMW393271 OWS393223:OWS393271 PGO393223:PGO393271 PQK393223:PQK393271 QAG393223:QAG393271 QKC393223:QKC393271 QTY393223:QTY393271 RDU393223:RDU393271 RNQ393223:RNQ393271 RXM393223:RXM393271 SHI393223:SHI393271 SRE393223:SRE393271 TBA393223:TBA393271 TKW393223:TKW393271 TUS393223:TUS393271 UEO393223:UEO393271 UOK393223:UOK393271 UYG393223:UYG393271 VIC393223:VIC393271 VRY393223:VRY393271 WBU393223:WBU393271 WLQ393223:WLQ393271 WVM393223:WVM393271 E458759:E458807 JA458759:JA458807 SW458759:SW458807 ACS458759:ACS458807 AMO458759:AMO458807 AWK458759:AWK458807 BGG458759:BGG458807 BQC458759:BQC458807 BZY458759:BZY458807 CJU458759:CJU458807 CTQ458759:CTQ458807 DDM458759:DDM458807 DNI458759:DNI458807 DXE458759:DXE458807 EHA458759:EHA458807 EQW458759:EQW458807 FAS458759:FAS458807 FKO458759:FKO458807 FUK458759:FUK458807 GEG458759:GEG458807 GOC458759:GOC458807 GXY458759:GXY458807 HHU458759:HHU458807 HRQ458759:HRQ458807 IBM458759:IBM458807 ILI458759:ILI458807 IVE458759:IVE458807 JFA458759:JFA458807 JOW458759:JOW458807 JYS458759:JYS458807 KIO458759:KIO458807 KSK458759:KSK458807 LCG458759:LCG458807 LMC458759:LMC458807 LVY458759:LVY458807 MFU458759:MFU458807 MPQ458759:MPQ458807 MZM458759:MZM458807 NJI458759:NJI458807 NTE458759:NTE458807 ODA458759:ODA458807 OMW458759:OMW458807 OWS458759:OWS458807 PGO458759:PGO458807 PQK458759:PQK458807 QAG458759:QAG458807 QKC458759:QKC458807 QTY458759:QTY458807 RDU458759:RDU458807 RNQ458759:RNQ458807 RXM458759:RXM458807 SHI458759:SHI458807 SRE458759:SRE458807 TBA458759:TBA458807 TKW458759:TKW458807 TUS458759:TUS458807 UEO458759:UEO458807 UOK458759:UOK458807 UYG458759:UYG458807 VIC458759:VIC458807 VRY458759:VRY458807 WBU458759:WBU458807 WLQ458759:WLQ458807 WVM458759:WVM458807 E524295:E524343 JA524295:JA524343 SW524295:SW524343 ACS524295:ACS524343 AMO524295:AMO524343 AWK524295:AWK524343 BGG524295:BGG524343 BQC524295:BQC524343 BZY524295:BZY524343 CJU524295:CJU524343 CTQ524295:CTQ524343 DDM524295:DDM524343 DNI524295:DNI524343 DXE524295:DXE524343 EHA524295:EHA524343 EQW524295:EQW524343 FAS524295:FAS524343 FKO524295:FKO524343 FUK524295:FUK524343 GEG524295:GEG524343 GOC524295:GOC524343 GXY524295:GXY524343 HHU524295:HHU524343 HRQ524295:HRQ524343 IBM524295:IBM524343 ILI524295:ILI524343 IVE524295:IVE524343 JFA524295:JFA524343 JOW524295:JOW524343 JYS524295:JYS524343 KIO524295:KIO524343 KSK524295:KSK524343 LCG524295:LCG524343 LMC524295:LMC524343 LVY524295:LVY524343 MFU524295:MFU524343 MPQ524295:MPQ524343 MZM524295:MZM524343 NJI524295:NJI524343 NTE524295:NTE524343 ODA524295:ODA524343 OMW524295:OMW524343 OWS524295:OWS524343 PGO524295:PGO524343 PQK524295:PQK524343 QAG524295:QAG524343 QKC524295:QKC524343 QTY524295:QTY524343 RDU524295:RDU524343 RNQ524295:RNQ524343 RXM524295:RXM524343 SHI524295:SHI524343 SRE524295:SRE524343 TBA524295:TBA524343 TKW524295:TKW524343 TUS524295:TUS524343 UEO524295:UEO524343 UOK524295:UOK524343 UYG524295:UYG524343 VIC524295:VIC524343 VRY524295:VRY524343 WBU524295:WBU524343 WLQ524295:WLQ524343 WVM524295:WVM524343 E589831:E589879 JA589831:JA589879 SW589831:SW589879 ACS589831:ACS589879 AMO589831:AMO589879 AWK589831:AWK589879 BGG589831:BGG589879 BQC589831:BQC589879 BZY589831:BZY589879 CJU589831:CJU589879 CTQ589831:CTQ589879 DDM589831:DDM589879 DNI589831:DNI589879 DXE589831:DXE589879 EHA589831:EHA589879 EQW589831:EQW589879 FAS589831:FAS589879 FKO589831:FKO589879 FUK589831:FUK589879 GEG589831:GEG589879 GOC589831:GOC589879 GXY589831:GXY589879 HHU589831:HHU589879 HRQ589831:HRQ589879 IBM589831:IBM589879 ILI589831:ILI589879 IVE589831:IVE589879 JFA589831:JFA589879 JOW589831:JOW589879 JYS589831:JYS589879 KIO589831:KIO589879 KSK589831:KSK589879 LCG589831:LCG589879 LMC589831:LMC589879 LVY589831:LVY589879 MFU589831:MFU589879 MPQ589831:MPQ589879 MZM589831:MZM589879 NJI589831:NJI589879 NTE589831:NTE589879 ODA589831:ODA589879 OMW589831:OMW589879 OWS589831:OWS589879 PGO589831:PGO589879 PQK589831:PQK589879 QAG589831:QAG589879 QKC589831:QKC589879 QTY589831:QTY589879 RDU589831:RDU589879 RNQ589831:RNQ589879 RXM589831:RXM589879 SHI589831:SHI589879 SRE589831:SRE589879 TBA589831:TBA589879 TKW589831:TKW589879 TUS589831:TUS589879 UEO589831:UEO589879 UOK589831:UOK589879 UYG589831:UYG589879 VIC589831:VIC589879 VRY589831:VRY589879 WBU589831:WBU589879 WLQ589831:WLQ589879 WVM589831:WVM589879 E655367:E655415 JA655367:JA655415 SW655367:SW655415 ACS655367:ACS655415 AMO655367:AMO655415 AWK655367:AWK655415 BGG655367:BGG655415 BQC655367:BQC655415 BZY655367:BZY655415 CJU655367:CJU655415 CTQ655367:CTQ655415 DDM655367:DDM655415 DNI655367:DNI655415 DXE655367:DXE655415 EHA655367:EHA655415 EQW655367:EQW655415 FAS655367:FAS655415 FKO655367:FKO655415 FUK655367:FUK655415 GEG655367:GEG655415 GOC655367:GOC655415 GXY655367:GXY655415 HHU655367:HHU655415 HRQ655367:HRQ655415 IBM655367:IBM655415 ILI655367:ILI655415 IVE655367:IVE655415 JFA655367:JFA655415 JOW655367:JOW655415 JYS655367:JYS655415 KIO655367:KIO655415 KSK655367:KSK655415 LCG655367:LCG655415 LMC655367:LMC655415 LVY655367:LVY655415 MFU655367:MFU655415 MPQ655367:MPQ655415 MZM655367:MZM655415 NJI655367:NJI655415 NTE655367:NTE655415 ODA655367:ODA655415 OMW655367:OMW655415 OWS655367:OWS655415 PGO655367:PGO655415 PQK655367:PQK655415 QAG655367:QAG655415 QKC655367:QKC655415 QTY655367:QTY655415 RDU655367:RDU655415 RNQ655367:RNQ655415 RXM655367:RXM655415 SHI655367:SHI655415 SRE655367:SRE655415 TBA655367:TBA655415 TKW655367:TKW655415 TUS655367:TUS655415 UEO655367:UEO655415 UOK655367:UOK655415 UYG655367:UYG655415 VIC655367:VIC655415 VRY655367:VRY655415 WBU655367:WBU655415 WLQ655367:WLQ655415 WVM655367:WVM655415 E720903:E720951 JA720903:JA720951 SW720903:SW720951 ACS720903:ACS720951 AMO720903:AMO720951 AWK720903:AWK720951 BGG720903:BGG720951 BQC720903:BQC720951 BZY720903:BZY720951 CJU720903:CJU720951 CTQ720903:CTQ720951 DDM720903:DDM720951 DNI720903:DNI720951 DXE720903:DXE720951 EHA720903:EHA720951 EQW720903:EQW720951 FAS720903:FAS720951 FKO720903:FKO720951 FUK720903:FUK720951 GEG720903:GEG720951 GOC720903:GOC720951 GXY720903:GXY720951 HHU720903:HHU720951 HRQ720903:HRQ720951 IBM720903:IBM720951 ILI720903:ILI720951 IVE720903:IVE720951 JFA720903:JFA720951 JOW720903:JOW720951 JYS720903:JYS720951 KIO720903:KIO720951 KSK720903:KSK720951 LCG720903:LCG720951 LMC720903:LMC720951 LVY720903:LVY720951 MFU720903:MFU720951 MPQ720903:MPQ720951 MZM720903:MZM720951 NJI720903:NJI720951 NTE720903:NTE720951 ODA720903:ODA720951 OMW720903:OMW720951 OWS720903:OWS720951 PGO720903:PGO720951 PQK720903:PQK720951 QAG720903:QAG720951 QKC720903:QKC720951 QTY720903:QTY720951 RDU720903:RDU720951 RNQ720903:RNQ720951 RXM720903:RXM720951 SHI720903:SHI720951 SRE720903:SRE720951 TBA720903:TBA720951 TKW720903:TKW720951 TUS720903:TUS720951 UEO720903:UEO720951 UOK720903:UOK720951 UYG720903:UYG720951 VIC720903:VIC720951 VRY720903:VRY720951 WBU720903:WBU720951 WLQ720903:WLQ720951 WVM720903:WVM720951 E786439:E786487 JA786439:JA786487 SW786439:SW786487 ACS786439:ACS786487 AMO786439:AMO786487 AWK786439:AWK786487 BGG786439:BGG786487 BQC786439:BQC786487 BZY786439:BZY786487 CJU786439:CJU786487 CTQ786439:CTQ786487 DDM786439:DDM786487 DNI786439:DNI786487 DXE786439:DXE786487 EHA786439:EHA786487 EQW786439:EQW786487 FAS786439:FAS786487 FKO786439:FKO786487 FUK786439:FUK786487 GEG786439:GEG786487 GOC786439:GOC786487 GXY786439:GXY786487 HHU786439:HHU786487 HRQ786439:HRQ786487 IBM786439:IBM786487 ILI786439:ILI786487 IVE786439:IVE786487 JFA786439:JFA786487 JOW786439:JOW786487 JYS786439:JYS786487 KIO786439:KIO786487 KSK786439:KSK786487 LCG786439:LCG786487 LMC786439:LMC786487 LVY786439:LVY786487 MFU786439:MFU786487 MPQ786439:MPQ786487 MZM786439:MZM786487 NJI786439:NJI786487 NTE786439:NTE786487 ODA786439:ODA786487 OMW786439:OMW786487 OWS786439:OWS786487 PGO786439:PGO786487 PQK786439:PQK786487 QAG786439:QAG786487 QKC786439:QKC786487 QTY786439:QTY786487 RDU786439:RDU786487 RNQ786439:RNQ786487 RXM786439:RXM786487 SHI786439:SHI786487 SRE786439:SRE786487 TBA786439:TBA786487 TKW786439:TKW786487 TUS786439:TUS786487 UEO786439:UEO786487 UOK786439:UOK786487 UYG786439:UYG786487 VIC786439:VIC786487 VRY786439:VRY786487 WBU786439:WBU786487 WLQ786439:WLQ786487 WVM786439:WVM786487 E851975:E852023 JA851975:JA852023 SW851975:SW852023 ACS851975:ACS852023 AMO851975:AMO852023 AWK851975:AWK852023 BGG851975:BGG852023 BQC851975:BQC852023 BZY851975:BZY852023 CJU851975:CJU852023 CTQ851975:CTQ852023 DDM851975:DDM852023 DNI851975:DNI852023 DXE851975:DXE852023 EHA851975:EHA852023 EQW851975:EQW852023 FAS851975:FAS852023 FKO851975:FKO852023 FUK851975:FUK852023 GEG851975:GEG852023 GOC851975:GOC852023 GXY851975:GXY852023 HHU851975:HHU852023 HRQ851975:HRQ852023 IBM851975:IBM852023 ILI851975:ILI852023 IVE851975:IVE852023 JFA851975:JFA852023 JOW851975:JOW852023 JYS851975:JYS852023 KIO851975:KIO852023 KSK851975:KSK852023 LCG851975:LCG852023 LMC851975:LMC852023 LVY851975:LVY852023 MFU851975:MFU852023 MPQ851975:MPQ852023 MZM851975:MZM852023 NJI851975:NJI852023 NTE851975:NTE852023 ODA851975:ODA852023 OMW851975:OMW852023 OWS851975:OWS852023 PGO851975:PGO852023 PQK851975:PQK852023 QAG851975:QAG852023 QKC851975:QKC852023 QTY851975:QTY852023 RDU851975:RDU852023 RNQ851975:RNQ852023 RXM851975:RXM852023 SHI851975:SHI852023 SRE851975:SRE852023 TBA851975:TBA852023 TKW851975:TKW852023 TUS851975:TUS852023 UEO851975:UEO852023 UOK851975:UOK852023 UYG851975:UYG852023 VIC851975:VIC852023 VRY851975:VRY852023 WBU851975:WBU852023 WLQ851975:WLQ852023 WVM851975:WVM852023 E917511:E917559 JA917511:JA917559 SW917511:SW917559 ACS917511:ACS917559 AMO917511:AMO917559 AWK917511:AWK917559 BGG917511:BGG917559 BQC917511:BQC917559 BZY917511:BZY917559 CJU917511:CJU917559 CTQ917511:CTQ917559 DDM917511:DDM917559 DNI917511:DNI917559 DXE917511:DXE917559 EHA917511:EHA917559 EQW917511:EQW917559 FAS917511:FAS917559 FKO917511:FKO917559 FUK917511:FUK917559 GEG917511:GEG917559 GOC917511:GOC917559 GXY917511:GXY917559 HHU917511:HHU917559 HRQ917511:HRQ917559 IBM917511:IBM917559 ILI917511:ILI917559 IVE917511:IVE917559 JFA917511:JFA917559 JOW917511:JOW917559 JYS917511:JYS917559 KIO917511:KIO917559 KSK917511:KSK917559 LCG917511:LCG917559 LMC917511:LMC917559 LVY917511:LVY917559 MFU917511:MFU917559 MPQ917511:MPQ917559 MZM917511:MZM917559 NJI917511:NJI917559 NTE917511:NTE917559 ODA917511:ODA917559 OMW917511:OMW917559 OWS917511:OWS917559 PGO917511:PGO917559 PQK917511:PQK917559 QAG917511:QAG917559 QKC917511:QKC917559 QTY917511:QTY917559 RDU917511:RDU917559 RNQ917511:RNQ917559 RXM917511:RXM917559 SHI917511:SHI917559 SRE917511:SRE917559 TBA917511:TBA917559 TKW917511:TKW917559 TUS917511:TUS917559 UEO917511:UEO917559 UOK917511:UOK917559 UYG917511:UYG917559 VIC917511:VIC917559 VRY917511:VRY917559 WBU917511:WBU917559 WLQ917511:WLQ917559 WVM917511:WVM917559 E983047:E983095 JA983047:JA983095 SW983047:SW983095 ACS983047:ACS983095 AMO983047:AMO983095 AWK983047:AWK983095 BGG983047:BGG983095 BQC983047:BQC983095 BZY983047:BZY983095 CJU983047:CJU983095 CTQ983047:CTQ983095 DDM983047:DDM983095 DNI983047:DNI983095 DXE983047:DXE983095 EHA983047:EHA983095 EQW983047:EQW983095 FAS983047:FAS983095 FKO983047:FKO983095 FUK983047:FUK983095 GEG983047:GEG983095 GOC983047:GOC983095 GXY983047:GXY983095 HHU983047:HHU983095 HRQ983047:HRQ983095 IBM983047:IBM983095 ILI983047:ILI983095 IVE983047:IVE983095 JFA983047:JFA983095 JOW983047:JOW983095 JYS983047:JYS983095 KIO983047:KIO983095 KSK983047:KSK983095 LCG983047:LCG983095 LMC983047:LMC983095 LVY983047:LVY983095 MFU983047:MFU983095 MPQ983047:MPQ983095 MZM983047:MZM983095 NJI983047:NJI983095 NTE983047:NTE983095 ODA983047:ODA983095 OMW983047:OMW983095 OWS983047:OWS983095 PGO983047:PGO983095 PQK983047:PQK983095 QAG983047:QAG983095 QKC983047:QKC983095 QTY983047:QTY983095 RDU983047:RDU983095 RNQ983047:RNQ983095 RXM983047:RXM983095 SHI983047:SHI983095 SRE983047:SRE983095 TBA983047:TBA983095 TKW983047:TKW983095 TUS983047:TUS983095 UEO983047:UEO983095 UOK983047:UOK983095 UYG983047:UYG983095 VIC983047:VIC983095 VRY983047:VRY983095 WBU983047:WBU983095 WLQ983047:WLQ983095 JA9:JA55 WVM9:WVM55 WLQ9:WLQ55 WBU9:WBU55 VRY9:VRY55 VIC9:VIC55 UYG9:UYG55 UOK9:UOK55 UEO9:UEO55 TUS9:TUS55 TKW9:TKW55 TBA9:TBA55 SRE9:SRE55 SHI9:SHI55 RXM9:RXM55 RNQ9:RNQ55 RDU9:RDU55 QTY9:QTY55 QKC9:QKC55 QAG9:QAG55 PQK9:PQK55 PGO9:PGO55 OWS9:OWS55 OMW9:OMW55 ODA9:ODA55 NTE9:NTE55 NJI9:NJI55 MZM9:MZM55 MPQ9:MPQ55 MFU9:MFU55 LVY9:LVY55 LMC9:LMC55 LCG9:LCG55 KSK9:KSK55 KIO9:KIO55 JYS9:JYS55 JOW9:JOW55 JFA9:JFA55 IVE9:IVE55 ILI9:ILI55 IBM9:IBM55 HRQ9:HRQ55 HHU9:HHU55 GXY9:GXY55 GOC9:GOC55 GEG9:GEG55 FUK9:FUK55 FKO9:FKO55 FAS9:FAS55 EQW9:EQW55 EHA9:EHA55 DXE9:DXE55 DNI9:DNI55 DDM9:DDM55 CTQ9:CTQ55 CJU9:CJU55 BZY9:BZY55 BQC9:BQC55 BGG9:BGG55 AWK9:AWK55 AMO9:AMO55 ACS9:ACS55 SW9:SW55 E9:E55">
      <formula1>"1, 2, 3"</formula1>
    </dataValidation>
  </dataValidations>
  <pageMargins left="0.7" right="0.7" top="0.75" bottom="0.75" header="0.3" footer="0.3"/>
  <pageSetup scale="84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60.42578125" style="1" bestFit="1" customWidth="1"/>
    <col min="2" max="2" width="9.140625" style="1"/>
    <col min="3" max="3" width="18.28515625" style="51" bestFit="1" customWidth="1"/>
    <col min="4" max="4" width="17.5703125" style="1" bestFit="1" customWidth="1"/>
    <col min="5" max="5" width="10.140625" style="1" bestFit="1" customWidth="1"/>
    <col min="6" max="6" width="9.140625" style="1"/>
    <col min="7" max="7" width="15.140625" style="1" bestFit="1" customWidth="1"/>
    <col min="8" max="8" width="11.28515625" style="1" bestFit="1" customWidth="1"/>
    <col min="9" max="16384" width="9.140625" style="1"/>
  </cols>
  <sheetData>
    <row r="1" spans="1:8" x14ac:dyDescent="0.2">
      <c r="A1" s="22" t="s">
        <v>16</v>
      </c>
      <c r="B1" s="23"/>
      <c r="C1" s="24" t="s">
        <v>17</v>
      </c>
      <c r="D1" s="10" t="s">
        <v>84</v>
      </c>
    </row>
    <row r="2" spans="1:8" x14ac:dyDescent="0.2">
      <c r="A2" s="60" t="str">
        <f>'Page 7.6'!B2</f>
        <v>Washington General Rate Case – 2021</v>
      </c>
      <c r="B2" s="23"/>
      <c r="C2" s="25"/>
    </row>
    <row r="3" spans="1:8" x14ac:dyDescent="0.2">
      <c r="A3" s="22" t="s">
        <v>12</v>
      </c>
      <c r="B3" s="23"/>
      <c r="C3" s="25"/>
    </row>
    <row r="4" spans="1:8" x14ac:dyDescent="0.2">
      <c r="A4" s="22"/>
      <c r="B4" s="23"/>
      <c r="C4" s="25"/>
    </row>
    <row r="5" spans="1:8" x14ac:dyDescent="0.2">
      <c r="A5" s="23"/>
      <c r="B5" s="23"/>
      <c r="C5" s="25"/>
    </row>
    <row r="6" spans="1:8" x14ac:dyDescent="0.2">
      <c r="A6" s="56" t="s">
        <v>15</v>
      </c>
      <c r="B6" s="56" t="s">
        <v>18</v>
      </c>
      <c r="C6" s="57" t="s">
        <v>9</v>
      </c>
      <c r="D6" s="58" t="s">
        <v>19</v>
      </c>
    </row>
    <row r="7" spans="1:8" x14ac:dyDescent="0.2">
      <c r="A7" s="26"/>
      <c r="B7" s="27"/>
      <c r="C7" s="28"/>
      <c r="D7" s="29"/>
      <c r="E7" s="23"/>
      <c r="F7" s="23"/>
      <c r="G7" s="30"/>
      <c r="H7" s="30"/>
    </row>
    <row r="8" spans="1:8" x14ac:dyDescent="0.2">
      <c r="A8" s="31" t="s">
        <v>20</v>
      </c>
      <c r="B8" s="32"/>
      <c r="C8" s="33"/>
      <c r="D8" s="29"/>
      <c r="E8" s="23"/>
      <c r="F8" s="23"/>
      <c r="G8" s="23"/>
      <c r="H8" s="23"/>
    </row>
    <row r="9" spans="1:8" x14ac:dyDescent="0.2">
      <c r="A9" s="34" t="s">
        <v>35</v>
      </c>
      <c r="B9" s="35"/>
      <c r="C9" s="36">
        <v>-9685306</v>
      </c>
      <c r="D9" s="29"/>
      <c r="E9" s="23"/>
      <c r="F9" s="23"/>
      <c r="G9" s="23"/>
      <c r="H9" s="23"/>
    </row>
    <row r="10" spans="1:8" ht="24" customHeight="1" x14ac:dyDescent="0.2">
      <c r="A10" s="37" t="s">
        <v>34</v>
      </c>
      <c r="B10" s="32"/>
      <c r="C10" s="33"/>
      <c r="D10" s="38">
        <f>'Page 7.6.2 - 7.6.3'!C45+'Page 7.6.2 - 7.6.3'!C55+'Page 7.6.2 - 7.6.3'!C63</f>
        <v>-183061515.39000002</v>
      </c>
      <c r="E10" s="23"/>
      <c r="F10" s="23"/>
      <c r="G10" s="23"/>
      <c r="H10" s="23"/>
    </row>
    <row r="11" spans="1:8" x14ac:dyDescent="0.2">
      <c r="A11" s="39" t="s">
        <v>21</v>
      </c>
      <c r="B11" s="40">
        <v>3.5866000000000002E-2</v>
      </c>
      <c r="C11" s="33"/>
      <c r="D11" s="41"/>
      <c r="E11" s="42"/>
      <c r="F11" s="43"/>
      <c r="G11" s="43"/>
      <c r="H11" s="25"/>
    </row>
    <row r="12" spans="1:8" x14ac:dyDescent="0.2">
      <c r="A12" s="31"/>
      <c r="B12" s="33"/>
      <c r="C12" s="33"/>
      <c r="D12" s="29"/>
      <c r="E12" s="23"/>
      <c r="F12" s="23"/>
      <c r="G12" s="23"/>
      <c r="H12" s="23"/>
    </row>
    <row r="13" spans="1:8" x14ac:dyDescent="0.2">
      <c r="A13" s="34" t="s">
        <v>22</v>
      </c>
      <c r="B13" s="44">
        <v>0.245866</v>
      </c>
      <c r="C13" s="33"/>
      <c r="D13" s="29"/>
    </row>
    <row r="14" spans="1:8" x14ac:dyDescent="0.2">
      <c r="A14" s="26"/>
      <c r="B14" s="32"/>
      <c r="C14" s="33"/>
      <c r="D14" s="29"/>
    </row>
    <row r="15" spans="1:8" x14ac:dyDescent="0.2">
      <c r="A15" s="45" t="s">
        <v>23</v>
      </c>
      <c r="B15" s="35"/>
      <c r="C15" s="44">
        <f>ROUND(B11/B13,8)</f>
        <v>0.14587621000000001</v>
      </c>
      <c r="D15" s="106">
        <f>+C15</f>
        <v>0.14587621000000001</v>
      </c>
    </row>
    <row r="16" spans="1:8" x14ac:dyDescent="0.2">
      <c r="A16" s="26"/>
      <c r="B16" s="32"/>
      <c r="C16" s="33"/>
      <c r="D16" s="29"/>
    </row>
    <row r="17" spans="1:4" x14ac:dyDescent="0.2">
      <c r="A17" s="34" t="s">
        <v>24</v>
      </c>
      <c r="B17" s="35"/>
      <c r="C17" s="36">
        <f>ROUND(C15*C9,0)</f>
        <v>-1412856</v>
      </c>
      <c r="D17" s="46"/>
    </row>
    <row r="18" spans="1:4" x14ac:dyDescent="0.2">
      <c r="A18" s="26"/>
      <c r="B18" s="32"/>
      <c r="C18" s="33"/>
      <c r="D18" s="29"/>
    </row>
    <row r="19" spans="1:4" x14ac:dyDescent="0.2">
      <c r="A19" s="34" t="s">
        <v>25</v>
      </c>
      <c r="B19" s="35"/>
      <c r="C19" s="47">
        <f>-C17</f>
        <v>1412856</v>
      </c>
      <c r="D19" s="48">
        <f>'Page 7.6.2 - 7.6.3'!F45+'Page 7.6.2 - 7.6.3'!F55+'Page 7.6.2 - 7.6.3'!F63</f>
        <v>26236760</v>
      </c>
    </row>
    <row r="20" spans="1:4" x14ac:dyDescent="0.2">
      <c r="C20" s="49" t="s">
        <v>86</v>
      </c>
      <c r="D20" s="49" t="s">
        <v>97</v>
      </c>
    </row>
    <row r="21" spans="1:4" x14ac:dyDescent="0.2">
      <c r="A21" s="50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view="pageBreakPreview" zoomScale="90" zoomScaleNormal="100" zoomScaleSheetLayoutView="90" workbookViewId="0">
      <selection activeCell="A6" sqref="A6"/>
    </sheetView>
  </sheetViews>
  <sheetFormatPr defaultRowHeight="12.75" x14ac:dyDescent="0.2"/>
  <cols>
    <col min="1" max="1" width="72.7109375" style="1" bestFit="1" customWidth="1"/>
    <col min="2" max="2" width="9.28515625" style="1" bestFit="1" customWidth="1"/>
    <col min="3" max="3" width="14.7109375" style="1" bestFit="1" customWidth="1"/>
    <col min="4" max="4" width="12.140625" style="1" customWidth="1"/>
    <col min="5" max="5" width="13.140625" style="1" customWidth="1"/>
    <col min="6" max="6" width="12.7109375" style="1" bestFit="1" customWidth="1"/>
    <col min="7" max="7" width="13.5703125" style="1" bestFit="1" customWidth="1"/>
    <col min="8" max="8" width="12.7109375" style="1" bestFit="1" customWidth="1"/>
    <col min="9" max="9" width="9.7109375" style="1" bestFit="1" customWidth="1"/>
    <col min="10" max="16384" width="9.140625" style="1"/>
  </cols>
  <sheetData>
    <row r="1" spans="1:7" x14ac:dyDescent="0.2">
      <c r="A1" s="18" t="s">
        <v>16</v>
      </c>
      <c r="F1" s="52"/>
      <c r="G1" s="10"/>
    </row>
    <row r="2" spans="1:7" x14ac:dyDescent="0.2">
      <c r="A2" s="18" t="s">
        <v>94</v>
      </c>
    </row>
    <row r="3" spans="1:7" x14ac:dyDescent="0.2">
      <c r="A3" s="21" t="s">
        <v>91</v>
      </c>
    </row>
    <row r="4" spans="1:7" x14ac:dyDescent="0.2">
      <c r="A4" s="18" t="s">
        <v>42</v>
      </c>
    </row>
    <row r="5" spans="1:7" x14ac:dyDescent="0.2">
      <c r="A5" s="18" t="s">
        <v>26</v>
      </c>
      <c r="C5" s="103"/>
      <c r="D5" s="104" t="s">
        <v>95</v>
      </c>
      <c r="E5" s="107">
        <f>SUM(0.245866-0.21)</f>
        <v>3.5866000000000009E-2</v>
      </c>
    </row>
    <row r="6" spans="1:7" x14ac:dyDescent="0.2">
      <c r="C6" s="34"/>
      <c r="D6" s="105" t="s">
        <v>96</v>
      </c>
      <c r="E6" s="108">
        <v>0.245866</v>
      </c>
    </row>
    <row r="8" spans="1:7" x14ac:dyDescent="0.2">
      <c r="A8" s="3"/>
      <c r="B8" s="4" t="s">
        <v>13</v>
      </c>
      <c r="C8" s="5">
        <v>44166</v>
      </c>
      <c r="D8" s="4" t="s">
        <v>36</v>
      </c>
      <c r="E8" s="4" t="s">
        <v>37</v>
      </c>
      <c r="F8" s="4" t="s">
        <v>28</v>
      </c>
      <c r="G8" s="6" t="s">
        <v>29</v>
      </c>
    </row>
    <row r="9" spans="1:7" x14ac:dyDescent="0.2">
      <c r="A9" s="7" t="s">
        <v>15</v>
      </c>
      <c r="B9" s="7" t="s">
        <v>14</v>
      </c>
      <c r="C9" s="7" t="s">
        <v>27</v>
      </c>
      <c r="D9" s="8" t="s">
        <v>30</v>
      </c>
      <c r="E9" s="8" t="s">
        <v>38</v>
      </c>
      <c r="F9" s="8" t="s">
        <v>31</v>
      </c>
      <c r="G9" s="9" t="s">
        <v>32</v>
      </c>
    </row>
    <row r="10" spans="1:7" x14ac:dyDescent="0.2">
      <c r="A10" s="10"/>
      <c r="B10" s="10"/>
      <c r="C10" s="10"/>
    </row>
    <row r="11" spans="1:7" x14ac:dyDescent="0.2">
      <c r="A11" s="11" t="s">
        <v>52</v>
      </c>
      <c r="B11" s="10">
        <v>190</v>
      </c>
      <c r="C11" s="12">
        <v>-1366</v>
      </c>
      <c r="D11" s="61">
        <f t="shared" ref="D11:D25" si="0">+$D$63</f>
        <v>0.14587600000000001</v>
      </c>
      <c r="E11" s="13">
        <f t="shared" ref="E11:E44" si="1">ROUND(C11*D11,0)</f>
        <v>-199</v>
      </c>
      <c r="F11" s="14">
        <f t="shared" ref="F11:F40" si="2">-E11</f>
        <v>199</v>
      </c>
      <c r="G11" s="15" t="s">
        <v>8</v>
      </c>
    </row>
    <row r="12" spans="1:7" x14ac:dyDescent="0.2">
      <c r="A12" s="11" t="s">
        <v>39</v>
      </c>
      <c r="B12" s="10">
        <v>190</v>
      </c>
      <c r="C12" s="12">
        <v>6646837</v>
      </c>
      <c r="D12" s="61">
        <f t="shared" si="0"/>
        <v>0.14587600000000001</v>
      </c>
      <c r="E12" s="13">
        <f t="shared" si="1"/>
        <v>969614</v>
      </c>
      <c r="F12" s="14">
        <f t="shared" si="2"/>
        <v>-969614</v>
      </c>
      <c r="G12" s="15" t="s">
        <v>8</v>
      </c>
    </row>
    <row r="13" spans="1:7" x14ac:dyDescent="0.2">
      <c r="A13" s="11" t="s">
        <v>53</v>
      </c>
      <c r="B13" s="10">
        <v>190</v>
      </c>
      <c r="C13" s="12">
        <v>28047</v>
      </c>
      <c r="D13" s="61">
        <f t="shared" si="0"/>
        <v>0.14587600000000001</v>
      </c>
      <c r="E13" s="13">
        <f t="shared" si="1"/>
        <v>4091</v>
      </c>
      <c r="F13" s="14">
        <f t="shared" si="2"/>
        <v>-4091</v>
      </c>
      <c r="G13" s="15" t="s">
        <v>8</v>
      </c>
    </row>
    <row r="14" spans="1:7" x14ac:dyDescent="0.2">
      <c r="A14" s="11" t="s">
        <v>54</v>
      </c>
      <c r="B14" s="10">
        <v>190</v>
      </c>
      <c r="C14" s="12">
        <v>30337</v>
      </c>
      <c r="D14" s="61">
        <f t="shared" si="0"/>
        <v>0.14587600000000001</v>
      </c>
      <c r="E14" s="13">
        <f t="shared" si="1"/>
        <v>4425</v>
      </c>
      <c r="F14" s="14">
        <f t="shared" si="2"/>
        <v>-4425</v>
      </c>
      <c r="G14" s="15" t="s">
        <v>8</v>
      </c>
    </row>
    <row r="15" spans="1:7" x14ac:dyDescent="0.2">
      <c r="A15" s="11" t="s">
        <v>55</v>
      </c>
      <c r="B15" s="10">
        <v>190</v>
      </c>
      <c r="C15" s="12">
        <v>269642</v>
      </c>
      <c r="D15" s="61">
        <f t="shared" si="0"/>
        <v>0.14587600000000001</v>
      </c>
      <c r="E15" s="13">
        <f t="shared" si="1"/>
        <v>39334</v>
      </c>
      <c r="F15" s="14">
        <f t="shared" si="2"/>
        <v>-39334</v>
      </c>
      <c r="G15" s="15" t="s">
        <v>8</v>
      </c>
    </row>
    <row r="16" spans="1:7" x14ac:dyDescent="0.2">
      <c r="A16" s="11" t="s">
        <v>56</v>
      </c>
      <c r="B16" s="10">
        <v>190</v>
      </c>
      <c r="C16" s="12">
        <v>17234</v>
      </c>
      <c r="D16" s="61">
        <f t="shared" si="0"/>
        <v>0.14587600000000001</v>
      </c>
      <c r="E16" s="13">
        <f t="shared" si="1"/>
        <v>2514</v>
      </c>
      <c r="F16" s="14">
        <f t="shared" si="2"/>
        <v>-2514</v>
      </c>
      <c r="G16" s="15" t="s">
        <v>8</v>
      </c>
    </row>
    <row r="17" spans="1:7" x14ac:dyDescent="0.2">
      <c r="A17" s="11" t="s">
        <v>57</v>
      </c>
      <c r="B17" s="10">
        <v>190</v>
      </c>
      <c r="C17" s="12">
        <v>142117</v>
      </c>
      <c r="D17" s="61">
        <f t="shared" si="0"/>
        <v>0.14587600000000001</v>
      </c>
      <c r="E17" s="13">
        <f t="shared" si="1"/>
        <v>20731</v>
      </c>
      <c r="F17" s="14">
        <f t="shared" si="2"/>
        <v>-20731</v>
      </c>
      <c r="G17" s="15" t="s">
        <v>8</v>
      </c>
    </row>
    <row r="18" spans="1:7" x14ac:dyDescent="0.2">
      <c r="A18" s="11" t="s">
        <v>58</v>
      </c>
      <c r="B18" s="10">
        <v>190</v>
      </c>
      <c r="C18" s="12">
        <v>17781</v>
      </c>
      <c r="D18" s="61">
        <f t="shared" si="0"/>
        <v>0.14587600000000001</v>
      </c>
      <c r="E18" s="13">
        <f t="shared" si="1"/>
        <v>2594</v>
      </c>
      <c r="F18" s="14">
        <f t="shared" si="2"/>
        <v>-2594</v>
      </c>
      <c r="G18" s="15" t="s">
        <v>8</v>
      </c>
    </row>
    <row r="19" spans="1:7" x14ac:dyDescent="0.2">
      <c r="A19" s="11" t="s">
        <v>59</v>
      </c>
      <c r="B19" s="10">
        <v>190</v>
      </c>
      <c r="C19" s="12">
        <v>28366</v>
      </c>
      <c r="D19" s="61">
        <f t="shared" si="0"/>
        <v>0.14587600000000001</v>
      </c>
      <c r="E19" s="13">
        <f t="shared" si="1"/>
        <v>4138</v>
      </c>
      <c r="F19" s="14">
        <f t="shared" si="2"/>
        <v>-4138</v>
      </c>
      <c r="G19" s="15" t="s">
        <v>8</v>
      </c>
    </row>
    <row r="20" spans="1:7" x14ac:dyDescent="0.2">
      <c r="A20" s="11" t="s">
        <v>60</v>
      </c>
      <c r="B20" s="10">
        <v>190</v>
      </c>
      <c r="C20" s="12">
        <v>453526</v>
      </c>
      <c r="D20" s="61">
        <f t="shared" si="0"/>
        <v>0.14587600000000001</v>
      </c>
      <c r="E20" s="13">
        <f t="shared" si="1"/>
        <v>66159</v>
      </c>
      <c r="F20" s="14">
        <f t="shared" si="2"/>
        <v>-66159</v>
      </c>
      <c r="G20" s="15" t="s">
        <v>8</v>
      </c>
    </row>
    <row r="21" spans="1:7" x14ac:dyDescent="0.2">
      <c r="A21" s="11" t="s">
        <v>61</v>
      </c>
      <c r="B21" s="10">
        <v>190</v>
      </c>
      <c r="C21" s="12">
        <v>22695</v>
      </c>
      <c r="D21" s="61">
        <f t="shared" si="0"/>
        <v>0.14587600000000001</v>
      </c>
      <c r="E21" s="13">
        <f t="shared" si="1"/>
        <v>3311</v>
      </c>
      <c r="F21" s="14">
        <f t="shared" si="2"/>
        <v>-3311</v>
      </c>
      <c r="G21" s="15" t="s">
        <v>8</v>
      </c>
    </row>
    <row r="22" spans="1:7" x14ac:dyDescent="0.2">
      <c r="A22" s="11" t="s">
        <v>62</v>
      </c>
      <c r="B22" s="10">
        <v>190</v>
      </c>
      <c r="C22" s="12">
        <v>26266</v>
      </c>
      <c r="D22" s="61">
        <f t="shared" si="0"/>
        <v>0.14587600000000001</v>
      </c>
      <c r="E22" s="13">
        <f t="shared" si="1"/>
        <v>3832</v>
      </c>
      <c r="F22" s="14">
        <f t="shared" si="2"/>
        <v>-3832</v>
      </c>
      <c r="G22" s="15" t="s">
        <v>8</v>
      </c>
    </row>
    <row r="23" spans="1:7" x14ac:dyDescent="0.2">
      <c r="A23" s="11" t="s">
        <v>63</v>
      </c>
      <c r="B23" s="10">
        <v>190</v>
      </c>
      <c r="C23" s="12">
        <v>318772</v>
      </c>
      <c r="D23" s="61">
        <f t="shared" si="0"/>
        <v>0.14587600000000001</v>
      </c>
      <c r="E23" s="13">
        <f t="shared" si="1"/>
        <v>46501</v>
      </c>
      <c r="F23" s="14">
        <f t="shared" si="2"/>
        <v>-46501</v>
      </c>
      <c r="G23" s="15" t="s">
        <v>8</v>
      </c>
    </row>
    <row r="24" spans="1:7" x14ac:dyDescent="0.2">
      <c r="A24" s="11" t="s">
        <v>64</v>
      </c>
      <c r="B24" s="10">
        <v>190</v>
      </c>
      <c r="C24" s="12">
        <v>222067</v>
      </c>
      <c r="D24" s="61">
        <f t="shared" si="0"/>
        <v>0.14587600000000001</v>
      </c>
      <c r="E24" s="13">
        <f t="shared" si="1"/>
        <v>32394</v>
      </c>
      <c r="F24" s="14">
        <f t="shared" si="2"/>
        <v>-32394</v>
      </c>
      <c r="G24" s="15" t="s">
        <v>8</v>
      </c>
    </row>
    <row r="25" spans="1:7" x14ac:dyDescent="0.2">
      <c r="A25" s="11" t="s">
        <v>65</v>
      </c>
      <c r="B25" s="10">
        <v>190</v>
      </c>
      <c r="C25" s="12">
        <v>43036</v>
      </c>
      <c r="D25" s="61">
        <f t="shared" si="0"/>
        <v>0.14587600000000001</v>
      </c>
      <c r="E25" s="13">
        <f t="shared" si="1"/>
        <v>6278</v>
      </c>
      <c r="F25" s="14">
        <f t="shared" si="2"/>
        <v>-6278</v>
      </c>
      <c r="G25" s="15" t="s">
        <v>8</v>
      </c>
    </row>
    <row r="26" spans="1:7" x14ac:dyDescent="0.2">
      <c r="A26" s="11" t="s">
        <v>66</v>
      </c>
      <c r="B26" s="10">
        <v>190</v>
      </c>
      <c r="C26" s="12">
        <v>143056</v>
      </c>
      <c r="D26" s="61">
        <v>1</v>
      </c>
      <c r="E26" s="13">
        <f t="shared" si="1"/>
        <v>143056</v>
      </c>
      <c r="F26" s="14">
        <f t="shared" si="2"/>
        <v>-143056</v>
      </c>
      <c r="G26" s="15" t="s">
        <v>8</v>
      </c>
    </row>
    <row r="27" spans="1:7" x14ac:dyDescent="0.2">
      <c r="A27" s="11" t="s">
        <v>67</v>
      </c>
      <c r="B27" s="10">
        <v>190</v>
      </c>
      <c r="C27" s="12">
        <v>123720</v>
      </c>
      <c r="D27" s="61">
        <f>+$D$63</f>
        <v>0.14587600000000001</v>
      </c>
      <c r="E27" s="13">
        <f t="shared" si="1"/>
        <v>18048</v>
      </c>
      <c r="F27" s="14">
        <f t="shared" si="2"/>
        <v>-18048</v>
      </c>
      <c r="G27" s="15" t="s">
        <v>8</v>
      </c>
    </row>
    <row r="28" spans="1:7" x14ac:dyDescent="0.2">
      <c r="A28" s="11" t="s">
        <v>68</v>
      </c>
      <c r="B28" s="10">
        <v>190</v>
      </c>
      <c r="C28" s="12">
        <v>24556</v>
      </c>
      <c r="D28" s="61">
        <f>+$D$63</f>
        <v>0.14587600000000001</v>
      </c>
      <c r="E28" s="13">
        <f t="shared" si="1"/>
        <v>3582</v>
      </c>
      <c r="F28" s="14">
        <f t="shared" si="2"/>
        <v>-3582</v>
      </c>
      <c r="G28" s="15" t="s">
        <v>8</v>
      </c>
    </row>
    <row r="29" spans="1:7" x14ac:dyDescent="0.2">
      <c r="A29" s="11" t="s">
        <v>69</v>
      </c>
      <c r="B29" s="10">
        <v>190</v>
      </c>
      <c r="C29" s="12">
        <v>44619</v>
      </c>
      <c r="D29" s="61">
        <f>+$D$63</f>
        <v>0.14587600000000001</v>
      </c>
      <c r="E29" s="13">
        <f t="shared" si="1"/>
        <v>6509</v>
      </c>
      <c r="F29" s="14">
        <f t="shared" si="2"/>
        <v>-6509</v>
      </c>
      <c r="G29" s="15" t="s">
        <v>8</v>
      </c>
    </row>
    <row r="30" spans="1:7" x14ac:dyDescent="0.2">
      <c r="A30" s="11" t="s">
        <v>48</v>
      </c>
      <c r="B30" s="10">
        <v>190</v>
      </c>
      <c r="C30" s="12">
        <v>114967</v>
      </c>
      <c r="D30" s="61">
        <f>+$D$63</f>
        <v>0.14587600000000001</v>
      </c>
      <c r="E30" s="13">
        <f t="shared" si="1"/>
        <v>16771</v>
      </c>
      <c r="F30" s="14">
        <f t="shared" si="2"/>
        <v>-16771</v>
      </c>
      <c r="G30" s="15" t="s">
        <v>8</v>
      </c>
    </row>
    <row r="31" spans="1:7" x14ac:dyDescent="0.2">
      <c r="A31" s="11" t="s">
        <v>70</v>
      </c>
      <c r="B31" s="10">
        <v>190</v>
      </c>
      <c r="C31" s="12">
        <v>-1635</v>
      </c>
      <c r="D31" s="61">
        <f>+$D$63</f>
        <v>0.14587600000000001</v>
      </c>
      <c r="E31" s="13">
        <f t="shared" si="1"/>
        <v>-239</v>
      </c>
      <c r="F31" s="14">
        <f t="shared" si="2"/>
        <v>239</v>
      </c>
      <c r="G31" s="15" t="s">
        <v>8</v>
      </c>
    </row>
    <row r="32" spans="1:7" x14ac:dyDescent="0.2">
      <c r="A32" s="11" t="s">
        <v>81</v>
      </c>
      <c r="B32" s="10">
        <v>190</v>
      </c>
      <c r="C32" s="12">
        <v>404311</v>
      </c>
      <c r="D32" s="61">
        <v>1</v>
      </c>
      <c r="E32" s="13">
        <f t="shared" si="1"/>
        <v>404311</v>
      </c>
      <c r="F32" s="14">
        <f t="shared" si="2"/>
        <v>-404311</v>
      </c>
      <c r="G32" s="15" t="s">
        <v>8</v>
      </c>
    </row>
    <row r="33" spans="1:7" x14ac:dyDescent="0.2">
      <c r="A33" s="11" t="s">
        <v>71</v>
      </c>
      <c r="B33" s="10">
        <v>190</v>
      </c>
      <c r="C33" s="12">
        <v>487538</v>
      </c>
      <c r="D33" s="61">
        <f t="shared" ref="D33:D44" si="3">+$D$63</f>
        <v>0.14587600000000001</v>
      </c>
      <c r="E33" s="13">
        <f t="shared" si="1"/>
        <v>71120</v>
      </c>
      <c r="F33" s="14">
        <f t="shared" si="2"/>
        <v>-71120</v>
      </c>
      <c r="G33" s="15" t="s">
        <v>8</v>
      </c>
    </row>
    <row r="34" spans="1:7" x14ac:dyDescent="0.2">
      <c r="A34" s="11" t="s">
        <v>72</v>
      </c>
      <c r="B34" s="10">
        <v>190</v>
      </c>
      <c r="C34" s="12">
        <v>-93752</v>
      </c>
      <c r="D34" s="61">
        <f t="shared" si="3"/>
        <v>0.14587600000000001</v>
      </c>
      <c r="E34" s="13">
        <f t="shared" si="1"/>
        <v>-13676</v>
      </c>
      <c r="F34" s="14">
        <f t="shared" si="2"/>
        <v>13676</v>
      </c>
      <c r="G34" s="15" t="s">
        <v>8</v>
      </c>
    </row>
    <row r="35" spans="1:7" x14ac:dyDescent="0.2">
      <c r="A35" s="11" t="s">
        <v>73</v>
      </c>
      <c r="B35" s="10">
        <v>190</v>
      </c>
      <c r="C35" s="12">
        <v>-138844</v>
      </c>
      <c r="D35" s="61">
        <f t="shared" si="3"/>
        <v>0.14587600000000001</v>
      </c>
      <c r="E35" s="13">
        <f t="shared" si="1"/>
        <v>-20254</v>
      </c>
      <c r="F35" s="14">
        <f t="shared" si="2"/>
        <v>20254</v>
      </c>
      <c r="G35" s="15" t="s">
        <v>8</v>
      </c>
    </row>
    <row r="36" spans="1:7" x14ac:dyDescent="0.2">
      <c r="A36" s="11" t="s">
        <v>74</v>
      </c>
      <c r="B36" s="10">
        <v>190</v>
      </c>
      <c r="C36" s="12">
        <v>48855</v>
      </c>
      <c r="D36" s="61">
        <f t="shared" si="3"/>
        <v>0.14587600000000001</v>
      </c>
      <c r="E36" s="13">
        <f t="shared" si="1"/>
        <v>7127</v>
      </c>
      <c r="F36" s="14">
        <f t="shared" si="2"/>
        <v>-7127</v>
      </c>
      <c r="G36" s="15" t="s">
        <v>8</v>
      </c>
    </row>
    <row r="37" spans="1:7" x14ac:dyDescent="0.2">
      <c r="A37" s="11" t="s">
        <v>75</v>
      </c>
      <c r="B37" s="10">
        <v>190</v>
      </c>
      <c r="C37" s="12">
        <v>-127259</v>
      </c>
      <c r="D37" s="61">
        <f t="shared" si="3"/>
        <v>0.14587600000000001</v>
      </c>
      <c r="E37" s="13">
        <f t="shared" si="1"/>
        <v>-18564</v>
      </c>
      <c r="F37" s="14">
        <f t="shared" si="2"/>
        <v>18564</v>
      </c>
      <c r="G37" s="15" t="s">
        <v>8</v>
      </c>
    </row>
    <row r="38" spans="1:7" x14ac:dyDescent="0.2">
      <c r="A38" s="11" t="s">
        <v>76</v>
      </c>
      <c r="B38" s="10">
        <v>190</v>
      </c>
      <c r="C38" s="12">
        <v>-3131039</v>
      </c>
      <c r="D38" s="61">
        <f t="shared" si="3"/>
        <v>0.14587600000000001</v>
      </c>
      <c r="E38" s="13">
        <f t="shared" si="1"/>
        <v>-456743</v>
      </c>
      <c r="F38" s="14">
        <f t="shared" si="2"/>
        <v>456743</v>
      </c>
      <c r="G38" s="15" t="s">
        <v>8</v>
      </c>
    </row>
    <row r="39" spans="1:7" x14ac:dyDescent="0.2">
      <c r="A39" s="11" t="s">
        <v>77</v>
      </c>
      <c r="B39" s="10">
        <v>190</v>
      </c>
      <c r="C39" s="12">
        <v>-229154</v>
      </c>
      <c r="D39" s="61">
        <f t="shared" si="3"/>
        <v>0.14587600000000001</v>
      </c>
      <c r="E39" s="13">
        <f t="shared" si="1"/>
        <v>-33428</v>
      </c>
      <c r="F39" s="14">
        <f t="shared" si="2"/>
        <v>33428</v>
      </c>
      <c r="G39" s="15" t="s">
        <v>8</v>
      </c>
    </row>
    <row r="40" spans="1:7" x14ac:dyDescent="0.2">
      <c r="A40" s="11" t="s">
        <v>78</v>
      </c>
      <c r="B40" s="10">
        <v>190</v>
      </c>
      <c r="C40" s="12">
        <v>2539</v>
      </c>
      <c r="D40" s="61">
        <f t="shared" si="3"/>
        <v>0.14587600000000001</v>
      </c>
      <c r="E40" s="13">
        <f t="shared" si="1"/>
        <v>370</v>
      </c>
      <c r="F40" s="14">
        <f t="shared" si="2"/>
        <v>-370</v>
      </c>
      <c r="G40" s="15" t="s">
        <v>8</v>
      </c>
    </row>
    <row r="41" spans="1:7" x14ac:dyDescent="0.2">
      <c r="A41" s="1" t="s">
        <v>79</v>
      </c>
      <c r="B41" s="10">
        <v>190</v>
      </c>
      <c r="C41" s="16">
        <v>2621</v>
      </c>
      <c r="D41" s="61">
        <f t="shared" si="3"/>
        <v>0.14587600000000001</v>
      </c>
      <c r="E41" s="13">
        <f t="shared" si="1"/>
        <v>382</v>
      </c>
      <c r="F41" s="14">
        <f>-E41</f>
        <v>-382</v>
      </c>
      <c r="G41" s="15" t="s">
        <v>8</v>
      </c>
    </row>
    <row r="42" spans="1:7" x14ac:dyDescent="0.2">
      <c r="A42" s="11" t="s">
        <v>51</v>
      </c>
      <c r="B42" s="10">
        <v>190</v>
      </c>
      <c r="C42" s="16">
        <v>4059466</v>
      </c>
      <c r="D42" s="61">
        <f t="shared" si="3"/>
        <v>0.14587600000000001</v>
      </c>
      <c r="E42" s="13">
        <f t="shared" si="1"/>
        <v>592179</v>
      </c>
      <c r="F42" s="14">
        <f t="shared" ref="F42:F44" si="4">-E42</f>
        <v>-592179</v>
      </c>
      <c r="G42" s="15" t="s">
        <v>8</v>
      </c>
    </row>
    <row r="43" spans="1:7" x14ac:dyDescent="0.2">
      <c r="A43" s="11" t="s">
        <v>49</v>
      </c>
      <c r="B43" s="10">
        <v>190</v>
      </c>
      <c r="C43" s="16">
        <v>70447</v>
      </c>
      <c r="D43" s="61">
        <f t="shared" si="3"/>
        <v>0.14587600000000001</v>
      </c>
      <c r="E43" s="13">
        <f t="shared" si="1"/>
        <v>10277</v>
      </c>
      <c r="F43" s="14">
        <f t="shared" si="4"/>
        <v>-10277</v>
      </c>
      <c r="G43" s="15" t="s">
        <v>8</v>
      </c>
    </row>
    <row r="44" spans="1:7" x14ac:dyDescent="0.2">
      <c r="A44" s="11" t="s">
        <v>50</v>
      </c>
      <c r="B44" s="10">
        <v>190</v>
      </c>
      <c r="C44" s="16">
        <v>12294</v>
      </c>
      <c r="D44" s="61">
        <f t="shared" si="3"/>
        <v>0.14587600000000001</v>
      </c>
      <c r="E44" s="13">
        <f t="shared" si="1"/>
        <v>1793</v>
      </c>
      <c r="F44" s="14">
        <f t="shared" si="4"/>
        <v>-1793</v>
      </c>
      <c r="G44" s="15" t="s">
        <v>8</v>
      </c>
    </row>
    <row r="45" spans="1:7" ht="13.5" thickBot="1" x14ac:dyDescent="0.25">
      <c r="A45" s="11" t="s">
        <v>40</v>
      </c>
      <c r="B45" s="10"/>
      <c r="C45" s="17">
        <f>SUBTOTAL(9,C11:C44)</f>
        <v>10082663</v>
      </c>
      <c r="D45" s="61"/>
      <c r="E45" s="17">
        <f t="shared" ref="E45:F45" si="5">SUBTOTAL(9,E11:E44)</f>
        <v>1938338</v>
      </c>
      <c r="F45" s="53">
        <f t="shared" si="5"/>
        <v>-1938338</v>
      </c>
      <c r="G45" s="18" t="s">
        <v>86</v>
      </c>
    </row>
    <row r="46" spans="1:7" ht="13.5" thickTop="1" x14ac:dyDescent="0.2">
      <c r="A46" s="2"/>
      <c r="B46" s="10"/>
      <c r="C46" s="16"/>
      <c r="D46" s="61"/>
      <c r="E46" s="13"/>
      <c r="F46" s="14"/>
      <c r="G46" s="15"/>
    </row>
    <row r="47" spans="1:7" x14ac:dyDescent="0.2">
      <c r="A47" s="11" t="s">
        <v>98</v>
      </c>
      <c r="B47" s="10">
        <v>282</v>
      </c>
      <c r="C47" s="16">
        <v>454425</v>
      </c>
      <c r="D47" s="61">
        <f t="shared" ref="D47:D54" si="6">+$D$63</f>
        <v>0.14587600000000001</v>
      </c>
      <c r="E47" s="13">
        <f t="shared" ref="E47:E54" si="7">ROUND(C47*D47,0)</f>
        <v>66290</v>
      </c>
      <c r="F47" s="14">
        <f t="shared" ref="F47:F54" si="8">-E47</f>
        <v>-66290</v>
      </c>
      <c r="G47" s="15" t="s">
        <v>8</v>
      </c>
    </row>
    <row r="48" spans="1:7" x14ac:dyDescent="0.2">
      <c r="A48" s="11" t="s">
        <v>99</v>
      </c>
      <c r="B48" s="10">
        <v>282</v>
      </c>
      <c r="C48" s="16">
        <v>1961049</v>
      </c>
      <c r="D48" s="61">
        <f t="shared" si="6"/>
        <v>0.14587600000000001</v>
      </c>
      <c r="E48" s="13">
        <f t="shared" si="7"/>
        <v>286070</v>
      </c>
      <c r="F48" s="14">
        <f t="shared" si="8"/>
        <v>-286070</v>
      </c>
      <c r="G48" s="15" t="s">
        <v>8</v>
      </c>
    </row>
    <row r="49" spans="1:8" x14ac:dyDescent="0.2">
      <c r="A49" s="11" t="s">
        <v>100</v>
      </c>
      <c r="B49" s="10">
        <v>282</v>
      </c>
      <c r="C49" s="16">
        <v>694981</v>
      </c>
      <c r="D49" s="61">
        <f t="shared" si="6"/>
        <v>0.14587600000000001</v>
      </c>
      <c r="E49" s="13">
        <f t="shared" si="7"/>
        <v>101381</v>
      </c>
      <c r="F49" s="14">
        <f t="shared" si="8"/>
        <v>-101381</v>
      </c>
      <c r="G49" s="15" t="s">
        <v>8</v>
      </c>
    </row>
    <row r="50" spans="1:8" x14ac:dyDescent="0.2">
      <c r="A50" s="11" t="s">
        <v>101</v>
      </c>
      <c r="B50" s="10">
        <v>282</v>
      </c>
      <c r="C50" s="16">
        <v>431</v>
      </c>
      <c r="D50" s="61">
        <f t="shared" si="6"/>
        <v>0.14587600000000001</v>
      </c>
      <c r="E50" s="13">
        <f t="shared" si="7"/>
        <v>63</v>
      </c>
      <c r="F50" s="14">
        <f t="shared" si="8"/>
        <v>-63</v>
      </c>
      <c r="G50" s="15" t="s">
        <v>8</v>
      </c>
    </row>
    <row r="51" spans="1:8" x14ac:dyDescent="0.2">
      <c r="A51" s="11" t="s">
        <v>102</v>
      </c>
      <c r="B51" s="10">
        <v>282</v>
      </c>
      <c r="C51" s="16">
        <v>-36603</v>
      </c>
      <c r="D51" s="61">
        <f t="shared" si="6"/>
        <v>0.14587600000000001</v>
      </c>
      <c r="E51" s="13">
        <f t="shared" si="7"/>
        <v>-5339</v>
      </c>
      <c r="F51" s="14">
        <f t="shared" si="8"/>
        <v>5339</v>
      </c>
      <c r="G51" s="15" t="s">
        <v>8</v>
      </c>
    </row>
    <row r="52" spans="1:8" x14ac:dyDescent="0.2">
      <c r="A52" s="11" t="s">
        <v>103</v>
      </c>
      <c r="B52" s="10">
        <v>282</v>
      </c>
      <c r="C52" s="16">
        <v>-195622906.39000002</v>
      </c>
      <c r="D52" s="61">
        <f t="shared" si="6"/>
        <v>0.14587600000000001</v>
      </c>
      <c r="E52" s="13">
        <f t="shared" si="7"/>
        <v>-28536687</v>
      </c>
      <c r="F52" s="14">
        <f t="shared" si="8"/>
        <v>28536687</v>
      </c>
      <c r="G52" s="15" t="s">
        <v>8</v>
      </c>
    </row>
    <row r="53" spans="1:8" x14ac:dyDescent="0.2">
      <c r="A53" s="11" t="s">
        <v>82</v>
      </c>
      <c r="B53" s="10">
        <v>282</v>
      </c>
      <c r="C53" s="16">
        <v>-72375</v>
      </c>
      <c r="D53" s="61">
        <f t="shared" si="6"/>
        <v>0.14587600000000001</v>
      </c>
      <c r="E53" s="13">
        <f t="shared" si="7"/>
        <v>-10558</v>
      </c>
      <c r="F53" s="14">
        <f t="shared" si="8"/>
        <v>10558</v>
      </c>
      <c r="G53" s="15" t="s">
        <v>8</v>
      </c>
    </row>
    <row r="54" spans="1:8" x14ac:dyDescent="0.2">
      <c r="A54" s="11" t="s">
        <v>83</v>
      </c>
      <c r="B54" s="10">
        <v>282</v>
      </c>
      <c r="C54" s="16">
        <v>4668</v>
      </c>
      <c r="D54" s="61">
        <f t="shared" si="6"/>
        <v>0.14587600000000001</v>
      </c>
      <c r="E54" s="13">
        <f t="shared" si="7"/>
        <v>681</v>
      </c>
      <c r="F54" s="14">
        <f t="shared" si="8"/>
        <v>-681</v>
      </c>
      <c r="G54" s="15" t="s">
        <v>8</v>
      </c>
    </row>
    <row r="55" spans="1:8" ht="13.5" thickBot="1" x14ac:dyDescent="0.25">
      <c r="A55" s="11" t="s">
        <v>41</v>
      </c>
      <c r="B55" s="10"/>
      <c r="C55" s="17">
        <f>SUBTOTAL(9,C47:C54)</f>
        <v>-192616330.39000002</v>
      </c>
      <c r="D55" s="61"/>
      <c r="E55" s="17">
        <f>SUBTOTAL(9,E47:E54)</f>
        <v>-28098099</v>
      </c>
      <c r="F55" s="53">
        <f>SUBTOTAL(9,F47:F54)</f>
        <v>28098099</v>
      </c>
      <c r="G55" s="18" t="s">
        <v>86</v>
      </c>
      <c r="H55" s="18"/>
    </row>
    <row r="56" spans="1:8" ht="13.5" thickTop="1" x14ac:dyDescent="0.2">
      <c r="A56" s="2"/>
      <c r="B56" s="10"/>
      <c r="C56" s="19"/>
      <c r="D56" s="61"/>
      <c r="E56" s="19"/>
      <c r="F56" s="19"/>
      <c r="G56" s="15"/>
      <c r="H56" s="18"/>
    </row>
    <row r="57" spans="1:8" x14ac:dyDescent="0.2">
      <c r="A57" s="11" t="s">
        <v>43</v>
      </c>
      <c r="B57" s="10">
        <v>283</v>
      </c>
      <c r="C57" s="19">
        <v>-160158</v>
      </c>
      <c r="D57" s="61">
        <f>+D63</f>
        <v>0.14587600000000001</v>
      </c>
      <c r="E57" s="13">
        <f t="shared" ref="E57:E62" si="9">ROUND(C57*D57,0)</f>
        <v>-23363</v>
      </c>
      <c r="F57" s="19">
        <f>-E57</f>
        <v>23363</v>
      </c>
      <c r="G57" s="15" t="s">
        <v>8</v>
      </c>
      <c r="H57" s="18"/>
    </row>
    <row r="58" spans="1:8" x14ac:dyDescent="0.2">
      <c r="A58" s="11" t="s">
        <v>44</v>
      </c>
      <c r="B58" s="10">
        <v>283</v>
      </c>
      <c r="C58" s="19">
        <v>-63199</v>
      </c>
      <c r="D58" s="61">
        <f>+D63</f>
        <v>0.14587600000000001</v>
      </c>
      <c r="E58" s="13">
        <f t="shared" si="9"/>
        <v>-9219</v>
      </c>
      <c r="F58" s="19">
        <f t="shared" ref="F58:F62" si="10">-E58</f>
        <v>9219</v>
      </c>
      <c r="G58" s="15" t="s">
        <v>8</v>
      </c>
      <c r="H58" s="18"/>
    </row>
    <row r="59" spans="1:8" x14ac:dyDescent="0.2">
      <c r="A59" s="11" t="s">
        <v>45</v>
      </c>
      <c r="B59" s="10">
        <v>283</v>
      </c>
      <c r="C59" s="19">
        <v>-68195</v>
      </c>
      <c r="D59" s="61">
        <f>+D63</f>
        <v>0.14587600000000001</v>
      </c>
      <c r="E59" s="13">
        <f t="shared" si="9"/>
        <v>-9948</v>
      </c>
      <c r="F59" s="19">
        <f t="shared" si="10"/>
        <v>9948</v>
      </c>
      <c r="G59" s="15" t="s">
        <v>8</v>
      </c>
      <c r="H59" s="18"/>
    </row>
    <row r="60" spans="1:8" x14ac:dyDescent="0.2">
      <c r="A60" s="11" t="s">
        <v>46</v>
      </c>
      <c r="B60" s="10">
        <v>283</v>
      </c>
      <c r="C60" s="19">
        <v>-230854</v>
      </c>
      <c r="D60" s="61">
        <f>+D63</f>
        <v>0.14587600000000001</v>
      </c>
      <c r="E60" s="13">
        <f t="shared" si="9"/>
        <v>-33676</v>
      </c>
      <c r="F60" s="19">
        <f t="shared" si="10"/>
        <v>33676</v>
      </c>
      <c r="G60" s="15" t="s">
        <v>8</v>
      </c>
      <c r="H60" s="18"/>
    </row>
    <row r="61" spans="1:8" x14ac:dyDescent="0.2">
      <c r="A61" s="11" t="s">
        <v>47</v>
      </c>
      <c r="B61" s="10">
        <v>283</v>
      </c>
      <c r="C61" s="19">
        <v>-373</v>
      </c>
      <c r="D61" s="61">
        <f>+D63</f>
        <v>0.14587600000000001</v>
      </c>
      <c r="E61" s="13">
        <f t="shared" si="9"/>
        <v>-54</v>
      </c>
      <c r="F61" s="19">
        <f t="shared" si="10"/>
        <v>54</v>
      </c>
      <c r="G61" s="15" t="s">
        <v>8</v>
      </c>
      <c r="H61" s="18"/>
    </row>
    <row r="62" spans="1:8" x14ac:dyDescent="0.2">
      <c r="A62" s="11" t="s">
        <v>48</v>
      </c>
      <c r="B62" s="10">
        <v>283</v>
      </c>
      <c r="C62" s="16">
        <v>-5069</v>
      </c>
      <c r="D62" s="61">
        <f>+D63</f>
        <v>0.14587600000000001</v>
      </c>
      <c r="E62" s="13">
        <f t="shared" si="9"/>
        <v>-739</v>
      </c>
      <c r="F62" s="19">
        <f t="shared" si="10"/>
        <v>739</v>
      </c>
      <c r="G62" s="15" t="s">
        <v>8</v>
      </c>
    </row>
    <row r="63" spans="1:8" ht="13.5" thickBot="1" x14ac:dyDescent="0.25">
      <c r="A63" s="11" t="s">
        <v>80</v>
      </c>
      <c r="B63" s="10"/>
      <c r="C63" s="20">
        <f>SUBTOTAL(9,C57:C62)</f>
        <v>-527848</v>
      </c>
      <c r="D63" s="61">
        <f>ROUND(E5/E6,6)</f>
        <v>0.14587600000000001</v>
      </c>
      <c r="E63" s="20">
        <f t="shared" ref="E63:F63" si="11">SUBTOTAL(9,E57:E62)</f>
        <v>-76999</v>
      </c>
      <c r="F63" s="54">
        <f t="shared" si="11"/>
        <v>76999</v>
      </c>
      <c r="G63" s="18" t="s">
        <v>86</v>
      </c>
      <c r="H63" s="18"/>
    </row>
    <row r="64" spans="1:8" ht="13.5" thickTop="1" x14ac:dyDescent="0.2">
      <c r="D64" s="62"/>
    </row>
    <row r="65" spans="4:6" x14ac:dyDescent="0.2">
      <c r="D65" s="62"/>
      <c r="F65" s="55">
        <f>+F63+F55+F45</f>
        <v>26236760</v>
      </c>
    </row>
    <row r="66" spans="4:6" x14ac:dyDescent="0.2">
      <c r="D66" s="62"/>
      <c r="F66" s="102" t="s">
        <v>104</v>
      </c>
    </row>
    <row r="67" spans="4:6" x14ac:dyDescent="0.2">
      <c r="D67" s="62"/>
    </row>
    <row r="68" spans="4:6" x14ac:dyDescent="0.2">
      <c r="D68" s="62"/>
    </row>
    <row r="69" spans="4:6" x14ac:dyDescent="0.2">
      <c r="D69" s="62"/>
    </row>
    <row r="70" spans="4:6" x14ac:dyDescent="0.2">
      <c r="D70" s="62"/>
    </row>
    <row r="71" spans="4:6" x14ac:dyDescent="0.2">
      <c r="D71" s="62"/>
    </row>
    <row r="72" spans="4:6" x14ac:dyDescent="0.2">
      <c r="D72" s="62"/>
    </row>
    <row r="73" spans="4:6" x14ac:dyDescent="0.2">
      <c r="D73" s="62"/>
    </row>
    <row r="74" spans="4:6" x14ac:dyDescent="0.2">
      <c r="D74" s="62"/>
    </row>
    <row r="75" spans="4:6" x14ac:dyDescent="0.2">
      <c r="D75" s="62"/>
    </row>
    <row r="76" spans="4:6" x14ac:dyDescent="0.2">
      <c r="D76" s="62"/>
    </row>
    <row r="77" spans="4:6" x14ac:dyDescent="0.2">
      <c r="D77" s="62"/>
    </row>
    <row r="78" spans="4:6" x14ac:dyDescent="0.2">
      <c r="D78" s="62"/>
    </row>
    <row r="79" spans="4:6" x14ac:dyDescent="0.2">
      <c r="D79" s="62"/>
    </row>
    <row r="80" spans="4:6" x14ac:dyDescent="0.2">
      <c r="D80" s="62"/>
    </row>
    <row r="81" spans="4:4" x14ac:dyDescent="0.2">
      <c r="D81" s="62"/>
    </row>
    <row r="82" spans="4:4" x14ac:dyDescent="0.2">
      <c r="D82" s="62"/>
    </row>
    <row r="83" spans="4:4" x14ac:dyDescent="0.2">
      <c r="D83" s="62"/>
    </row>
    <row r="84" spans="4:4" x14ac:dyDescent="0.2">
      <c r="D84" s="62"/>
    </row>
    <row r="85" spans="4:4" x14ac:dyDescent="0.2">
      <c r="D85" s="62"/>
    </row>
    <row r="86" spans="4:4" x14ac:dyDescent="0.2">
      <c r="D86" s="62"/>
    </row>
    <row r="87" spans="4:4" x14ac:dyDescent="0.2">
      <c r="D87" s="62"/>
    </row>
    <row r="88" spans="4:4" x14ac:dyDescent="0.2">
      <c r="D88" s="62"/>
    </row>
    <row r="89" spans="4:4" x14ac:dyDescent="0.2">
      <c r="D89" s="62"/>
    </row>
    <row r="90" spans="4:4" x14ac:dyDescent="0.2">
      <c r="D90" s="62"/>
    </row>
    <row r="91" spans="4:4" x14ac:dyDescent="0.2">
      <c r="D91" s="62"/>
    </row>
  </sheetData>
  <pageMargins left="0.7" right="0.7" top="0.75" bottom="0.75" header="0.3" footer="0.3"/>
  <pageSetup scale="82" firstPageNumber="2" fitToHeight="0" orientation="landscape" useFirstPageNumber="1" r:id="rId1"/>
  <headerFooter>
    <oddFooter>&amp;C&amp;"Arial,Regular"&amp;10Page 7.6.&amp;P</oddFooter>
  </headerFooter>
  <rowBreaks count="1" manualBreakCount="1">
    <brk id="46" max="16383" man="1"/>
  </rowBreaks>
  <ignoredErrors>
    <ignoredError sqref="D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15F30E-FED4-4E8B-8F2B-F473EF195184}"/>
</file>

<file path=customXml/itemProps2.xml><?xml version="1.0" encoding="utf-8"?>
<ds:datastoreItem xmlns:ds="http://schemas.openxmlformats.org/officeDocument/2006/customXml" ds:itemID="{009A0475-27AA-448A-8BCC-944C76489390}"/>
</file>

<file path=customXml/itemProps3.xml><?xml version="1.0" encoding="utf-8"?>
<ds:datastoreItem xmlns:ds="http://schemas.openxmlformats.org/officeDocument/2006/customXml" ds:itemID="{66FDAD84-6502-40FA-BD4C-89AD68E3FED2}"/>
</file>

<file path=customXml/itemProps4.xml><?xml version="1.0" encoding="utf-8"?>
<ds:datastoreItem xmlns:ds="http://schemas.openxmlformats.org/officeDocument/2006/customXml" ds:itemID="{CA4D34DE-683F-4E23-A036-E8BF18006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 7.6</vt:lpstr>
      <vt:lpstr>Page 7.6.1</vt:lpstr>
      <vt:lpstr>Page 7.6.2 - 7.6.3</vt:lpstr>
      <vt:lpstr>'Page 7.6'!Print_Area</vt:lpstr>
      <vt:lpstr>'Page 7.6.2 - 7.6.3'!Print_Titles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Sutherland, Colin</cp:lastModifiedBy>
  <cp:lastPrinted>2019-12-03T01:15:23Z</cp:lastPrinted>
  <dcterms:created xsi:type="dcterms:W3CDTF">2009-10-19T21:34:56Z</dcterms:created>
  <dcterms:modified xsi:type="dcterms:W3CDTF">2019-12-19T23:45:34Z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