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J:\IRP\2025 IRP\2025 IRP Document\Appendix\Appendix G - Public Input and Results Data\Modeling Inputs\"/>
    </mc:Choice>
  </mc:AlternateContent>
  <xr:revisionPtr revIDLastSave="0" documentId="13_ncr:1_{C963EFEA-9EC2-483F-BE37-81A52DFDE2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D30" i="1" s="1"/>
  <c r="D8" i="1" l="1"/>
  <c r="D11" i="1"/>
  <c r="D10" i="1"/>
  <c r="D9" i="1"/>
  <c r="D12" i="1"/>
  <c r="D13" i="1"/>
  <c r="D14" i="1" l="1"/>
  <c r="D15" i="1" l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" i="1" s="1"/>
</calcChain>
</file>

<file path=xl/sharedStrings.xml><?xml version="1.0" encoding="utf-8"?>
<sst xmlns="http://schemas.openxmlformats.org/spreadsheetml/2006/main" count="8" uniqueCount="8">
  <si>
    <t>Year</t>
  </si>
  <si>
    <t>Inflation Forecast</t>
  </si>
  <si>
    <t>Inflation Index</t>
  </si>
  <si>
    <t>SCGHG (2007$)</t>
  </si>
  <si>
    <t>SCGHG (2022$)</t>
  </si>
  <si>
    <t>SCGHG Nominal $</t>
  </si>
  <si>
    <t>Levelized ($2025)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</si>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</sst>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 indent="2"/>
    </xf>
    <xf numFmtId="165" fontId="4" fillId="0" borderId="0" xfId="3" applyNumberFormat="1"/>
    <xf numFmtId="10" fontId="0" fillId="0" borderId="0" xfId="2" applyNumberFormat="1" applyFont="1"/>
    <xf numFmtId="10" fontId="0" fillId="0" borderId="0" xfId="0" applyNumberFormat="1"/>
    <xf numFmtId="8" fontId="0" fillId="0" borderId="0" xfId="0" applyNumberFormat="1"/>
    <xf numFmtId="0" fontId="4" fillId="0" borderId="0" xfId="3"/>
    <xf numFmtId="0" fontId="5" fillId="0" borderId="0" xfId="4"/>
    <xf numFmtId="43" fontId="0" fillId="0" borderId="0" xfId="1" applyFont="1" applyBorder="1" applyAlignment="1">
      <alignment horizontal="right"/>
    </xf>
    <xf numFmtId="10" fontId="4" fillId="0" borderId="0" xfId="2" applyNumberFormat="1" applyFont="1"/>
    <xf numFmtId="0" fontId="0" fillId="0" borderId="1" xfId="0" applyBorder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right"/>
    </xf>
    <xf numFmtId="4" fontId="0" fillId="0" borderId="1" xfId="1" applyNumberFormat="1" applyFont="1" applyBorder="1" applyAlignment="1">
      <alignment horizontal="right"/>
    </xf>
    <xf numFmtId="10" fontId="0" fillId="0" borderId="1" xfId="0" applyNumberFormat="1" applyBorder="1"/>
    <xf numFmtId="10" fontId="0" fillId="0" borderId="1" xfId="2" applyNumberFormat="1" applyFont="1" applyBorder="1"/>
  </cellXfs>
  <cellStyles count="5">
    <cellStyle name="Comma" xfId="1" builtinId="3"/>
    <cellStyle name="Hyperlink" xfId="4" builtinId="8"/>
    <cellStyle name="Normal" xfId="0" builtinId="0"/>
    <cellStyle name="Normal 2" xfId="3" xr:uid="{3D5E1EA8-FF47-4393-A4AF-B48776543E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254502199355"/>
          <c:y val="5.8776255707762563E-2"/>
          <c:w val="0.8426594249375674"/>
          <c:h val="0.82678229604861031"/>
        </c:manualLayout>
      </c:layout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SCGHG (2007$)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Sheet1!$B$11:$B$30</c:f>
              <c:numCache>
                <c:formatCode>#,##0.00</c:formatCode>
                <c:ptCount val="20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1-4C16-B548-C53199F019C8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SCGHG (2022$)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Sheet1!$C$11:$C$30</c:f>
              <c:numCache>
                <c:formatCode>#,##0.00</c:formatCode>
                <c:ptCount val="20"/>
                <c:pt idx="0">
                  <c:v>95</c:v>
                </c:pt>
                <c:pt idx="1">
                  <c:v>97</c:v>
                </c:pt>
                <c:pt idx="2">
                  <c:v>97</c:v>
                </c:pt>
                <c:pt idx="3">
                  <c:v>99</c:v>
                </c:pt>
                <c:pt idx="4">
                  <c:v>100</c:v>
                </c:pt>
                <c:pt idx="5">
                  <c:v>101</c:v>
                </c:pt>
                <c:pt idx="6">
                  <c:v>103</c:v>
                </c:pt>
                <c:pt idx="7">
                  <c:v>104</c:v>
                </c:pt>
                <c:pt idx="8">
                  <c:v>106</c:v>
                </c:pt>
                <c:pt idx="9">
                  <c:v>107</c:v>
                </c:pt>
                <c:pt idx="10">
                  <c:v>108</c:v>
                </c:pt>
                <c:pt idx="11">
                  <c:v>111</c:v>
                </c:pt>
                <c:pt idx="12">
                  <c:v>113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119</c:v>
                </c:pt>
                <c:pt idx="17">
                  <c:v>119</c:v>
                </c:pt>
                <c:pt idx="18">
                  <c:v>121</c:v>
                </c:pt>
                <c:pt idx="19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C16-B548-C53199F019C8}"/>
            </c:ext>
          </c:extLst>
        </c:ser>
        <c:ser>
          <c:idx val="2"/>
          <c:order val="2"/>
          <c:tx>
            <c:strRef>
              <c:f>Sheet1!$D$6</c:f>
              <c:strCache>
                <c:ptCount val="1"/>
                <c:pt idx="0">
                  <c:v>SCGHG Nominal $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Sheet1!$D$11:$D$30</c:f>
              <c:numCache>
                <c:formatCode>#,##0.00</c:formatCode>
                <c:ptCount val="20"/>
                <c:pt idx="0">
                  <c:v>106.02435439626673</c:v>
                </c:pt>
                <c:pt idx="1">
                  <c:v>110.662120812285</c:v>
                </c:pt>
                <c:pt idx="2">
                  <c:v>113.12125446097558</c:v>
                </c:pt>
                <c:pt idx="3">
                  <c:v>118.01926250291886</c:v>
                </c:pt>
                <c:pt idx="4">
                  <c:v>121.8604914689482</c:v>
                </c:pt>
                <c:pt idx="5">
                  <c:v>125.81416006347487</c:v>
                </c:pt>
                <c:pt idx="6">
                  <c:v>131.15673504777976</c:v>
                </c:pt>
                <c:pt idx="7">
                  <c:v>135.37296312094367</c:v>
                </c:pt>
                <c:pt idx="8">
                  <c:v>141.04239843640607</c:v>
                </c:pt>
                <c:pt idx="9">
                  <c:v>145.53679962025666</c:v>
                </c:pt>
                <c:pt idx="10">
                  <c:v>150.16130079619762</c:v>
                </c:pt>
                <c:pt idx="11">
                  <c:v>157.76202370089322</c:v>
                </c:pt>
                <c:pt idx="12">
                  <c:v>164.17353772295419</c:v>
                </c:pt>
                <c:pt idx="13">
                  <c:v>170.7920994601493</c:v>
                </c:pt>
                <c:pt idx="14">
                  <c:v>176.10559315952102</c:v>
                </c:pt>
                <c:pt idx="15">
                  <c:v>181.57089968218355</c:v>
                </c:pt>
                <c:pt idx="16">
                  <c:v>188.77851638953507</c:v>
                </c:pt>
                <c:pt idx="17">
                  <c:v>192.9735525807433</c:v>
                </c:pt>
                <c:pt idx="18">
                  <c:v>200.57713541856555</c:v>
                </c:pt>
                <c:pt idx="19">
                  <c:v>206.72885936912482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1-4C16-B548-C53199F0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755024"/>
        <c:axId val="1749951968"/>
      </c:lineChart>
      <c:catAx>
        <c:axId val="17477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951968"/>
        <c:crosses val="autoZero"/>
        <c:auto val="1"/>
        <c:lblAlgn val="ctr"/>
        <c:lblOffset val="100"/>
        <c:noMultiLvlLbl val="0"/>
      </c:catAx>
      <c:valAx>
        <c:axId val="17499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Metric Ton</a:t>
                </a:r>
              </a:p>
            </c:rich>
          </c:tx>
          <c:layout>
            <c:manualLayout>
              <c:xMode val="edge"/>
              <c:yMode val="edge"/>
              <c:x val="1.4625017626696143E-2"/>
              <c:y val="0.2953637507640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775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417964218944036"/>
          <c:y val="7.2602308273109692E-2"/>
          <c:w val="0.87582038257805728"/>
          <c:h val="5.015573462196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97154</xdr:colOff>
      <xdr:row>5</xdr:row>
      <xdr:rowOff>485774</xdr:rowOff>
    </xdr:from>
    <xdr:to>
      <xdr:col>19</xdr:col>
      <xdr:colOff>9525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4EDCA-0277-4B3B-8941-AB482D9C7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workbookViewId="0">
      <selection activeCell="E6" sqref="E6"/>
    </sheetView>
  </sheetViews>
  <sheetFormatPr defaultRowHeight="12.75" x14ac:dyDescent="0.2"/>
  <cols>
    <col min="1" max="1" width="6.28515625" bestFit="1" customWidth="1"/>
    <col min="2" max="2" width="7.7109375" bestFit="1" customWidth="1"/>
    <col min="3" max="3" width="8.5703125" bestFit="1" customWidth="1"/>
    <col min="4" max="4" width="10.140625" bestFit="1" customWidth="1"/>
    <col min="5" max="5" width="19.7109375" customWidth="1"/>
    <col min="6" max="6" width="9.7109375" customWidth="1"/>
    <col min="7" max="7" width="10.85546875" customWidth="1"/>
    <col min="19" max="19" width="13" customWidth="1"/>
    <col min="20" max="20" width="9.140625" style="2"/>
  </cols>
  <sheetData>
    <row r="1" spans="1:21" x14ac:dyDescent="0.2">
      <c r="A1" s="6">
        <v>6.5799999999999997E-2</v>
      </c>
      <c r="B1" t="s">
        <v>7</v>
      </c>
    </row>
    <row r="3" spans="1:21" x14ac:dyDescent="0.2">
      <c r="C3" s="17" t="s">
        <v>6</v>
      </c>
      <c r="D3" s="7">
        <f>-PMT($A$1,COUNT(D11:D30),NPV($A$1,D11:D30))</f>
        <v>140.97396508470061</v>
      </c>
      <c r="E3" s="7"/>
    </row>
    <row r="4" spans="1:21" x14ac:dyDescent="0.2">
      <c r="S4" s="9"/>
      <c r="U4" s="8"/>
    </row>
    <row r="6" spans="1:21" s="15" customFormat="1" ht="25.5" x14ac:dyDescent="0.2">
      <c r="A6" s="13" t="s">
        <v>0</v>
      </c>
      <c r="B6" s="13" t="s">
        <v>3</v>
      </c>
      <c r="C6" s="13" t="s">
        <v>4</v>
      </c>
      <c r="D6" s="13" t="s">
        <v>5</v>
      </c>
      <c r="E6" s="14"/>
      <c r="F6" s="13" t="s">
        <v>2</v>
      </c>
      <c r="G6" s="13" t="s">
        <v>1</v>
      </c>
      <c r="T6" s="16"/>
    </row>
    <row r="7" spans="1:21" x14ac:dyDescent="0.2">
      <c r="A7" s="12">
        <v>2022</v>
      </c>
      <c r="B7" s="12"/>
      <c r="C7" s="12"/>
      <c r="D7" s="12"/>
      <c r="E7" s="10"/>
      <c r="F7" s="19">
        <v>1</v>
      </c>
      <c r="G7" s="20">
        <v>7.1999999999999995E-2</v>
      </c>
      <c r="U7" s="4"/>
    </row>
    <row r="8" spans="1:21" x14ac:dyDescent="0.2">
      <c r="A8" s="1">
        <v>2023</v>
      </c>
      <c r="B8" s="18">
        <v>65</v>
      </c>
      <c r="C8" s="18">
        <v>90</v>
      </c>
      <c r="D8" s="18">
        <f>C8*F8</f>
        <v>93.78</v>
      </c>
      <c r="E8" s="10"/>
      <c r="F8" s="19">
        <f>F7*(1+G8)</f>
        <v>1.042</v>
      </c>
      <c r="G8" s="20">
        <v>4.2000000000000003E-2</v>
      </c>
      <c r="U8" s="11"/>
    </row>
    <row r="9" spans="1:21" x14ac:dyDescent="0.2">
      <c r="A9" s="1">
        <v>2024</v>
      </c>
      <c r="B9" s="18">
        <v>66</v>
      </c>
      <c r="C9" s="18">
        <v>91</v>
      </c>
      <c r="D9" s="18">
        <f>C9*F9</f>
        <v>97.192549999999997</v>
      </c>
      <c r="E9" s="10"/>
      <c r="F9" s="19">
        <f t="shared" ref="F9:F30" si="0">F8*(1+G9)</f>
        <v>1.0680499999999999</v>
      </c>
      <c r="G9" s="20">
        <v>2.5000000000000001E-2</v>
      </c>
      <c r="U9" s="11"/>
    </row>
    <row r="10" spans="1:21" x14ac:dyDescent="0.2">
      <c r="A10" s="1">
        <v>2025</v>
      </c>
      <c r="B10" s="18">
        <v>68</v>
      </c>
      <c r="C10" s="18">
        <v>94</v>
      </c>
      <c r="D10" s="18">
        <f>C10*F10</f>
        <v>102.62771546739999</v>
      </c>
      <c r="E10" s="10"/>
      <c r="F10" s="19">
        <f t="shared" si="0"/>
        <v>1.0917842070999999</v>
      </c>
      <c r="G10" s="20">
        <v>2.2221999999999999E-2</v>
      </c>
      <c r="U10" s="11"/>
    </row>
    <row r="11" spans="1:21" x14ac:dyDescent="0.2">
      <c r="A11" s="1">
        <v>2026</v>
      </c>
      <c r="B11" s="18">
        <v>69</v>
      </c>
      <c r="C11" s="18">
        <v>95</v>
      </c>
      <c r="D11" s="18">
        <f>C11*F11</f>
        <v>106.02435439626673</v>
      </c>
      <c r="E11" s="10"/>
      <c r="F11" s="19">
        <f t="shared" si="0"/>
        <v>1.1160458357501761</v>
      </c>
      <c r="G11" s="20">
        <v>2.2221999999999999E-2</v>
      </c>
      <c r="U11" s="11"/>
    </row>
    <row r="12" spans="1:21" x14ac:dyDescent="0.2">
      <c r="A12" s="1">
        <v>2027</v>
      </c>
      <c r="B12" s="18">
        <v>70</v>
      </c>
      <c r="C12" s="18">
        <v>97</v>
      </c>
      <c r="D12" s="18">
        <f>C12*F12</f>
        <v>110.662120812285</v>
      </c>
      <c r="E12" s="10"/>
      <c r="F12" s="19">
        <f t="shared" si="0"/>
        <v>1.1408466063122165</v>
      </c>
      <c r="G12" s="20">
        <v>2.2221999999999999E-2</v>
      </c>
      <c r="U12" s="11"/>
    </row>
    <row r="13" spans="1:21" x14ac:dyDescent="0.2">
      <c r="A13" s="1">
        <v>2028</v>
      </c>
      <c r="B13" s="18">
        <v>71</v>
      </c>
      <c r="C13" s="18">
        <v>97</v>
      </c>
      <c r="D13" s="18">
        <f>C13*F13</f>
        <v>113.12125446097558</v>
      </c>
      <c r="E13" s="10"/>
      <c r="F13" s="19">
        <f t="shared" si="0"/>
        <v>1.1661984995976864</v>
      </c>
      <c r="G13" s="20">
        <v>2.2221999999999999E-2</v>
      </c>
      <c r="U13" s="11"/>
    </row>
    <row r="14" spans="1:21" x14ac:dyDescent="0.2">
      <c r="A14" s="1">
        <v>2029</v>
      </c>
      <c r="B14" s="18">
        <v>72</v>
      </c>
      <c r="C14" s="18">
        <v>99</v>
      </c>
      <c r="D14" s="18">
        <f>C14*F14</f>
        <v>118.01926250291886</v>
      </c>
      <c r="E14" s="10"/>
      <c r="F14" s="19">
        <f t="shared" si="0"/>
        <v>1.1921137626557461</v>
      </c>
      <c r="G14" s="20">
        <v>2.2221999999999999E-2</v>
      </c>
      <c r="U14" s="11"/>
    </row>
    <row r="15" spans="1:21" x14ac:dyDescent="0.2">
      <c r="A15" s="1">
        <v>2030</v>
      </c>
      <c r="B15" s="18">
        <v>73</v>
      </c>
      <c r="C15" s="18">
        <v>100</v>
      </c>
      <c r="D15" s="18">
        <f>C15*F15</f>
        <v>121.8604914689482</v>
      </c>
      <c r="E15" s="10"/>
      <c r="F15" s="19">
        <f t="shared" si="0"/>
        <v>1.218604914689482</v>
      </c>
      <c r="G15" s="20">
        <v>2.2221999999999999E-2</v>
      </c>
      <c r="U15" s="11"/>
    </row>
    <row r="16" spans="1:21" x14ac:dyDescent="0.2">
      <c r="A16" s="1">
        <v>2031</v>
      </c>
      <c r="B16" s="18">
        <v>74</v>
      </c>
      <c r="C16" s="18">
        <v>101</v>
      </c>
      <c r="D16" s="18">
        <f>C16*F16</f>
        <v>125.81416006347487</v>
      </c>
      <c r="E16" s="10"/>
      <c r="F16" s="19">
        <f t="shared" si="0"/>
        <v>1.2456847531037116</v>
      </c>
      <c r="G16" s="20">
        <v>2.2221999999999999E-2</v>
      </c>
      <c r="U16" s="11"/>
    </row>
    <row r="17" spans="1:24" x14ac:dyDescent="0.2">
      <c r="A17" s="1">
        <v>2032</v>
      </c>
      <c r="B17" s="18">
        <v>75</v>
      </c>
      <c r="C17" s="18">
        <v>103</v>
      </c>
      <c r="D17" s="18">
        <f>C17*F17</f>
        <v>131.15673504777976</v>
      </c>
      <c r="E17" s="10"/>
      <c r="F17" s="19">
        <f t="shared" si="0"/>
        <v>1.2733663596871823</v>
      </c>
      <c r="G17" s="20">
        <v>2.2221999999999999E-2</v>
      </c>
      <c r="U17" s="11"/>
    </row>
    <row r="18" spans="1:24" x14ac:dyDescent="0.2">
      <c r="A18" s="1">
        <v>2033</v>
      </c>
      <c r="B18" s="18">
        <v>76</v>
      </c>
      <c r="C18" s="18">
        <v>104</v>
      </c>
      <c r="D18" s="18">
        <f>C18*F18</f>
        <v>135.37296312094367</v>
      </c>
      <c r="E18" s="10"/>
      <c r="F18" s="19">
        <f t="shared" si="0"/>
        <v>1.3016631069321507</v>
      </c>
      <c r="G18" s="20">
        <v>2.2221999999999999E-2</v>
      </c>
      <c r="U18" s="11"/>
    </row>
    <row r="19" spans="1:24" x14ac:dyDescent="0.2">
      <c r="A19" s="1">
        <v>2034</v>
      </c>
      <c r="B19" s="18">
        <v>77</v>
      </c>
      <c r="C19" s="18">
        <v>106</v>
      </c>
      <c r="D19" s="18">
        <f>C19*F19</f>
        <v>141.04239843640607</v>
      </c>
      <c r="E19" s="10"/>
      <c r="F19" s="19">
        <f t="shared" si="0"/>
        <v>1.3305886644943969</v>
      </c>
      <c r="G19" s="20">
        <v>2.2221999999999999E-2</v>
      </c>
      <c r="U19" s="11"/>
    </row>
    <row r="20" spans="1:24" x14ac:dyDescent="0.2">
      <c r="A20" s="1">
        <v>2035</v>
      </c>
      <c r="B20" s="18">
        <v>78</v>
      </c>
      <c r="C20" s="18">
        <v>107</v>
      </c>
      <c r="D20" s="18">
        <f>C20*F20</f>
        <v>145.53679962025666</v>
      </c>
      <c r="E20" s="10"/>
      <c r="F20" s="19">
        <f t="shared" si="0"/>
        <v>1.3601570057967913</v>
      </c>
      <c r="G20" s="20">
        <v>2.2221999999999999E-2</v>
      </c>
      <c r="U20" s="11"/>
      <c r="V20" s="3"/>
      <c r="W20" s="3"/>
      <c r="X20" s="3"/>
    </row>
    <row r="21" spans="1:24" x14ac:dyDescent="0.2">
      <c r="A21" s="1">
        <v>2036</v>
      </c>
      <c r="B21" s="18">
        <v>79</v>
      </c>
      <c r="C21" s="18">
        <v>108</v>
      </c>
      <c r="D21" s="18">
        <f>C21*F21</f>
        <v>150.16130079619762</v>
      </c>
      <c r="E21" s="10"/>
      <c r="F21" s="19">
        <f t="shared" si="0"/>
        <v>1.3903824147796076</v>
      </c>
      <c r="G21" s="20">
        <v>2.2221999999999999E-2</v>
      </c>
      <c r="U21" s="11"/>
    </row>
    <row r="22" spans="1:24" x14ac:dyDescent="0.2">
      <c r="A22" s="1">
        <v>2037</v>
      </c>
      <c r="B22" s="18">
        <v>81</v>
      </c>
      <c r="C22" s="18">
        <v>111</v>
      </c>
      <c r="D22" s="18">
        <f>C22*F22</f>
        <v>157.76202370089322</v>
      </c>
      <c r="E22" s="10"/>
      <c r="F22" s="19">
        <f t="shared" si="0"/>
        <v>1.4212794928008399</v>
      </c>
      <c r="G22" s="20">
        <v>2.2221999999999999E-2</v>
      </c>
      <c r="U22" s="11"/>
    </row>
    <row r="23" spans="1:24" x14ac:dyDescent="0.2">
      <c r="A23" s="1">
        <v>2038</v>
      </c>
      <c r="B23" s="18">
        <v>82</v>
      </c>
      <c r="C23" s="18">
        <v>113</v>
      </c>
      <c r="D23" s="18">
        <f>C23*F23</f>
        <v>164.17353772295419</v>
      </c>
      <c r="E23" s="10"/>
      <c r="F23" s="19">
        <f t="shared" si="0"/>
        <v>1.4528631656898601</v>
      </c>
      <c r="G23" s="20">
        <v>2.2221999999999999E-2</v>
      </c>
    </row>
    <row r="24" spans="1:24" x14ac:dyDescent="0.2">
      <c r="A24" s="1">
        <v>2039</v>
      </c>
      <c r="B24" s="18">
        <v>83</v>
      </c>
      <c r="C24" s="18">
        <v>115</v>
      </c>
      <c r="D24" s="18">
        <f>C24*F24</f>
        <v>170.7920994601493</v>
      </c>
      <c r="E24" s="10"/>
      <c r="F24" s="19">
        <f t="shared" si="0"/>
        <v>1.48514869095782</v>
      </c>
      <c r="G24" s="20">
        <v>2.2221999999999999E-2</v>
      </c>
      <c r="T24" s="5"/>
      <c r="U24" s="5"/>
    </row>
    <row r="25" spans="1:24" x14ac:dyDescent="0.2">
      <c r="A25" s="1">
        <v>2040</v>
      </c>
      <c r="B25" s="18">
        <v>84</v>
      </c>
      <c r="C25" s="18">
        <v>116</v>
      </c>
      <c r="D25" s="18">
        <f>C25*F25</f>
        <v>176.10559315952102</v>
      </c>
      <c r="E25" s="10"/>
      <c r="F25" s="19">
        <f t="shared" si="0"/>
        <v>1.5181516651682847</v>
      </c>
      <c r="G25" s="20">
        <v>2.2221999999999999E-2</v>
      </c>
    </row>
    <row r="26" spans="1:24" x14ac:dyDescent="0.2">
      <c r="A26" s="1">
        <v>2041</v>
      </c>
      <c r="B26" s="18">
        <v>85</v>
      </c>
      <c r="C26" s="18">
        <v>117</v>
      </c>
      <c r="D26" s="18">
        <f>C26*F26</f>
        <v>181.57089968218355</v>
      </c>
      <c r="E26" s="10"/>
      <c r="F26" s="19">
        <f t="shared" si="0"/>
        <v>1.5518880314716543</v>
      </c>
      <c r="G26" s="20">
        <v>2.2221999999999999E-2</v>
      </c>
      <c r="T26" s="5"/>
    </row>
    <row r="27" spans="1:24" x14ac:dyDescent="0.2">
      <c r="A27" s="1">
        <v>2042</v>
      </c>
      <c r="B27" s="18">
        <v>86</v>
      </c>
      <c r="C27" s="18">
        <v>119</v>
      </c>
      <c r="D27" s="18">
        <f>C27*F27</f>
        <v>188.77851638953507</v>
      </c>
      <c r="E27" s="10"/>
      <c r="F27" s="19">
        <f t="shared" si="0"/>
        <v>1.5863740873070173</v>
      </c>
      <c r="G27" s="20">
        <v>2.2221999999999999E-2</v>
      </c>
      <c r="T27"/>
    </row>
    <row r="28" spans="1:24" x14ac:dyDescent="0.2">
      <c r="A28" s="1">
        <v>2043</v>
      </c>
      <c r="B28" s="18">
        <v>87</v>
      </c>
      <c r="C28" s="18">
        <v>119</v>
      </c>
      <c r="D28" s="18">
        <f>C28*F28</f>
        <v>192.9735525807433</v>
      </c>
      <c r="E28" s="10"/>
      <c r="F28" s="19">
        <f t="shared" si="0"/>
        <v>1.6216264922751538</v>
      </c>
      <c r="G28" s="20">
        <v>2.2221999999999999E-2</v>
      </c>
      <c r="T28"/>
    </row>
    <row r="29" spans="1:24" x14ac:dyDescent="0.2">
      <c r="A29" s="1">
        <v>2044</v>
      </c>
      <c r="B29" s="18">
        <v>88</v>
      </c>
      <c r="C29" s="18">
        <v>121</v>
      </c>
      <c r="D29" s="18">
        <f>C29*F29</f>
        <v>200.57713541856555</v>
      </c>
      <c r="E29" s="10"/>
      <c r="F29" s="19">
        <f t="shared" si="0"/>
        <v>1.6576622761864921</v>
      </c>
      <c r="G29" s="20">
        <v>2.2221999999999999E-2</v>
      </c>
      <c r="T29"/>
    </row>
    <row r="30" spans="1:24" x14ac:dyDescent="0.2">
      <c r="A30" s="1">
        <v>2045</v>
      </c>
      <c r="B30" s="18">
        <v>89</v>
      </c>
      <c r="C30" s="18">
        <v>122</v>
      </c>
      <c r="D30" s="18">
        <f>C30*F30</f>
        <v>206.72885936912482</v>
      </c>
      <c r="E30" s="10"/>
      <c r="F30" s="19">
        <f t="shared" si="0"/>
        <v>1.6944988472879083</v>
      </c>
      <c r="G30" s="20">
        <v>2.2221999999999999E-2</v>
      </c>
      <c r="T30"/>
    </row>
    <row r="31" spans="1:24" x14ac:dyDescent="0.2">
      <c r="F31" s="5"/>
      <c r="T31"/>
    </row>
    <row r="32" spans="1:24" x14ac:dyDescent="0.2">
      <c r="T32"/>
    </row>
    <row r="33" spans="20:20" x14ac:dyDescent="0.2">
      <c r="T33"/>
    </row>
    <row r="34" spans="20:20" x14ac:dyDescent="0.2">
      <c r="T34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CD375AA95B414DBEFD00C5E3F3E6CF" ma:contentTypeVersion="24" ma:contentTypeDescription="" ma:contentTypeScope="" ma:versionID="608a3a8a7c3f5762aaf45079893c26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2023-09-27T07:00:00+00:00</OpenedDate>
    <SignificantOrder xmlns="dc463f71-b30c-4ab2-9473-d307f9d35888">false</SignificantOrder>
    <Date1 xmlns="dc463f71-b30c-4ab2-9473-d307f9d35888">2024-10-01T07:00:00+00:00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4009A2-F358-46C1-9C20-7672FAB5F369}"/>
</file>

<file path=customXml/itemProps2.xml><?xml version="1.0" encoding="utf-8"?>
<ds:datastoreItem xmlns:ds="http://schemas.openxmlformats.org/officeDocument/2006/customXml" ds:itemID="{281B7917-782E-4A28-9958-34D072A6A1AF}"/>
</file>

<file path=customXml/itemProps3.xml><?xml version="1.0" encoding="utf-8"?>
<ds:datastoreItem xmlns:ds="http://schemas.openxmlformats.org/officeDocument/2006/customXml" ds:itemID="{5E742504-52B7-4ED3-A413-0938AE81B452}"/>
</file>

<file path=customXml/itemProps4.xml><?xml version="1.0" encoding="utf-8"?>
<ds:datastoreItem xmlns:ds="http://schemas.openxmlformats.org/officeDocument/2006/customXml" ds:itemID="{37A57983-BB5B-4608-9656-714B83E52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Gall, James</cp:lastModifiedBy>
  <dcterms:created xsi:type="dcterms:W3CDTF">2019-09-03T20:30:21Z</dcterms:created>
  <dcterms:modified xsi:type="dcterms:W3CDTF">2024-09-13T15:22:49Z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0x0101006E56B4D1795A2E4DB2F0B01679ED314A00BCCD375AA95B414DBEFD00C5E3F3E6CF</vt:lpwstr>
  </property>
  <property fmtid="{D5CDD505-2E9C-101B-9397-08002B2CF9AE}" pid="3" name="_docset_NoMedatataSyncRequired">
    <vt:lpwstr>False</vt:lpwstr>
  </property>
</Properties>
</file>