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huey\OneDrive - Washington State Executive Branch Agencies\2018\August 2018\2\UE-131883\"/>
    </mc:Choice>
  </mc:AlternateContent>
  <bookViews>
    <workbookView xWindow="0" yWindow="300" windowWidth="19200" windowHeight="5910" activeTab="1"/>
  </bookViews>
  <sheets>
    <sheet name="Net Metered" sheetId="2" r:id="rId1"/>
    <sheet name="Non-Net Metered" sheetId="1" r:id="rId2"/>
  </sheets>
  <definedNames>
    <definedName name="Fuel_Type" localSheetId="0">#REF!</definedName>
    <definedName name="Fuel_Type">#REF!</definedName>
    <definedName name="_xlnm.Print_Area" localSheetId="0">'Net Metered'!$B$1:$N$50</definedName>
    <definedName name="_xlnm.Print_Area" localSheetId="1">'Non-Net Metered'!$B$1:$O$31</definedName>
    <definedName name="Technology" localSheetId="0">#REF!</definedName>
    <definedName name="Technology">#REF!</definedName>
  </definedNames>
  <calcPr calcId="152511"/>
</workbook>
</file>

<file path=xl/calcChain.xml><?xml version="1.0" encoding="utf-8"?>
<calcChain xmlns="http://schemas.openxmlformats.org/spreadsheetml/2006/main">
  <c r="E38" i="1" l="1"/>
  <c r="G40" i="1" l="1"/>
  <c r="E35" i="1"/>
  <c r="E45" i="1" s="1"/>
  <c r="K45" i="1"/>
  <c r="I45" i="1"/>
  <c r="C45" i="1"/>
  <c r="G39" i="1"/>
  <c r="G38" i="1"/>
  <c r="G37" i="1"/>
  <c r="G36" i="1"/>
  <c r="G35" i="1"/>
  <c r="B16" i="2" l="1"/>
  <c r="M26" i="2"/>
  <c r="G26" i="2"/>
  <c r="G27" i="2"/>
  <c r="G29" i="2"/>
  <c r="G28" i="2"/>
  <c r="G20" i="1" l="1"/>
  <c r="G21" i="1"/>
  <c r="G22" i="1"/>
  <c r="G23" i="1"/>
  <c r="G19" i="1"/>
  <c r="H17" i="1" l="1"/>
  <c r="D10" i="1"/>
  <c r="K35" i="2"/>
  <c r="I35" i="2"/>
  <c r="E35" i="2"/>
  <c r="C35" i="2"/>
  <c r="H24" i="2"/>
  <c r="J18" i="2"/>
  <c r="J17" i="2"/>
  <c r="K29" i="1" l="1"/>
  <c r="I29" i="1"/>
  <c r="E29" i="1"/>
  <c r="C29" i="1"/>
</calcChain>
</file>

<file path=xl/sharedStrings.xml><?xml version="1.0" encoding="utf-8"?>
<sst xmlns="http://schemas.openxmlformats.org/spreadsheetml/2006/main" count="110" uniqueCount="58">
  <si>
    <t>Distributed Generation Report</t>
  </si>
  <si>
    <t>Washington Utilities and Transportation Commission</t>
  </si>
  <si>
    <t>Utility's current net metering requirement under RCW 80.60.020</t>
  </si>
  <si>
    <t>Percentage of current requirement installed</t>
  </si>
  <si>
    <t>System Information</t>
  </si>
  <si>
    <t>Net Metering Credits</t>
  </si>
  <si>
    <t xml:space="preserve">Total number of net metering credits expired </t>
  </si>
  <si>
    <t>Net Metering Distributed Generation Annual Report</t>
  </si>
  <si>
    <t>Non-Net Metered Distributed Generation Annual Report</t>
  </si>
  <si>
    <t>Applies only to generation facilities not utilizing the company's net metering tariff that are interconnected to the company's Washington state electric distribution system.</t>
  </si>
  <si>
    <t>Technology</t>
  </si>
  <si>
    <t>Tariff</t>
  </si>
  <si>
    <t>Energy Production Data</t>
  </si>
  <si>
    <t>MAY</t>
  </si>
  <si>
    <t>JUN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</si>
  <si>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</si>
  <si>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</si>
  <si>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</si>
  <si>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</si>
  <si>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</si>
  <si>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</si>
  <si>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</si>
  <si>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</si>
  <si>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</si>
  <si>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</si>
  <si>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Totals</t>
  </si>
  <si>
    <t>Month</t>
  </si>
  <si>
    <t>New Systems Installed during Report Year</t>
  </si>
  <si>
    <t>Number of systems</t>
  </si>
  <si>
    <t>Total Installed Systems as of April 30,</t>
  </si>
  <si>
    <t>Total number of customers with meter aggregation as of April 30:</t>
  </si>
  <si>
    <t>Please use the following file naming convention:  distributedgeneration_companyname_reportyear.xls.                                                                                           Please file the document in docket UE-131883.</t>
  </si>
  <si>
    <t>Report due by August 1 for the previous reporting year ending April 30.</t>
  </si>
  <si>
    <t xml:space="preserve">Report Year Ending April 30, </t>
  </si>
  <si>
    <t>Total nameplate capacity of systems (kW AC)</t>
  </si>
  <si>
    <t>Average system size (kW AC)</t>
  </si>
  <si>
    <t>Utility Name:</t>
  </si>
  <si>
    <t>Total number of customers with net metering systems as of April 30:</t>
  </si>
  <si>
    <t>Applicable to generation interconnected under the company's Washington State net metering tariff.</t>
  </si>
  <si>
    <t>Aggregated number of net metering credits available (first day of the month)</t>
  </si>
  <si>
    <t>PUGET SOUND ENERGY</t>
  </si>
  <si>
    <t>Gross kWh produced by customer-generators with a production meter (PRODUCED)</t>
  </si>
  <si>
    <t>Behind the meter consumption (kWh) for customer-generators with a production meter (DELIVERED)</t>
  </si>
  <si>
    <t>kWh exported to the grid from all installed net metering systems (RETURNED)</t>
  </si>
  <si>
    <t>Solar PV</t>
  </si>
  <si>
    <t>Wind</t>
  </si>
  <si>
    <t>Micro Hydro</t>
  </si>
  <si>
    <t>Hybrid Solar/Wind</t>
  </si>
  <si>
    <t>22.4 MW</t>
  </si>
  <si>
    <t>Bio-Methane</t>
  </si>
  <si>
    <t>Landfill</t>
  </si>
  <si>
    <t>Hydro</t>
  </si>
  <si>
    <t>PV</t>
  </si>
  <si>
    <t>* Individual  Net Metering Bank balances are reported at the end of the customer's billing cycle.  The balances provided here are the sum of all balances billed/reported during the previous calendar month.  Not all customers bill monthly.</t>
  </si>
  <si>
    <t>Truck Test Lab</t>
  </si>
  <si>
    <t>Total Installed Systems as of April 30, 2018</t>
  </si>
  <si>
    <t xml:space="preserve"> </t>
  </si>
  <si>
    <t>Sched 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</si>
</sst>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3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35">
    <xf numFmtId="0" fontId="0" fillId="0" borderId="0"/>
    <xf numFmtId="43" fontId="7" fillId="0" borderId="0" applyFont="0" applyFill="0" applyBorder="0" applyAlignment="0" applyProtection="0"/>
    <xf numFmtId="0" fontId="8" fillId="9" borderId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6" fillId="15" borderId="0" applyNumberFormat="0" applyBorder="0" applyAlignment="0" applyProtection="0"/>
    <xf numFmtId="0" fontId="16" fillId="23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5" fillId="13" borderId="0" applyNumberFormat="0" applyBorder="0" applyAlignment="0" applyProtection="0"/>
    <xf numFmtId="0" fontId="15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5" fillId="29" borderId="0" applyNumberFormat="0" applyBorder="0" applyAlignment="0" applyProtection="0"/>
    <xf numFmtId="0" fontId="17" fillId="27" borderId="0" applyNumberFormat="0" applyBorder="0" applyAlignment="0" applyProtection="0"/>
    <xf numFmtId="0" fontId="18" fillId="30" borderId="45" applyNumberFormat="0" applyAlignment="0" applyProtection="0"/>
    <xf numFmtId="0" fontId="19" fillId="22" borderId="46" applyNumberFormat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6" fillId="20" borderId="0" applyNumberFormat="0" applyBorder="0" applyAlignment="0" applyProtection="0"/>
    <xf numFmtId="0" fontId="21" fillId="0" borderId="47" applyNumberFormat="0" applyFill="0" applyAlignment="0" applyProtection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3" fillId="0" borderId="0" applyNumberFormat="0" applyFill="0" applyBorder="0" applyAlignment="0" applyProtection="0"/>
    <xf numFmtId="0" fontId="24" fillId="28" borderId="45" applyNumberFormat="0" applyAlignment="0" applyProtection="0"/>
    <xf numFmtId="0" fontId="25" fillId="0" borderId="50" applyNumberFormat="0" applyFill="0" applyAlignment="0" applyProtection="0"/>
    <xf numFmtId="0" fontId="25" fillId="28" borderId="0" applyNumberFormat="0" applyBorder="0" applyAlignment="0" applyProtection="0"/>
    <xf numFmtId="0" fontId="8" fillId="27" borderId="45" applyNumberFormat="0" applyFont="0" applyAlignment="0" applyProtection="0"/>
    <xf numFmtId="0" fontId="26" fillId="30" borderId="51" applyNumberFormat="0" applyAlignment="0" applyProtection="0"/>
    <xf numFmtId="4" fontId="8" fillId="34" borderId="45" applyNumberFormat="0" applyProtection="0">
      <alignment vertical="center"/>
    </xf>
    <xf numFmtId="4" fontId="29" fillId="35" borderId="45" applyNumberFormat="0" applyProtection="0">
      <alignment vertical="center"/>
    </xf>
    <xf numFmtId="4" fontId="8" fillId="35" borderId="45" applyNumberFormat="0" applyProtection="0">
      <alignment horizontal="left" vertical="center" indent="1"/>
    </xf>
    <xf numFmtId="0" fontId="12" fillId="34" borderId="52" applyNumberFormat="0" applyProtection="0">
      <alignment horizontal="left" vertical="top" indent="1"/>
    </xf>
    <xf numFmtId="4" fontId="8" fillId="36" borderId="45" applyNumberFormat="0" applyProtection="0">
      <alignment horizontal="left" vertical="center" indent="1"/>
    </xf>
    <xf numFmtId="4" fontId="8" fillId="37" borderId="45" applyNumberFormat="0" applyProtection="0">
      <alignment horizontal="right" vertical="center"/>
    </xf>
    <xf numFmtId="4" fontId="8" fillId="38" borderId="45" applyNumberFormat="0" applyProtection="0">
      <alignment horizontal="right" vertical="center"/>
    </xf>
    <xf numFmtId="4" fontId="8" fillId="39" borderId="53" applyNumberFormat="0" applyProtection="0">
      <alignment horizontal="right" vertical="center"/>
    </xf>
    <xf numFmtId="4" fontId="8" fillId="40" borderId="45" applyNumberFormat="0" applyProtection="0">
      <alignment horizontal="right" vertical="center"/>
    </xf>
    <xf numFmtId="4" fontId="8" fillId="41" borderId="45" applyNumberFormat="0" applyProtection="0">
      <alignment horizontal="right" vertical="center"/>
    </xf>
    <xf numFmtId="4" fontId="8" fillId="42" borderId="45" applyNumberFormat="0" applyProtection="0">
      <alignment horizontal="right" vertical="center"/>
    </xf>
    <xf numFmtId="4" fontId="8" fillId="43" borderId="45" applyNumberFormat="0" applyProtection="0">
      <alignment horizontal="right" vertical="center"/>
    </xf>
    <xf numFmtId="4" fontId="8" fillId="44" borderId="45" applyNumberFormat="0" applyProtection="0">
      <alignment horizontal="right" vertical="center"/>
    </xf>
    <xf numFmtId="4" fontId="8" fillId="45" borderId="45" applyNumberFormat="0" applyProtection="0">
      <alignment horizontal="right" vertical="center"/>
    </xf>
    <xf numFmtId="4" fontId="8" fillId="46" borderId="53" applyNumberFormat="0" applyProtection="0">
      <alignment horizontal="left" vertical="center" indent="1"/>
    </xf>
    <xf numFmtId="4" fontId="11" fillId="47" borderId="53" applyNumberFormat="0" applyProtection="0">
      <alignment horizontal="left" vertical="center" indent="1"/>
    </xf>
    <xf numFmtId="4" fontId="11" fillId="47" borderId="53" applyNumberFormat="0" applyProtection="0">
      <alignment horizontal="left" vertical="center" indent="1"/>
    </xf>
    <xf numFmtId="4" fontId="8" fillId="48" borderId="45" applyNumberFormat="0" applyProtection="0">
      <alignment horizontal="right" vertical="center"/>
    </xf>
    <xf numFmtId="4" fontId="8" fillId="49" borderId="53" applyNumberFormat="0" applyProtection="0">
      <alignment horizontal="left" vertical="center" indent="1"/>
    </xf>
    <xf numFmtId="4" fontId="8" fillId="48" borderId="53" applyNumberFormat="0" applyProtection="0">
      <alignment horizontal="left" vertical="center" indent="1"/>
    </xf>
    <xf numFmtId="0" fontId="8" fillId="50" borderId="45" applyNumberFormat="0" applyProtection="0">
      <alignment horizontal="left" vertical="center" indent="1"/>
    </xf>
    <xf numFmtId="0" fontId="8" fillId="47" borderId="52" applyNumberFormat="0" applyProtection="0">
      <alignment horizontal="left" vertical="top" indent="1"/>
    </xf>
    <xf numFmtId="0" fontId="8" fillId="51" borderId="45" applyNumberFormat="0" applyProtection="0">
      <alignment horizontal="left" vertical="center" indent="1"/>
    </xf>
    <xf numFmtId="0" fontId="8" fillId="48" borderId="52" applyNumberFormat="0" applyProtection="0">
      <alignment horizontal="left" vertical="top" indent="1"/>
    </xf>
    <xf numFmtId="0" fontId="8" fillId="52" borderId="45" applyNumberFormat="0" applyProtection="0">
      <alignment horizontal="left" vertical="center" indent="1"/>
    </xf>
    <xf numFmtId="0" fontId="8" fillId="52" borderId="52" applyNumberFormat="0" applyProtection="0">
      <alignment horizontal="left" vertical="top" indent="1"/>
    </xf>
    <xf numFmtId="0" fontId="8" fillId="49" borderId="45" applyNumberFormat="0" applyProtection="0">
      <alignment horizontal="left" vertical="center" indent="1"/>
    </xf>
    <xf numFmtId="0" fontId="8" fillId="49" borderId="52" applyNumberFormat="0" applyProtection="0">
      <alignment horizontal="left" vertical="top" indent="1"/>
    </xf>
    <xf numFmtId="0" fontId="8" fillId="53" borderId="54" applyNumberFormat="0">
      <protection locked="0"/>
    </xf>
    <xf numFmtId="0" fontId="9" fillId="47" borderId="55" applyBorder="0"/>
    <xf numFmtId="4" fontId="10" fillId="54" borderId="52" applyNumberFormat="0" applyProtection="0">
      <alignment vertical="center"/>
    </xf>
    <xf numFmtId="4" fontId="29" fillId="55" borderId="56" applyNumberFormat="0" applyProtection="0">
      <alignment vertical="center"/>
    </xf>
    <xf numFmtId="4" fontId="10" fillId="50" borderId="52" applyNumberFormat="0" applyProtection="0">
      <alignment horizontal="left" vertical="center" indent="1"/>
    </xf>
    <xf numFmtId="0" fontId="10" fillId="54" borderId="52" applyNumberFormat="0" applyProtection="0">
      <alignment horizontal="left" vertical="top" indent="1"/>
    </xf>
    <xf numFmtId="4" fontId="8" fillId="0" borderId="45" applyNumberFormat="0" applyProtection="0">
      <alignment horizontal="right" vertical="center"/>
    </xf>
    <xf numFmtId="4" fontId="29" fillId="56" borderId="45" applyNumberFormat="0" applyProtection="0">
      <alignment horizontal="right" vertical="center"/>
    </xf>
    <xf numFmtId="4" fontId="8" fillId="36" borderId="45" applyNumberFormat="0" applyProtection="0">
      <alignment horizontal="left" vertical="center" indent="1"/>
    </xf>
    <xf numFmtId="0" fontId="10" fillId="48" borderId="52" applyNumberFormat="0" applyProtection="0">
      <alignment horizontal="left" vertical="top" indent="1"/>
    </xf>
    <xf numFmtId="4" fontId="13" fillId="57" borderId="53" applyNumberFormat="0" applyProtection="0">
      <alignment horizontal="left" vertical="center" indent="1"/>
    </xf>
    <xf numFmtId="0" fontId="8" fillId="58" borderId="56"/>
    <xf numFmtId="4" fontId="14" fillId="53" borderId="45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0" fillId="0" borderId="57" applyNumberFormat="0" applyFill="0" applyAlignment="0" applyProtection="0"/>
    <xf numFmtId="0" fontId="28" fillId="0" borderId="0" applyNumberFormat="0" applyFill="0" applyBorder="0" applyAlignment="0" applyProtection="0"/>
    <xf numFmtId="0" fontId="8" fillId="9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13" borderId="0" applyNumberFormat="0" applyBorder="0" applyAlignment="0" applyProtection="0"/>
    <xf numFmtId="0" fontId="15" fillId="26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13" borderId="0" applyNumberFormat="0" applyBorder="0" applyAlignment="0" applyProtection="0"/>
    <xf numFmtId="0" fontId="15" fillId="26" borderId="0" applyNumberFormat="0" applyBorder="0" applyAlignment="0" applyProtection="0"/>
    <xf numFmtId="0" fontId="8" fillId="27" borderId="45" applyNumberFormat="0" applyFont="0" applyAlignment="0" applyProtection="0"/>
    <xf numFmtId="4" fontId="8" fillId="34" borderId="45" applyNumberFormat="0" applyProtection="0">
      <alignment vertical="center"/>
    </xf>
    <xf numFmtId="4" fontId="8" fillId="35" borderId="45" applyNumberFormat="0" applyProtection="0">
      <alignment horizontal="left" vertical="center" indent="1"/>
    </xf>
    <xf numFmtId="4" fontId="8" fillId="36" borderId="45" applyNumberFormat="0" applyProtection="0">
      <alignment horizontal="left" vertical="center" indent="1"/>
    </xf>
    <xf numFmtId="4" fontId="8" fillId="37" borderId="45" applyNumberFormat="0" applyProtection="0">
      <alignment horizontal="right" vertical="center"/>
    </xf>
    <xf numFmtId="4" fontId="8" fillId="38" borderId="45" applyNumberFormat="0" applyProtection="0">
      <alignment horizontal="right" vertical="center"/>
    </xf>
    <xf numFmtId="4" fontId="8" fillId="39" borderId="53" applyNumberFormat="0" applyProtection="0">
      <alignment horizontal="right" vertical="center"/>
    </xf>
    <xf numFmtId="4" fontId="8" fillId="40" borderId="45" applyNumberFormat="0" applyProtection="0">
      <alignment horizontal="right" vertical="center"/>
    </xf>
    <xf numFmtId="4" fontId="8" fillId="41" borderId="45" applyNumberFormat="0" applyProtection="0">
      <alignment horizontal="right" vertical="center"/>
    </xf>
    <xf numFmtId="4" fontId="8" fillId="42" borderId="45" applyNumberFormat="0" applyProtection="0">
      <alignment horizontal="right" vertical="center"/>
    </xf>
    <xf numFmtId="4" fontId="8" fillId="43" borderId="45" applyNumberFormat="0" applyProtection="0">
      <alignment horizontal="right" vertical="center"/>
    </xf>
    <xf numFmtId="4" fontId="8" fillId="44" borderId="45" applyNumberFormat="0" applyProtection="0">
      <alignment horizontal="right" vertical="center"/>
    </xf>
    <xf numFmtId="4" fontId="8" fillId="45" borderId="45" applyNumberFormat="0" applyProtection="0">
      <alignment horizontal="right" vertical="center"/>
    </xf>
    <xf numFmtId="4" fontId="8" fillId="46" borderId="53" applyNumberFormat="0" applyProtection="0">
      <alignment horizontal="left" vertical="center" indent="1"/>
    </xf>
    <xf numFmtId="4" fontId="8" fillId="48" borderId="45" applyNumberFormat="0" applyProtection="0">
      <alignment horizontal="right" vertical="center"/>
    </xf>
    <xf numFmtId="4" fontId="8" fillId="49" borderId="53" applyNumberFormat="0" applyProtection="0">
      <alignment horizontal="left" vertical="center" indent="1"/>
    </xf>
    <xf numFmtId="4" fontId="8" fillId="48" borderId="53" applyNumberFormat="0" applyProtection="0">
      <alignment horizontal="left" vertical="center" indent="1"/>
    </xf>
    <xf numFmtId="0" fontId="8" fillId="50" borderId="45" applyNumberFormat="0" applyProtection="0">
      <alignment horizontal="left" vertical="center" indent="1"/>
    </xf>
    <xf numFmtId="0" fontId="8" fillId="47" borderId="52" applyNumberFormat="0" applyProtection="0">
      <alignment horizontal="left" vertical="top" indent="1"/>
    </xf>
    <xf numFmtId="0" fontId="8" fillId="51" borderId="45" applyNumberFormat="0" applyProtection="0">
      <alignment horizontal="left" vertical="center" indent="1"/>
    </xf>
    <xf numFmtId="0" fontId="8" fillId="48" borderId="52" applyNumberFormat="0" applyProtection="0">
      <alignment horizontal="left" vertical="top" indent="1"/>
    </xf>
    <xf numFmtId="0" fontId="8" fillId="52" borderId="45" applyNumberFormat="0" applyProtection="0">
      <alignment horizontal="left" vertical="center" indent="1"/>
    </xf>
    <xf numFmtId="0" fontId="8" fillId="52" borderId="52" applyNumberFormat="0" applyProtection="0">
      <alignment horizontal="left" vertical="top" indent="1"/>
    </xf>
    <xf numFmtId="0" fontId="8" fillId="49" borderId="45" applyNumberFormat="0" applyProtection="0">
      <alignment horizontal="left" vertical="center" indent="1"/>
    </xf>
    <xf numFmtId="0" fontId="8" fillId="49" borderId="52" applyNumberFormat="0" applyProtection="0">
      <alignment horizontal="left" vertical="top" indent="1"/>
    </xf>
    <xf numFmtId="0" fontId="8" fillId="53" borderId="54" applyNumberFormat="0">
      <protection locked="0"/>
    </xf>
    <xf numFmtId="4" fontId="8" fillId="0" borderId="45" applyNumberFormat="0" applyProtection="0">
      <alignment horizontal="right" vertical="center"/>
    </xf>
    <xf numFmtId="4" fontId="8" fillId="36" borderId="45" applyNumberFormat="0" applyProtection="0">
      <alignment horizontal="left" vertical="center" indent="1"/>
    </xf>
    <xf numFmtId="0" fontId="8" fillId="58" borderId="56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13" borderId="0" applyNumberFormat="0" applyBorder="0" applyAlignment="0" applyProtection="0"/>
    <xf numFmtId="0" fontId="15" fillId="26" borderId="0" applyNumberFormat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5" fillId="6" borderId="9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3" fillId="3" borderId="33" xfId="0" applyFont="1" applyFill="1" applyBorder="1" applyAlignment="1">
      <alignment horizontal="left"/>
    </xf>
    <xf numFmtId="0" fontId="3" fillId="3" borderId="34" xfId="0" applyFont="1" applyFill="1" applyBorder="1" applyAlignment="1">
      <alignment horizontal="left"/>
    </xf>
    <xf numFmtId="0" fontId="3" fillId="3" borderId="26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32" xfId="0" applyFont="1" applyFill="1" applyBorder="1"/>
    <xf numFmtId="0" fontId="3" fillId="5" borderId="33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vertical="center"/>
    </xf>
    <xf numFmtId="0" fontId="3" fillId="5" borderId="21" xfId="0" applyFont="1" applyFill="1" applyBorder="1"/>
    <xf numFmtId="0" fontId="3" fillId="5" borderId="23" xfId="0" applyFont="1" applyFill="1" applyBorder="1"/>
    <xf numFmtId="0" fontId="2" fillId="5" borderId="42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7" xfId="0" applyFont="1" applyFill="1" applyBorder="1" applyAlignment="1"/>
    <xf numFmtId="0" fontId="6" fillId="3" borderId="15" xfId="0" applyFont="1" applyFill="1" applyBorder="1" applyAlignment="1">
      <alignment horizontal="left"/>
    </xf>
    <xf numFmtId="0" fontId="1" fillId="0" borderId="0" xfId="0" applyFont="1"/>
    <xf numFmtId="0" fontId="6" fillId="0" borderId="0" xfId="0" applyFont="1"/>
    <xf numFmtId="0" fontId="6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5" fillId="8" borderId="44" xfId="0" applyFont="1" applyFill="1" applyBorder="1" applyAlignment="1"/>
    <xf numFmtId="164" fontId="3" fillId="0" borderId="0" xfId="0" applyNumberFormat="1" applyFont="1"/>
    <xf numFmtId="0" fontId="3" fillId="3" borderId="5" xfId="0" applyFont="1" applyFill="1" applyBorder="1" applyAlignment="1">
      <alignment horizontal="left"/>
    </xf>
    <xf numFmtId="9" fontId="3" fillId="3" borderId="5" xfId="0" applyNumberFormat="1" applyFont="1" applyFill="1" applyBorder="1" applyAlignment="1">
      <alignment horizontal="left"/>
    </xf>
    <xf numFmtId="3" fontId="3" fillId="3" borderId="5" xfId="0" applyNumberFormat="1" applyFont="1" applyFill="1" applyBorder="1" applyAlignment="1">
      <alignment horizontal="center"/>
    </xf>
    <xf numFmtId="3" fontId="3" fillId="2" borderId="8" xfId="0" applyNumberFormat="1" applyFont="1" applyFill="1" applyBorder="1" applyAlignment="1">
      <alignment horizontal="right"/>
    </xf>
    <xf numFmtId="3" fontId="3" fillId="2" borderId="22" xfId="0" applyNumberFormat="1" applyFont="1" applyFill="1" applyBorder="1" applyAlignment="1">
      <alignment horizontal="right"/>
    </xf>
    <xf numFmtId="3" fontId="3" fillId="3" borderId="24" xfId="0" applyNumberFormat="1" applyFont="1" applyFill="1" applyBorder="1" applyAlignment="1">
      <alignment horizontal="center"/>
    </xf>
    <xf numFmtId="3" fontId="3" fillId="3" borderId="25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right"/>
    </xf>
    <xf numFmtId="3" fontId="3" fillId="3" borderId="10" xfId="0" applyNumberFormat="1" applyFont="1" applyFill="1" applyBorder="1" applyAlignment="1">
      <alignment horizontal="right"/>
    </xf>
    <xf numFmtId="164" fontId="3" fillId="3" borderId="25" xfId="1" applyNumberFormat="1" applyFont="1" applyFill="1" applyBorder="1" applyAlignment="1">
      <alignment horizontal="right"/>
    </xf>
    <xf numFmtId="164" fontId="3" fillId="3" borderId="27" xfId="1" applyNumberFormat="1" applyFont="1" applyFill="1" applyBorder="1" applyAlignment="1">
      <alignment horizontal="right"/>
    </xf>
    <xf numFmtId="164" fontId="3" fillId="3" borderId="28" xfId="1" applyNumberFormat="1" applyFont="1" applyFill="1" applyBorder="1" applyAlignment="1">
      <alignment horizontal="right"/>
    </xf>
    <xf numFmtId="164" fontId="3" fillId="3" borderId="6" xfId="1" applyNumberFormat="1" applyFont="1" applyFill="1" applyBorder="1" applyAlignment="1">
      <alignment horizontal="right"/>
    </xf>
    <xf numFmtId="164" fontId="3" fillId="3" borderId="7" xfId="1" applyNumberFormat="1" applyFont="1" applyFill="1" applyBorder="1" applyAlignment="1">
      <alignment horizontal="right"/>
    </xf>
    <xf numFmtId="164" fontId="3" fillId="3" borderId="26" xfId="1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right"/>
    </xf>
    <xf numFmtId="3" fontId="3" fillId="2" borderId="20" xfId="0" applyNumberFormat="1" applyFont="1" applyFill="1" applyBorder="1" applyAlignment="1">
      <alignment horizontal="right"/>
    </xf>
    <xf numFmtId="3" fontId="3" fillId="3" borderId="6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right"/>
    </xf>
    <xf numFmtId="0" fontId="5" fillId="8" borderId="11" xfId="0" applyFont="1" applyFill="1" applyBorder="1" applyAlignment="1">
      <alignment horizontal="right"/>
    </xf>
    <xf numFmtId="0" fontId="5" fillId="8" borderId="10" xfId="0" applyFont="1" applyFill="1" applyBorder="1" applyAlignment="1">
      <alignment horizontal="right"/>
    </xf>
    <xf numFmtId="0" fontId="3" fillId="3" borderId="23" xfId="0" applyFont="1" applyFill="1" applyBorder="1" applyAlignment="1">
      <alignment horizontal="right"/>
    </xf>
    <xf numFmtId="0" fontId="3" fillId="3" borderId="24" xfId="0" applyFont="1" applyFill="1" applyBorder="1" applyAlignment="1">
      <alignment horizontal="right"/>
    </xf>
    <xf numFmtId="0" fontId="3" fillId="3" borderId="39" xfId="0" applyFont="1" applyFill="1" applyBorder="1" applyAlignment="1">
      <alignment horizontal="right"/>
    </xf>
    <xf numFmtId="0" fontId="3" fillId="3" borderId="21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3" fillId="3" borderId="20" xfId="0" applyFont="1" applyFill="1" applyBorder="1" applyAlignment="1">
      <alignment horizontal="right"/>
    </xf>
    <xf numFmtId="1" fontId="3" fillId="3" borderId="5" xfId="0" applyNumberFormat="1" applyFont="1" applyFill="1" applyBorder="1" applyAlignment="1">
      <alignment horizontal="right"/>
    </xf>
    <xf numFmtId="1" fontId="3" fillId="3" borderId="20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3" borderId="15" xfId="0" applyFont="1" applyFill="1" applyBorder="1" applyAlignment="1">
      <alignment horizontal="center"/>
    </xf>
    <xf numFmtId="0" fontId="6" fillId="0" borderId="0" xfId="0" applyFont="1" applyAlignment="1">
      <alignment horizontal="right" wrapText="1"/>
    </xf>
    <xf numFmtId="3" fontId="3" fillId="3" borderId="5" xfId="0" applyNumberFormat="1" applyFont="1" applyFill="1" applyBorder="1" applyAlignment="1">
      <alignment horizontal="right"/>
    </xf>
    <xf numFmtId="0" fontId="3" fillId="5" borderId="2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64" fontId="3" fillId="0" borderId="1" xfId="0" applyNumberFormat="1" applyFont="1" applyBorder="1" applyAlignment="1"/>
    <xf numFmtId="0" fontId="0" fillId="0" borderId="1" xfId="0" applyBorder="1" applyAlignment="1"/>
    <xf numFmtId="0" fontId="3" fillId="3" borderId="15" xfId="0" applyFont="1" applyFill="1" applyBorder="1" applyAlignment="1">
      <alignment horizontal="center"/>
    </xf>
    <xf numFmtId="0" fontId="3" fillId="3" borderId="4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35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right"/>
    </xf>
    <xf numFmtId="0" fontId="5" fillId="8" borderId="14" xfId="0" applyFont="1" applyFill="1" applyBorder="1" applyAlignment="1">
      <alignment horizontal="right"/>
    </xf>
    <xf numFmtId="0" fontId="5" fillId="6" borderId="12" xfId="0" applyFont="1" applyFill="1" applyBorder="1" applyAlignment="1">
      <alignment horizontal="right"/>
    </xf>
    <xf numFmtId="0" fontId="5" fillId="6" borderId="13" xfId="0" applyFont="1" applyFill="1" applyBorder="1" applyAlignment="1">
      <alignment horizontal="right"/>
    </xf>
    <xf numFmtId="0" fontId="5" fillId="8" borderId="13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3" fillId="3" borderId="26" xfId="0" applyFont="1" applyFill="1" applyBorder="1" applyAlignment="1">
      <alignment horizontal="right"/>
    </xf>
    <xf numFmtId="0" fontId="3" fillId="3" borderId="36" xfId="0" applyFont="1" applyFill="1" applyBorder="1" applyAlignment="1">
      <alignment horizontal="right"/>
    </xf>
    <xf numFmtId="0" fontId="3" fillId="3" borderId="27" xfId="0" applyFont="1" applyFill="1" applyBorder="1" applyAlignment="1">
      <alignment horizontal="right"/>
    </xf>
    <xf numFmtId="0" fontId="3" fillId="3" borderId="25" xfId="0" applyFont="1" applyFill="1" applyBorder="1" applyAlignment="1">
      <alignment horizontal="right"/>
    </xf>
    <xf numFmtId="0" fontId="3" fillId="3" borderId="28" xfId="0" applyFont="1" applyFill="1" applyBorder="1" applyAlignment="1">
      <alignment horizontal="right"/>
    </xf>
    <xf numFmtId="0" fontId="3" fillId="3" borderId="3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165" fontId="3" fillId="3" borderId="6" xfId="1" applyNumberFormat="1" applyFont="1" applyFill="1" applyBorder="1" applyAlignment="1">
      <alignment horizontal="right"/>
    </xf>
    <xf numFmtId="165" fontId="3" fillId="3" borderId="26" xfId="1" applyNumberFormat="1" applyFont="1" applyFill="1" applyBorder="1" applyAlignment="1">
      <alignment horizontal="right"/>
    </xf>
    <xf numFmtId="0" fontId="1" fillId="5" borderId="30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 wrapText="1"/>
    </xf>
  </cellXfs>
  <cellStyles count="135">
    <cellStyle name="Accent1 - 20%" xfId="4"/>
    <cellStyle name="Accent1 - 40%" xfId="5"/>
    <cellStyle name="Accent1 - 60%" xfId="6"/>
    <cellStyle name="Accent1 2" xfId="3"/>
    <cellStyle name="Accent1 3" xfId="88"/>
    <cellStyle name="Accent1 4" xfId="94"/>
    <cellStyle name="Accent1 5" xfId="129"/>
    <cellStyle name="Accent2 - 20%" xfId="8"/>
    <cellStyle name="Accent2 - 40%" xfId="9"/>
    <cellStyle name="Accent2 - 60%" xfId="10"/>
    <cellStyle name="Accent2 2" xfId="7"/>
    <cellStyle name="Accent2 3" xfId="89"/>
    <cellStyle name="Accent2 4" xfId="95"/>
    <cellStyle name="Accent2 5" xfId="130"/>
    <cellStyle name="Accent3 - 20%" xfId="12"/>
    <cellStyle name="Accent3 - 40%" xfId="13"/>
    <cellStyle name="Accent3 - 60%" xfId="14"/>
    <cellStyle name="Accent3 2" xfId="11"/>
    <cellStyle name="Accent3 3" xfId="90"/>
    <cellStyle name="Accent3 4" xfId="96"/>
    <cellStyle name="Accent3 5" xfId="131"/>
    <cellStyle name="Accent4 - 20%" xfId="16"/>
    <cellStyle name="Accent4 - 40%" xfId="17"/>
    <cellStyle name="Accent4 - 60%" xfId="18"/>
    <cellStyle name="Accent4 2" xfId="15"/>
    <cellStyle name="Accent4 3" xfId="91"/>
    <cellStyle name="Accent4 4" xfId="97"/>
    <cellStyle name="Accent4 5" xfId="132"/>
    <cellStyle name="Accent5 - 20%" xfId="20"/>
    <cellStyle name="Accent5 - 40%" xfId="21"/>
    <cellStyle name="Accent5 - 60%" xfId="22"/>
    <cellStyle name="Accent5 2" xfId="19"/>
    <cellStyle name="Accent5 3" xfId="92"/>
    <cellStyle name="Accent5 4" xfId="98"/>
    <cellStyle name="Accent5 5" xfId="133"/>
    <cellStyle name="Accent6 - 20%" xfId="24"/>
    <cellStyle name="Accent6 - 40%" xfId="25"/>
    <cellStyle name="Accent6 - 60%" xfId="26"/>
    <cellStyle name="Accent6 2" xfId="23"/>
    <cellStyle name="Accent6 3" xfId="93"/>
    <cellStyle name="Accent6 4" xfId="99"/>
    <cellStyle name="Accent6 5" xfId="134"/>
    <cellStyle name="Bad 2" xfId="27"/>
    <cellStyle name="Calculation 2" xfId="28"/>
    <cellStyle name="Check Cell 2" xfId="29"/>
    <cellStyle name="Comma" xfId="1" builtinId="3"/>
    <cellStyle name="Emphasis 1" xfId="30"/>
    <cellStyle name="Emphasis 2" xfId="31"/>
    <cellStyle name="Emphasis 3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2"/>
    <cellStyle name="Normal 3" xfId="87"/>
    <cellStyle name="Note 2" xfId="41"/>
    <cellStyle name="Note 3" xfId="100"/>
    <cellStyle name="Output 2" xfId="42"/>
    <cellStyle name="SAPBEXaggData" xfId="43"/>
    <cellStyle name="SAPBEXaggData 2" xfId="101"/>
    <cellStyle name="SAPBEXaggDataEmph" xfId="44"/>
    <cellStyle name="SAPBEXaggItem" xfId="45"/>
    <cellStyle name="SAPBEXaggItem 2" xfId="102"/>
    <cellStyle name="SAPBEXaggItemX" xfId="46"/>
    <cellStyle name="SAPBEXchaText" xfId="47"/>
    <cellStyle name="SAPBEXchaText 2" xfId="103"/>
    <cellStyle name="SAPBEXexcBad7" xfId="48"/>
    <cellStyle name="SAPBEXexcBad7 2" xfId="104"/>
    <cellStyle name="SAPBEXexcBad8" xfId="49"/>
    <cellStyle name="SAPBEXexcBad8 2" xfId="105"/>
    <cellStyle name="SAPBEXexcBad9" xfId="50"/>
    <cellStyle name="SAPBEXexcBad9 2" xfId="106"/>
    <cellStyle name="SAPBEXexcCritical4" xfId="51"/>
    <cellStyle name="SAPBEXexcCritical4 2" xfId="107"/>
    <cellStyle name="SAPBEXexcCritical5" xfId="52"/>
    <cellStyle name="SAPBEXexcCritical5 2" xfId="108"/>
    <cellStyle name="SAPBEXexcCritical6" xfId="53"/>
    <cellStyle name="SAPBEXexcCritical6 2" xfId="109"/>
    <cellStyle name="SAPBEXexcGood1" xfId="54"/>
    <cellStyle name="SAPBEXexcGood1 2" xfId="110"/>
    <cellStyle name="SAPBEXexcGood2" xfId="55"/>
    <cellStyle name="SAPBEXexcGood2 2" xfId="111"/>
    <cellStyle name="SAPBEXexcGood3" xfId="56"/>
    <cellStyle name="SAPBEXexcGood3 2" xfId="112"/>
    <cellStyle name="SAPBEXfilterDrill" xfId="57"/>
    <cellStyle name="SAPBEXfilterDrill 2" xfId="113"/>
    <cellStyle name="SAPBEXfilterItem" xfId="58"/>
    <cellStyle name="SAPBEXfilterText" xfId="59"/>
    <cellStyle name="SAPBEXformats" xfId="60"/>
    <cellStyle name="SAPBEXformats 2" xfId="114"/>
    <cellStyle name="SAPBEXheaderItem" xfId="61"/>
    <cellStyle name="SAPBEXheaderItem 2" xfId="115"/>
    <cellStyle name="SAPBEXheaderText" xfId="62"/>
    <cellStyle name="SAPBEXheaderText 2" xfId="116"/>
    <cellStyle name="SAPBEXHLevel0" xfId="63"/>
    <cellStyle name="SAPBEXHLevel0 2" xfId="117"/>
    <cellStyle name="SAPBEXHLevel0X" xfId="64"/>
    <cellStyle name="SAPBEXHLevel0X 2" xfId="118"/>
    <cellStyle name="SAPBEXHLevel1" xfId="65"/>
    <cellStyle name="SAPBEXHLevel1 2" xfId="119"/>
    <cellStyle name="SAPBEXHLevel1X" xfId="66"/>
    <cellStyle name="SAPBEXHLevel1X 2" xfId="120"/>
    <cellStyle name="SAPBEXHLevel2" xfId="67"/>
    <cellStyle name="SAPBEXHLevel2 2" xfId="121"/>
    <cellStyle name="SAPBEXHLevel2X" xfId="68"/>
    <cellStyle name="SAPBEXHLevel2X 2" xfId="122"/>
    <cellStyle name="SAPBEXHLevel3" xfId="69"/>
    <cellStyle name="SAPBEXHLevel3 2" xfId="123"/>
    <cellStyle name="SAPBEXHLevel3X" xfId="70"/>
    <cellStyle name="SAPBEXHLevel3X 2" xfId="124"/>
    <cellStyle name="SAPBEXinputData" xfId="71"/>
    <cellStyle name="SAPBEXinputData 2" xfId="125"/>
    <cellStyle name="SAPBEXItemHeader" xfId="72"/>
    <cellStyle name="SAPBEXresData" xfId="73"/>
    <cellStyle name="SAPBEXresDataEmph" xfId="74"/>
    <cellStyle name="SAPBEXresItem" xfId="75"/>
    <cellStyle name="SAPBEXresItemX" xfId="76"/>
    <cellStyle name="SAPBEXstdData" xfId="77"/>
    <cellStyle name="SAPBEXstdData 2" xfId="126"/>
    <cellStyle name="SAPBEXstdDataEmph" xfId="78"/>
    <cellStyle name="SAPBEXstdItem" xfId="79"/>
    <cellStyle name="SAPBEXstdItem 2" xfId="127"/>
    <cellStyle name="SAPBEXstdItemX" xfId="80"/>
    <cellStyle name="SAPBEXtitle" xfId="81"/>
    <cellStyle name="SAPBEXunassignedItem" xfId="82"/>
    <cellStyle name="SAPBEXunassignedItem 2" xfId="128"/>
    <cellStyle name="SAPBEXundefined" xfId="83"/>
    <cellStyle name="Sheet Title" xfId="84"/>
    <cellStyle name="Total 2" xfId="85"/>
    <cellStyle name="Warning Text 2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38100</xdr:rowOff>
    </xdr:from>
    <xdr:to>
      <xdr:col>8</xdr:col>
      <xdr:colOff>428626</xdr:colOff>
      <xdr:row>3</xdr:row>
      <xdr:rowOff>161122</xdr:rowOff>
    </xdr:to>
    <xdr:pic>
      <xdr:nvPicPr>
        <xdr:cNvPr id="2" name="Picture 1" descr="UTC 2006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930" y="38100"/>
          <a:ext cx="1598296" cy="717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38100</xdr:rowOff>
    </xdr:from>
    <xdr:to>
      <xdr:col>8</xdr:col>
      <xdr:colOff>428626</xdr:colOff>
      <xdr:row>3</xdr:row>
      <xdr:rowOff>161122</xdr:rowOff>
    </xdr:to>
    <xdr:pic>
      <xdr:nvPicPr>
        <xdr:cNvPr id="2" name="Picture 1" descr="UTC 2006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8100"/>
          <a:ext cx="1552575" cy="723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Q53"/>
  <sheetViews>
    <sheetView topLeftCell="A73" zoomScale="80" zoomScaleNormal="80" workbookViewId="0">
      <selection activeCell="H37" sqref="H37:N37"/>
    </sheetView>
  </sheetViews>
  <sheetFormatPr defaultColWidth="9.28515625" defaultRowHeight="15.75" x14ac:dyDescent="0.25"/>
  <cols>
    <col min="1" max="1" width="5.42578125" style="1" customWidth="1"/>
    <col min="2" max="2" width="17.85546875" style="1" customWidth="1"/>
    <col min="3" max="3" width="9.28515625" style="1"/>
    <col min="4" max="4" width="10.7109375" style="1" customWidth="1"/>
    <col min="5" max="14" width="9.28515625" style="1"/>
    <col min="15" max="15" width="12.7109375" style="1" customWidth="1"/>
    <col min="16" max="16" width="9.28515625" style="1"/>
    <col min="17" max="17" width="12.5703125" style="1" bestFit="1" customWidth="1"/>
    <col min="18" max="18" width="15.85546875" style="1" customWidth="1"/>
    <col min="19" max="16384" width="9.28515625" style="1"/>
  </cols>
  <sheetData>
    <row r="5" spans="2:14" ht="18.75" x14ac:dyDescent="0.3">
      <c r="B5" s="69" t="s">
        <v>1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2:14" ht="18.75" x14ac:dyDescent="0.3">
      <c r="B6" s="69" t="s">
        <v>0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2:14" ht="18.75" x14ac:dyDescent="0.3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2:14" ht="16.5" customHeight="1" x14ac:dyDescent="0.25">
      <c r="B8" s="70" t="s">
        <v>32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2:14" ht="31.5" customHeight="1" x14ac:dyDescent="0.25">
      <c r="B9" s="71" t="s">
        <v>31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</row>
    <row r="10" spans="2:14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4" ht="22.5" customHeight="1" x14ac:dyDescent="0.3">
      <c r="B11" s="27" t="s">
        <v>36</v>
      </c>
      <c r="C11" s="28"/>
      <c r="D11" s="72" t="s">
        <v>40</v>
      </c>
      <c r="E11" s="72"/>
      <c r="F11" s="72"/>
      <c r="G11" s="72"/>
      <c r="H11" s="72"/>
      <c r="I11" s="72"/>
    </row>
    <row r="12" spans="2:14" ht="7.5" customHeight="1" x14ac:dyDescent="0.3">
      <c r="B12" s="28"/>
      <c r="C12" s="28"/>
      <c r="D12" s="29"/>
      <c r="E12" s="29"/>
      <c r="F12" s="29"/>
      <c r="G12" s="29"/>
      <c r="H12" s="29"/>
      <c r="I12" s="28"/>
    </row>
    <row r="13" spans="2:14" ht="18.75" x14ac:dyDescent="0.3">
      <c r="B13" s="73" t="s">
        <v>33</v>
      </c>
      <c r="C13" s="73"/>
      <c r="D13" s="73"/>
      <c r="E13" s="26">
        <v>2018</v>
      </c>
      <c r="F13" s="28"/>
      <c r="G13" s="28"/>
      <c r="H13" s="28"/>
      <c r="I13" s="28"/>
    </row>
    <row r="14" spans="2:14" x14ac:dyDescent="0.25">
      <c r="D14" s="3"/>
      <c r="E14" s="3"/>
    </row>
    <row r="15" spans="2:14" ht="19.5" customHeight="1" x14ac:dyDescent="0.25">
      <c r="B15" s="34" t="s">
        <v>48</v>
      </c>
      <c r="C15" s="1" t="s">
        <v>2</v>
      </c>
    </row>
    <row r="16" spans="2:14" ht="19.5" customHeight="1" x14ac:dyDescent="0.25">
      <c r="B16" s="35">
        <f>46.1/22.4</f>
        <v>2.0580357142857144</v>
      </c>
      <c r="C16" s="1" t="s">
        <v>3</v>
      </c>
    </row>
    <row r="17" spans="2:14" ht="19.5" customHeight="1" x14ac:dyDescent="0.25">
      <c r="B17" s="34">
        <v>6581</v>
      </c>
      <c r="C17" s="1" t="s">
        <v>37</v>
      </c>
      <c r="I17" s="4"/>
      <c r="J17" s="83">
        <f>E13</f>
        <v>2018</v>
      </c>
      <c r="K17" s="83"/>
    </row>
    <row r="18" spans="2:14" ht="19.5" customHeight="1" x14ac:dyDescent="0.25">
      <c r="B18" s="34"/>
      <c r="C18" s="1" t="s">
        <v>30</v>
      </c>
      <c r="J18" s="84">
        <f>E13</f>
        <v>2018</v>
      </c>
      <c r="K18" s="84"/>
    </row>
    <row r="19" spans="2:14" ht="16.5" thickBot="1" x14ac:dyDescent="0.3"/>
    <row r="20" spans="2:14" x14ac:dyDescent="0.25">
      <c r="B20" s="85" t="s">
        <v>7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</row>
    <row r="21" spans="2:14" ht="16.5" thickBot="1" x14ac:dyDescent="0.3">
      <c r="B21" s="86" t="s">
        <v>38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</row>
    <row r="22" spans="2:14" ht="16.5" thickBot="1" x14ac:dyDescent="0.3"/>
    <row r="23" spans="2:14" ht="19.5" thickBot="1" x14ac:dyDescent="0.35">
      <c r="B23" s="53" t="s"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5"/>
    </row>
    <row r="24" spans="2:14" x14ac:dyDescent="0.25">
      <c r="B24" s="16"/>
      <c r="C24" s="87" t="s">
        <v>29</v>
      </c>
      <c r="D24" s="88"/>
      <c r="E24" s="88"/>
      <c r="F24" s="88"/>
      <c r="G24" s="88"/>
      <c r="H24" s="22">
        <f>E13</f>
        <v>2018</v>
      </c>
      <c r="I24" s="89" t="s">
        <v>27</v>
      </c>
      <c r="J24" s="90"/>
      <c r="K24" s="90"/>
      <c r="L24" s="90"/>
      <c r="M24" s="90"/>
      <c r="N24" s="91"/>
    </row>
    <row r="25" spans="2:14" ht="58.5" customHeight="1" x14ac:dyDescent="0.25">
      <c r="B25" s="17" t="s">
        <v>10</v>
      </c>
      <c r="C25" s="75" t="s">
        <v>28</v>
      </c>
      <c r="D25" s="76"/>
      <c r="E25" s="76" t="s">
        <v>34</v>
      </c>
      <c r="F25" s="76"/>
      <c r="G25" s="76" t="s">
        <v>35</v>
      </c>
      <c r="H25" s="77"/>
      <c r="I25" s="75" t="s">
        <v>28</v>
      </c>
      <c r="J25" s="76"/>
      <c r="K25" s="76" t="s">
        <v>34</v>
      </c>
      <c r="L25" s="76"/>
      <c r="M25" s="76" t="s">
        <v>35</v>
      </c>
      <c r="N25" s="77"/>
    </row>
    <row r="26" spans="2:14" ht="18" customHeight="1" x14ac:dyDescent="0.25">
      <c r="B26" s="8" t="s">
        <v>44</v>
      </c>
      <c r="C26" s="64">
        <v>6530</v>
      </c>
      <c r="D26" s="65"/>
      <c r="E26" s="74">
        <v>45802</v>
      </c>
      <c r="F26" s="65"/>
      <c r="G26" s="67">
        <f>E26/C26</f>
        <v>7.0140888208269523</v>
      </c>
      <c r="H26" s="68"/>
      <c r="I26" s="64">
        <v>1088</v>
      </c>
      <c r="J26" s="65"/>
      <c r="K26" s="65">
        <v>8846</v>
      </c>
      <c r="L26" s="65"/>
      <c r="M26" s="67">
        <f>K26/I26</f>
        <v>8.1305147058823533</v>
      </c>
      <c r="N26" s="68"/>
    </row>
    <row r="27" spans="2:14" ht="18" customHeight="1" x14ac:dyDescent="0.25">
      <c r="B27" s="8" t="s">
        <v>45</v>
      </c>
      <c r="C27" s="64">
        <v>30</v>
      </c>
      <c r="D27" s="65"/>
      <c r="E27" s="65">
        <v>85</v>
      </c>
      <c r="F27" s="65"/>
      <c r="G27" s="67">
        <f>E27/C27</f>
        <v>2.8333333333333335</v>
      </c>
      <c r="H27" s="68"/>
      <c r="I27" s="64"/>
      <c r="J27" s="65"/>
      <c r="K27" s="65"/>
      <c r="L27" s="65"/>
      <c r="M27" s="65"/>
      <c r="N27" s="66"/>
    </row>
    <row r="28" spans="2:14" ht="18" customHeight="1" x14ac:dyDescent="0.25">
      <c r="B28" s="8" t="s">
        <v>46</v>
      </c>
      <c r="C28" s="64">
        <v>5</v>
      </c>
      <c r="D28" s="65"/>
      <c r="E28" s="65">
        <v>45</v>
      </c>
      <c r="F28" s="65"/>
      <c r="G28" s="67">
        <f>E28/C28</f>
        <v>9</v>
      </c>
      <c r="H28" s="68"/>
      <c r="I28" s="64"/>
      <c r="J28" s="65"/>
      <c r="K28" s="65"/>
      <c r="L28" s="65"/>
      <c r="M28" s="65"/>
      <c r="N28" s="66"/>
    </row>
    <row r="29" spans="2:14" ht="18" customHeight="1" x14ac:dyDescent="0.25">
      <c r="B29" s="8" t="s">
        <v>47</v>
      </c>
      <c r="C29" s="64">
        <v>16</v>
      </c>
      <c r="D29" s="65"/>
      <c r="E29" s="65">
        <v>161</v>
      </c>
      <c r="F29" s="65"/>
      <c r="G29" s="67">
        <f>E29/C29</f>
        <v>10.0625</v>
      </c>
      <c r="H29" s="68"/>
      <c r="I29" s="64"/>
      <c r="J29" s="65"/>
      <c r="K29" s="65"/>
      <c r="L29" s="65"/>
      <c r="M29" s="65"/>
      <c r="N29" s="66"/>
    </row>
    <row r="30" spans="2:14" ht="18" customHeight="1" x14ac:dyDescent="0.25">
      <c r="B30" s="8"/>
      <c r="C30" s="64"/>
      <c r="D30" s="65"/>
      <c r="E30" s="65"/>
      <c r="F30" s="65"/>
      <c r="G30" s="65"/>
      <c r="H30" s="66"/>
      <c r="I30" s="64"/>
      <c r="J30" s="65"/>
      <c r="K30" s="65"/>
      <c r="L30" s="65"/>
      <c r="M30" s="65"/>
      <c r="N30" s="66"/>
    </row>
    <row r="31" spans="2:14" ht="18" customHeight="1" x14ac:dyDescent="0.25">
      <c r="B31" s="8"/>
      <c r="C31" s="64"/>
      <c r="D31" s="65"/>
      <c r="E31" s="65"/>
      <c r="F31" s="65"/>
      <c r="G31" s="65"/>
      <c r="H31" s="66"/>
      <c r="I31" s="64"/>
      <c r="J31" s="65"/>
      <c r="K31" s="65"/>
      <c r="L31" s="65"/>
      <c r="M31" s="65"/>
      <c r="N31" s="66"/>
    </row>
    <row r="32" spans="2:14" ht="18" customHeight="1" x14ac:dyDescent="0.25">
      <c r="B32" s="8"/>
      <c r="C32" s="64"/>
      <c r="D32" s="65"/>
      <c r="E32" s="65"/>
      <c r="F32" s="65"/>
      <c r="G32" s="65"/>
      <c r="H32" s="66"/>
      <c r="I32" s="64"/>
      <c r="J32" s="65"/>
      <c r="K32" s="65"/>
      <c r="L32" s="65"/>
      <c r="M32" s="65"/>
      <c r="N32" s="66"/>
    </row>
    <row r="33" spans="2:14" ht="18" customHeight="1" x14ac:dyDescent="0.25">
      <c r="B33" s="8"/>
      <c r="C33" s="64"/>
      <c r="D33" s="65"/>
      <c r="E33" s="65"/>
      <c r="F33" s="65"/>
      <c r="G33" s="65"/>
      <c r="H33" s="66"/>
      <c r="I33" s="64"/>
      <c r="J33" s="65"/>
      <c r="K33" s="65"/>
      <c r="L33" s="65"/>
      <c r="M33" s="65"/>
      <c r="N33" s="66"/>
    </row>
    <row r="34" spans="2:14" ht="18" customHeight="1" thickBot="1" x14ac:dyDescent="0.3">
      <c r="B34" s="9"/>
      <c r="C34" s="61"/>
      <c r="D34" s="62"/>
      <c r="E34" s="62"/>
      <c r="F34" s="62"/>
      <c r="G34" s="62"/>
      <c r="H34" s="63"/>
      <c r="I34" s="61"/>
      <c r="J34" s="62"/>
      <c r="K34" s="62"/>
      <c r="L34" s="62"/>
      <c r="M34" s="62"/>
      <c r="N34" s="63"/>
    </row>
    <row r="35" spans="2:14" ht="16.5" thickBot="1" x14ac:dyDescent="0.3">
      <c r="B35" s="6" t="s">
        <v>25</v>
      </c>
      <c r="C35" s="58">
        <f>SUM(C26:D34)</f>
        <v>6581</v>
      </c>
      <c r="D35" s="58"/>
      <c r="E35" s="58">
        <f>SUM(E26:F34)</f>
        <v>46093</v>
      </c>
      <c r="F35" s="58"/>
      <c r="G35" s="59"/>
      <c r="H35" s="59"/>
      <c r="I35" s="58">
        <f>SUM(I26:J34)</f>
        <v>1088</v>
      </c>
      <c r="J35" s="58"/>
      <c r="K35" s="58">
        <f>SUM(K26:L34)</f>
        <v>8846</v>
      </c>
      <c r="L35" s="58"/>
      <c r="M35" s="59"/>
      <c r="N35" s="60"/>
    </row>
    <row r="36" spans="2:14" ht="16.5" thickBot="1" x14ac:dyDescent="0.3"/>
    <row r="37" spans="2:14" ht="19.5" thickBot="1" x14ac:dyDescent="0.35">
      <c r="B37" s="53" t="s">
        <v>5</v>
      </c>
      <c r="C37" s="54"/>
      <c r="D37" s="54"/>
      <c r="E37" s="54"/>
      <c r="F37" s="55"/>
      <c r="G37" s="4"/>
      <c r="H37" s="53" t="s">
        <v>12</v>
      </c>
      <c r="I37" s="54"/>
      <c r="J37" s="54"/>
      <c r="K37" s="54"/>
      <c r="L37" s="54"/>
      <c r="M37" s="54"/>
      <c r="N37" s="55"/>
    </row>
    <row r="38" spans="2:14" ht="91.9" customHeight="1" x14ac:dyDescent="0.25">
      <c r="B38" s="18" t="s">
        <v>26</v>
      </c>
      <c r="C38" s="56" t="s">
        <v>39</v>
      </c>
      <c r="D38" s="56"/>
      <c r="E38" s="56" t="s">
        <v>6</v>
      </c>
      <c r="F38" s="57"/>
      <c r="H38" s="19" t="s">
        <v>26</v>
      </c>
      <c r="I38" s="56" t="s">
        <v>41</v>
      </c>
      <c r="J38" s="56"/>
      <c r="K38" s="56" t="s">
        <v>42</v>
      </c>
      <c r="L38" s="56"/>
      <c r="M38" s="56" t="s">
        <v>43</v>
      </c>
      <c r="N38" s="57"/>
    </row>
    <row r="39" spans="2:14" ht="18" customHeight="1" x14ac:dyDescent="0.25">
      <c r="B39" s="20" t="s">
        <v>13</v>
      </c>
      <c r="C39" s="51">
        <v>0</v>
      </c>
      <c r="D39" s="52"/>
      <c r="E39" s="49"/>
      <c r="F39" s="50"/>
      <c r="H39" s="20" t="s">
        <v>13</v>
      </c>
      <c r="I39" s="46">
        <v>983231.14999999979</v>
      </c>
      <c r="J39" s="47"/>
      <c r="K39" s="46">
        <v>12037622.838</v>
      </c>
      <c r="L39" s="47"/>
      <c r="M39" s="46">
        <v>320531.875</v>
      </c>
      <c r="N39" s="48"/>
    </row>
    <row r="40" spans="2:14" ht="18" customHeight="1" x14ac:dyDescent="0.25">
      <c r="B40" s="20" t="s">
        <v>14</v>
      </c>
      <c r="C40" s="51"/>
      <c r="D40" s="52"/>
      <c r="E40" s="49"/>
      <c r="F40" s="50"/>
      <c r="H40" s="20" t="s">
        <v>14</v>
      </c>
      <c r="I40" s="46">
        <v>1219707.0030000003</v>
      </c>
      <c r="J40" s="47"/>
      <c r="K40" s="46">
        <v>11175708.733999997</v>
      </c>
      <c r="L40" s="47"/>
      <c r="M40" s="46">
        <v>1560707.9490000003</v>
      </c>
      <c r="N40" s="48"/>
    </row>
    <row r="41" spans="2:14" ht="18" customHeight="1" x14ac:dyDescent="0.25">
      <c r="B41" s="20" t="s">
        <v>15</v>
      </c>
      <c r="C41" s="36"/>
      <c r="D41" s="36"/>
      <c r="E41" s="49"/>
      <c r="F41" s="50"/>
      <c r="H41" s="20" t="s">
        <v>15</v>
      </c>
      <c r="I41" s="46">
        <v>2947326.2579999994</v>
      </c>
      <c r="J41" s="47"/>
      <c r="K41" s="46">
        <v>9820966.5280000009</v>
      </c>
      <c r="L41" s="47"/>
      <c r="M41" s="46">
        <v>1457037.7159999998</v>
      </c>
      <c r="N41" s="48"/>
    </row>
    <row r="42" spans="2:14" ht="18" customHeight="1" x14ac:dyDescent="0.25">
      <c r="B42" s="20" t="s">
        <v>16</v>
      </c>
      <c r="C42" s="36"/>
      <c r="D42" s="36"/>
      <c r="E42" s="49"/>
      <c r="F42" s="50"/>
      <c r="H42" s="20" t="s">
        <v>16</v>
      </c>
      <c r="I42" s="46">
        <v>3839768.6529999995</v>
      </c>
      <c r="J42" s="47"/>
      <c r="K42" s="46">
        <v>7743073.7070000004</v>
      </c>
      <c r="L42" s="47"/>
      <c r="M42" s="46">
        <v>2218254.1639999989</v>
      </c>
      <c r="N42" s="48"/>
    </row>
    <row r="43" spans="2:14" ht="18" customHeight="1" x14ac:dyDescent="0.25">
      <c r="B43" s="20" t="s">
        <v>17</v>
      </c>
      <c r="C43" s="36"/>
      <c r="D43" s="36"/>
      <c r="E43" s="49"/>
      <c r="F43" s="50"/>
      <c r="H43" s="20" t="s">
        <v>17</v>
      </c>
      <c r="I43" s="46">
        <v>4091070.5800000052</v>
      </c>
      <c r="J43" s="47"/>
      <c r="K43" s="46">
        <v>6561384.0729999971</v>
      </c>
      <c r="L43" s="47"/>
      <c r="M43" s="46">
        <v>2535997.4179999982</v>
      </c>
      <c r="N43" s="48"/>
    </row>
    <row r="44" spans="2:14" ht="18" customHeight="1" x14ac:dyDescent="0.25">
      <c r="B44" s="20" t="s">
        <v>18</v>
      </c>
      <c r="C44" s="36"/>
      <c r="D44" s="36"/>
      <c r="E44" s="49"/>
      <c r="F44" s="50"/>
      <c r="H44" s="20" t="s">
        <v>18</v>
      </c>
      <c r="I44" s="46">
        <v>5224792.1080000019</v>
      </c>
      <c r="J44" s="47"/>
      <c r="K44" s="46">
        <v>5626890.1060000071</v>
      </c>
      <c r="L44" s="47"/>
      <c r="M44" s="46">
        <v>3395073.4450000022</v>
      </c>
      <c r="N44" s="48"/>
    </row>
    <row r="45" spans="2:14" ht="18" customHeight="1" x14ac:dyDescent="0.25">
      <c r="B45" s="20" t="s">
        <v>19</v>
      </c>
      <c r="C45" s="36"/>
      <c r="D45" s="36"/>
      <c r="E45" s="49"/>
      <c r="F45" s="50"/>
      <c r="H45" s="20" t="s">
        <v>19</v>
      </c>
      <c r="I45" s="46">
        <v>5646298.4629999949</v>
      </c>
      <c r="J45" s="47"/>
      <c r="K45" s="46">
        <v>5157871.2779999981</v>
      </c>
      <c r="L45" s="47"/>
      <c r="M45" s="46">
        <v>7750195.3959999988</v>
      </c>
      <c r="N45" s="48"/>
    </row>
    <row r="46" spans="2:14" ht="18" customHeight="1" x14ac:dyDescent="0.25">
      <c r="B46" s="20" t="s">
        <v>20</v>
      </c>
      <c r="C46" s="36"/>
      <c r="D46" s="36"/>
      <c r="E46" s="49"/>
      <c r="F46" s="50"/>
      <c r="H46" s="20" t="s">
        <v>20</v>
      </c>
      <c r="I46" s="46">
        <v>5660227.5200000061</v>
      </c>
      <c r="J46" s="47"/>
      <c r="K46" s="46">
        <v>5293140.0390000017</v>
      </c>
      <c r="L46" s="47"/>
      <c r="M46" s="46">
        <v>3817214.9270000029</v>
      </c>
      <c r="N46" s="48"/>
    </row>
    <row r="47" spans="2:14" ht="18" customHeight="1" x14ac:dyDescent="0.25">
      <c r="B47" s="20" t="s">
        <v>21</v>
      </c>
      <c r="C47" s="36"/>
      <c r="D47" s="36"/>
      <c r="E47" s="49"/>
      <c r="F47" s="50"/>
      <c r="H47" s="20" t="s">
        <v>21</v>
      </c>
      <c r="I47" s="46">
        <v>4770715.2759999996</v>
      </c>
      <c r="J47" s="47"/>
      <c r="K47" s="46">
        <v>5563862.9230000004</v>
      </c>
      <c r="L47" s="47"/>
      <c r="M47" s="46">
        <v>3045869.2989999996</v>
      </c>
      <c r="N47" s="48"/>
    </row>
    <row r="48" spans="2:14" ht="18" customHeight="1" x14ac:dyDescent="0.25">
      <c r="B48" s="20" t="s">
        <v>22</v>
      </c>
      <c r="C48" s="36"/>
      <c r="D48" s="36"/>
      <c r="E48" s="49"/>
      <c r="F48" s="50"/>
      <c r="H48" s="20" t="s">
        <v>22</v>
      </c>
      <c r="I48" s="46">
        <v>3497524.8999999994</v>
      </c>
      <c r="J48" s="47"/>
      <c r="K48" s="46">
        <v>6261508.3710000003</v>
      </c>
      <c r="L48" s="47"/>
      <c r="M48" s="46">
        <v>2194407.9700000002</v>
      </c>
      <c r="N48" s="48"/>
    </row>
    <row r="49" spans="2:17" ht="18" customHeight="1" thickBot="1" x14ac:dyDescent="0.3">
      <c r="B49" s="20" t="s">
        <v>23</v>
      </c>
      <c r="C49" s="36"/>
      <c r="D49" s="36"/>
      <c r="E49" s="37"/>
      <c r="F49" s="38"/>
      <c r="H49" s="20" t="s">
        <v>23</v>
      </c>
      <c r="I49" s="46">
        <v>1976180.0279999997</v>
      </c>
      <c r="J49" s="47"/>
      <c r="K49" s="46">
        <v>8334503.120000001</v>
      </c>
      <c r="L49" s="47"/>
      <c r="M49" s="46">
        <v>1055027.7290000003</v>
      </c>
      <c r="N49" s="48"/>
    </row>
    <row r="50" spans="2:17" ht="18" customHeight="1" thickBot="1" x14ac:dyDescent="0.3">
      <c r="B50" s="21" t="s">
        <v>24</v>
      </c>
      <c r="C50" s="39"/>
      <c r="D50" s="40"/>
      <c r="E50" s="41"/>
      <c r="F50" s="42"/>
      <c r="H50" s="21" t="s">
        <v>24</v>
      </c>
      <c r="I50" s="43">
        <v>1008431.1860000001</v>
      </c>
      <c r="J50" s="44"/>
      <c r="K50" s="43">
        <v>10459115.321999997</v>
      </c>
      <c r="L50" s="44"/>
      <c r="M50" s="43">
        <v>462137.02299999993</v>
      </c>
      <c r="N50" s="45"/>
    </row>
    <row r="51" spans="2:17" x14ac:dyDescent="0.25">
      <c r="B51" s="78" t="s">
        <v>53</v>
      </c>
      <c r="C51" s="79"/>
      <c r="D51" s="79"/>
      <c r="E51" s="79"/>
      <c r="F51" s="79"/>
      <c r="G51" s="80"/>
      <c r="H51" s="80"/>
      <c r="I51" s="81"/>
      <c r="J51" s="82"/>
      <c r="K51" s="81"/>
      <c r="L51" s="82"/>
      <c r="M51" s="81"/>
      <c r="N51" s="82"/>
      <c r="O51" s="33"/>
      <c r="Q51" s="33"/>
    </row>
    <row r="52" spans="2:17" x14ac:dyDescent="0.25">
      <c r="B52" s="80"/>
      <c r="C52" s="80"/>
      <c r="D52" s="80"/>
      <c r="E52" s="80"/>
      <c r="F52" s="80"/>
      <c r="G52" s="80"/>
      <c r="H52" s="80"/>
    </row>
    <row r="53" spans="2:17" x14ac:dyDescent="0.25">
      <c r="B53" s="80"/>
      <c r="C53" s="80"/>
      <c r="D53" s="80"/>
      <c r="E53" s="80"/>
      <c r="F53" s="80"/>
      <c r="G53" s="80"/>
      <c r="H53" s="80"/>
    </row>
  </sheetData>
  <mergeCells count="150">
    <mergeCell ref="B51:H53"/>
    <mergeCell ref="I51:J51"/>
    <mergeCell ref="K51:L51"/>
    <mergeCell ref="M51:N51"/>
    <mergeCell ref="J17:K17"/>
    <mergeCell ref="J18:K18"/>
    <mergeCell ref="B20:N20"/>
    <mergeCell ref="B21:N21"/>
    <mergeCell ref="B23:N23"/>
    <mergeCell ref="C24:G24"/>
    <mergeCell ref="I24:N24"/>
    <mergeCell ref="C28:D28"/>
    <mergeCell ref="E28:F28"/>
    <mergeCell ref="G28:H28"/>
    <mergeCell ref="I28:J28"/>
    <mergeCell ref="K28:L28"/>
    <mergeCell ref="M28:N28"/>
    <mergeCell ref="C27:D27"/>
    <mergeCell ref="E27:F27"/>
    <mergeCell ref="G27:H27"/>
    <mergeCell ref="I27:J27"/>
    <mergeCell ref="K27:L27"/>
    <mergeCell ref="M27:N27"/>
    <mergeCell ref="C30:D30"/>
    <mergeCell ref="B5:N5"/>
    <mergeCell ref="B6:N6"/>
    <mergeCell ref="B8:N8"/>
    <mergeCell ref="B9:N9"/>
    <mergeCell ref="D11:I11"/>
    <mergeCell ref="B13:D13"/>
    <mergeCell ref="C26:D26"/>
    <mergeCell ref="E26:F26"/>
    <mergeCell ref="G26:H26"/>
    <mergeCell ref="I26:J26"/>
    <mergeCell ref="K26:L26"/>
    <mergeCell ref="M26:N26"/>
    <mergeCell ref="C25:D25"/>
    <mergeCell ref="E25:F25"/>
    <mergeCell ref="G25:H25"/>
    <mergeCell ref="I25:J25"/>
    <mergeCell ref="K25:L25"/>
    <mergeCell ref="M25:N25"/>
    <mergeCell ref="E29:F29"/>
    <mergeCell ref="G29:H29"/>
    <mergeCell ref="I29:J29"/>
    <mergeCell ref="K29:L29"/>
    <mergeCell ref="M29:N29"/>
    <mergeCell ref="C32:D32"/>
    <mergeCell ref="E32:F32"/>
    <mergeCell ref="G32:H32"/>
    <mergeCell ref="I32:J32"/>
    <mergeCell ref="K32:L32"/>
    <mergeCell ref="M32:N32"/>
    <mergeCell ref="C31:D31"/>
    <mergeCell ref="E31:F31"/>
    <mergeCell ref="G31:H31"/>
    <mergeCell ref="I31:J31"/>
    <mergeCell ref="K31:L31"/>
    <mergeCell ref="M31:N31"/>
    <mergeCell ref="E30:F30"/>
    <mergeCell ref="G30:H30"/>
    <mergeCell ref="I30:J30"/>
    <mergeCell ref="K30:L30"/>
    <mergeCell ref="M30:N30"/>
    <mergeCell ref="C29:D29"/>
    <mergeCell ref="C34:D34"/>
    <mergeCell ref="E34:F34"/>
    <mergeCell ref="G34:H34"/>
    <mergeCell ref="I34:J34"/>
    <mergeCell ref="K34:L34"/>
    <mergeCell ref="M34:N34"/>
    <mergeCell ref="C33:D33"/>
    <mergeCell ref="E33:F33"/>
    <mergeCell ref="G33:H33"/>
    <mergeCell ref="I33:J33"/>
    <mergeCell ref="K33:L33"/>
    <mergeCell ref="M33:N33"/>
    <mergeCell ref="B37:F37"/>
    <mergeCell ref="H37:N37"/>
    <mergeCell ref="C38:D38"/>
    <mergeCell ref="E38:F38"/>
    <mergeCell ref="I38:J38"/>
    <mergeCell ref="K38:L38"/>
    <mergeCell ref="M38:N38"/>
    <mergeCell ref="C35:D35"/>
    <mergeCell ref="E35:F35"/>
    <mergeCell ref="G35:H35"/>
    <mergeCell ref="I35:J35"/>
    <mergeCell ref="K35:L35"/>
    <mergeCell ref="M35:N35"/>
    <mergeCell ref="C39:D39"/>
    <mergeCell ref="E39:F39"/>
    <mergeCell ref="C40:D40"/>
    <mergeCell ref="E40:F40"/>
    <mergeCell ref="I39:J39"/>
    <mergeCell ref="K39:L39"/>
    <mergeCell ref="M39:N39"/>
    <mergeCell ref="I40:J40"/>
    <mergeCell ref="K40:L40"/>
    <mergeCell ref="M40:N40"/>
    <mergeCell ref="C41:D41"/>
    <mergeCell ref="E41:F41"/>
    <mergeCell ref="C42:D42"/>
    <mergeCell ref="E42:F42"/>
    <mergeCell ref="I41:J41"/>
    <mergeCell ref="K41:L41"/>
    <mergeCell ref="M41:N41"/>
    <mergeCell ref="I42:J42"/>
    <mergeCell ref="K42:L42"/>
    <mergeCell ref="M42:N42"/>
    <mergeCell ref="C43:D43"/>
    <mergeCell ref="E43:F43"/>
    <mergeCell ref="C44:D44"/>
    <mergeCell ref="E44:F44"/>
    <mergeCell ref="I43:J43"/>
    <mergeCell ref="K43:L43"/>
    <mergeCell ref="M43:N43"/>
    <mergeCell ref="I44:J44"/>
    <mergeCell ref="K44:L44"/>
    <mergeCell ref="M44:N44"/>
    <mergeCell ref="C45:D45"/>
    <mergeCell ref="E45:F45"/>
    <mergeCell ref="C46:D46"/>
    <mergeCell ref="E46:F46"/>
    <mergeCell ref="I45:J45"/>
    <mergeCell ref="K45:L45"/>
    <mergeCell ref="M45:N45"/>
    <mergeCell ref="I46:J46"/>
    <mergeCell ref="K46:L46"/>
    <mergeCell ref="M46:N46"/>
    <mergeCell ref="C47:D47"/>
    <mergeCell ref="E47:F47"/>
    <mergeCell ref="C48:D48"/>
    <mergeCell ref="E48:F48"/>
    <mergeCell ref="I47:J47"/>
    <mergeCell ref="K47:L47"/>
    <mergeCell ref="M47:N47"/>
    <mergeCell ref="I48:J48"/>
    <mergeCell ref="K48:L48"/>
    <mergeCell ref="M48:N48"/>
    <mergeCell ref="C49:D49"/>
    <mergeCell ref="E49:F49"/>
    <mergeCell ref="C50:D50"/>
    <mergeCell ref="E50:F50"/>
    <mergeCell ref="I50:J50"/>
    <mergeCell ref="K50:L50"/>
    <mergeCell ref="M50:N50"/>
    <mergeCell ref="I49:J49"/>
    <mergeCell ref="K49:L49"/>
    <mergeCell ref="M49:N49"/>
  </mergeCells>
  <pageMargins left="0.7" right="0.7" top="0.75" bottom="0.75" header="0.3" footer="0.3"/>
  <pageSetup scale="69" orientation="portrait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U45"/>
  <sheetViews>
    <sheetView tabSelected="1" topLeftCell="A20" zoomScale="80" zoomScaleNormal="80" workbookViewId="0">
      <selection activeCell="G38" sqref="G38:H38"/>
    </sheetView>
  </sheetViews>
  <sheetFormatPr defaultColWidth="9.28515625" defaultRowHeight="15.75" x14ac:dyDescent="0.25"/>
  <cols>
    <col min="1" max="1" width="5.42578125" style="1" customWidth="1"/>
    <col min="2" max="2" width="15.5703125" style="1" customWidth="1"/>
    <col min="3" max="3" width="9.28515625" style="1"/>
    <col min="4" max="4" width="10.7109375" style="1" customWidth="1"/>
    <col min="5" max="14" width="9.28515625" style="1"/>
    <col min="15" max="15" width="12.7109375" style="1" customWidth="1"/>
    <col min="16" max="16384" width="9.28515625" style="1"/>
  </cols>
  <sheetData>
    <row r="5" spans="1:15" ht="18.75" x14ac:dyDescent="0.3">
      <c r="B5" s="69" t="s">
        <v>1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5" ht="18.75" x14ac:dyDescent="0.3">
      <c r="B6" s="69" t="s">
        <v>0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5" ht="18.75" x14ac:dyDescent="0.3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9" spans="1:15" ht="18.75" x14ac:dyDescent="0.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ht="18.75" x14ac:dyDescent="0.3">
      <c r="A10" s="23"/>
      <c r="B10" s="30" t="s">
        <v>36</v>
      </c>
      <c r="C10" s="24"/>
      <c r="D10" s="72" t="str">
        <f>'Net Metered'!D11:I11</f>
        <v>PUGET SOUND ENERGY</v>
      </c>
      <c r="E10" s="72"/>
      <c r="F10" s="72"/>
      <c r="G10" s="72"/>
      <c r="H10" s="72"/>
      <c r="I10" s="72"/>
      <c r="J10" s="23"/>
      <c r="K10" s="23"/>
      <c r="L10" s="23"/>
      <c r="M10" s="23"/>
      <c r="N10" s="23"/>
      <c r="O10" s="23"/>
    </row>
    <row r="11" spans="1:15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6.5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5">
      <c r="B13" s="111" t="s">
        <v>8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</row>
    <row r="14" spans="1:15" ht="31.5" customHeight="1" thickBot="1" x14ac:dyDescent="0.3">
      <c r="B14" s="112" t="s">
        <v>9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</row>
    <row r="15" spans="1:15" ht="16.5" thickBot="1" x14ac:dyDescent="0.3"/>
    <row r="16" spans="1:15" ht="19.5" thickBot="1" x14ac:dyDescent="0.35">
      <c r="B16" s="107" t="s">
        <v>4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9"/>
    </row>
    <row r="17" spans="2:21" ht="18.75" x14ac:dyDescent="0.3">
      <c r="B17" s="12"/>
      <c r="C17" s="87" t="s">
        <v>29</v>
      </c>
      <c r="D17" s="88"/>
      <c r="E17" s="88"/>
      <c r="F17" s="88"/>
      <c r="G17" s="88"/>
      <c r="H17" s="22">
        <f>'Net Metered'!E13</f>
        <v>2018</v>
      </c>
      <c r="I17" s="89" t="s">
        <v>27</v>
      </c>
      <c r="J17" s="90"/>
      <c r="K17" s="90"/>
      <c r="L17" s="90"/>
      <c r="M17" s="90"/>
      <c r="N17" s="91"/>
      <c r="O17" s="13"/>
    </row>
    <row r="18" spans="2:21" ht="54.6" customHeight="1" x14ac:dyDescent="0.25">
      <c r="B18" s="14" t="s">
        <v>10</v>
      </c>
      <c r="C18" s="110" t="s">
        <v>28</v>
      </c>
      <c r="D18" s="56"/>
      <c r="E18" s="76" t="s">
        <v>34</v>
      </c>
      <c r="F18" s="76"/>
      <c r="G18" s="76" t="s">
        <v>35</v>
      </c>
      <c r="H18" s="77"/>
      <c r="I18" s="110" t="s">
        <v>28</v>
      </c>
      <c r="J18" s="56"/>
      <c r="K18" s="76" t="s">
        <v>34</v>
      </c>
      <c r="L18" s="76"/>
      <c r="M18" s="76" t="s">
        <v>35</v>
      </c>
      <c r="N18" s="77"/>
      <c r="O18" s="15" t="s">
        <v>11</v>
      </c>
      <c r="P18" s="5"/>
      <c r="Q18" s="5"/>
      <c r="R18" s="5"/>
      <c r="S18" s="5"/>
      <c r="T18" s="5"/>
      <c r="U18" s="5"/>
    </row>
    <row r="19" spans="2:21" ht="18" customHeight="1" x14ac:dyDescent="0.25">
      <c r="B19" s="8" t="s">
        <v>49</v>
      </c>
      <c r="C19" s="103">
        <v>6</v>
      </c>
      <c r="D19" s="104"/>
      <c r="E19" s="46">
        <v>4172</v>
      </c>
      <c r="F19" s="47"/>
      <c r="G19" s="105">
        <f>E19/C19</f>
        <v>695.33333333333337</v>
      </c>
      <c r="H19" s="106"/>
      <c r="I19" s="103"/>
      <c r="J19" s="104"/>
      <c r="K19" s="97"/>
      <c r="L19" s="104"/>
      <c r="M19" s="97"/>
      <c r="N19" s="98"/>
      <c r="O19" s="10"/>
    </row>
    <row r="20" spans="2:21" ht="18" customHeight="1" x14ac:dyDescent="0.25">
      <c r="B20" s="8" t="s">
        <v>50</v>
      </c>
      <c r="C20" s="103">
        <v>1</v>
      </c>
      <c r="D20" s="104"/>
      <c r="E20" s="46">
        <v>4500</v>
      </c>
      <c r="F20" s="47"/>
      <c r="G20" s="105">
        <f t="shared" ref="G20:G23" si="0">E20/C20</f>
        <v>4500</v>
      </c>
      <c r="H20" s="106"/>
      <c r="I20" s="103"/>
      <c r="J20" s="104"/>
      <c r="K20" s="97"/>
      <c r="L20" s="104"/>
      <c r="M20" s="97"/>
      <c r="N20" s="98"/>
      <c r="O20" s="10"/>
    </row>
    <row r="21" spans="2:21" ht="18" customHeight="1" x14ac:dyDescent="0.25">
      <c r="B21" s="8" t="s">
        <v>51</v>
      </c>
      <c r="C21" s="103">
        <v>5</v>
      </c>
      <c r="D21" s="104"/>
      <c r="E21" s="46">
        <v>9268</v>
      </c>
      <c r="F21" s="47"/>
      <c r="G21" s="105">
        <f t="shared" si="0"/>
        <v>1853.6</v>
      </c>
      <c r="H21" s="106"/>
      <c r="I21" s="103"/>
      <c r="J21" s="104"/>
      <c r="K21" s="97"/>
      <c r="L21" s="104"/>
      <c r="M21" s="97"/>
      <c r="N21" s="98"/>
      <c r="O21" s="10"/>
    </row>
    <row r="22" spans="2:21" ht="18" customHeight="1" x14ac:dyDescent="0.25">
      <c r="B22" s="8" t="s">
        <v>52</v>
      </c>
      <c r="C22" s="103">
        <v>5</v>
      </c>
      <c r="D22" s="104"/>
      <c r="E22" s="46">
        <v>1284</v>
      </c>
      <c r="F22" s="47"/>
      <c r="G22" s="105">
        <f t="shared" si="0"/>
        <v>256.8</v>
      </c>
      <c r="H22" s="106"/>
      <c r="I22" s="103"/>
      <c r="J22" s="104"/>
      <c r="K22" s="97"/>
      <c r="L22" s="104"/>
      <c r="M22" s="97"/>
      <c r="N22" s="98"/>
      <c r="O22" s="10"/>
      <c r="Q22" s="33"/>
    </row>
    <row r="23" spans="2:21" ht="18" customHeight="1" x14ac:dyDescent="0.25">
      <c r="B23" s="8" t="s">
        <v>45</v>
      </c>
      <c r="C23" s="103">
        <v>3</v>
      </c>
      <c r="D23" s="104"/>
      <c r="E23" s="46">
        <v>5753</v>
      </c>
      <c r="F23" s="47"/>
      <c r="G23" s="105">
        <f t="shared" si="0"/>
        <v>1917.6666666666667</v>
      </c>
      <c r="H23" s="106"/>
      <c r="I23" s="103"/>
      <c r="J23" s="104"/>
      <c r="K23" s="97"/>
      <c r="L23" s="104"/>
      <c r="M23" s="97"/>
      <c r="N23" s="98"/>
      <c r="O23" s="10"/>
    </row>
    <row r="24" spans="2:21" ht="18" customHeight="1" x14ac:dyDescent="0.25">
      <c r="B24" s="8"/>
      <c r="C24" s="103"/>
      <c r="D24" s="104"/>
      <c r="E24" s="97"/>
      <c r="F24" s="104"/>
      <c r="G24" s="97"/>
      <c r="H24" s="98"/>
      <c r="I24" s="103"/>
      <c r="J24" s="104"/>
      <c r="K24" s="97"/>
      <c r="L24" s="104"/>
      <c r="M24" s="97"/>
      <c r="N24" s="98"/>
      <c r="O24" s="10"/>
    </row>
    <row r="25" spans="2:21" ht="18" customHeight="1" x14ac:dyDescent="0.25">
      <c r="B25" s="8"/>
      <c r="C25" s="103"/>
      <c r="D25" s="104"/>
      <c r="E25" s="97"/>
      <c r="F25" s="104"/>
      <c r="G25" s="97"/>
      <c r="H25" s="98"/>
      <c r="I25" s="103"/>
      <c r="J25" s="104"/>
      <c r="K25" s="97"/>
      <c r="L25" s="104"/>
      <c r="M25" s="97"/>
      <c r="N25" s="98"/>
      <c r="O25" s="10"/>
    </row>
    <row r="26" spans="2:21" ht="18" customHeight="1" x14ac:dyDescent="0.25">
      <c r="B26" s="8"/>
      <c r="C26" s="103"/>
      <c r="D26" s="104"/>
      <c r="E26" s="97"/>
      <c r="F26" s="104"/>
      <c r="G26" s="97"/>
      <c r="H26" s="98"/>
      <c r="I26" s="103"/>
      <c r="J26" s="104"/>
      <c r="K26" s="97"/>
      <c r="L26" s="104"/>
      <c r="M26" s="97"/>
      <c r="N26" s="98"/>
      <c r="O26" s="10"/>
    </row>
    <row r="27" spans="2:21" ht="18" customHeight="1" x14ac:dyDescent="0.25">
      <c r="B27" s="8"/>
      <c r="C27" s="103"/>
      <c r="D27" s="104"/>
      <c r="E27" s="97"/>
      <c r="F27" s="104"/>
      <c r="G27" s="97"/>
      <c r="H27" s="98"/>
      <c r="I27" s="103"/>
      <c r="J27" s="104"/>
      <c r="K27" s="97"/>
      <c r="L27" s="104"/>
      <c r="M27" s="97"/>
      <c r="N27" s="98"/>
      <c r="O27" s="10"/>
    </row>
    <row r="28" spans="2:21" ht="18" customHeight="1" thickBot="1" x14ac:dyDescent="0.3">
      <c r="B28" s="9"/>
      <c r="C28" s="99"/>
      <c r="D28" s="100"/>
      <c r="E28" s="101"/>
      <c r="F28" s="100"/>
      <c r="G28" s="101"/>
      <c r="H28" s="102"/>
      <c r="I28" s="99"/>
      <c r="J28" s="100"/>
      <c r="K28" s="101"/>
      <c r="L28" s="100"/>
      <c r="M28" s="101"/>
      <c r="N28" s="102"/>
      <c r="O28" s="11"/>
    </row>
    <row r="29" spans="2:21" ht="16.5" thickBot="1" x14ac:dyDescent="0.3">
      <c r="B29" s="6" t="s">
        <v>25</v>
      </c>
      <c r="C29" s="94">
        <f>SUM(C19:D28)</f>
        <v>20</v>
      </c>
      <c r="D29" s="95"/>
      <c r="E29" s="94">
        <f>SUM(E19:F28)</f>
        <v>24977</v>
      </c>
      <c r="F29" s="95"/>
      <c r="G29" s="92"/>
      <c r="H29" s="96"/>
      <c r="I29" s="94">
        <f>SUM(I19:J28)</f>
        <v>0</v>
      </c>
      <c r="J29" s="95"/>
      <c r="K29" s="94">
        <f>SUM(K19:L28)</f>
        <v>0</v>
      </c>
      <c r="L29" s="95"/>
      <c r="M29" s="92"/>
      <c r="N29" s="93"/>
      <c r="O29" s="32"/>
      <c r="P29" s="25"/>
    </row>
    <row r="31" spans="2:21" ht="16.5" thickBot="1" x14ac:dyDescent="0.3"/>
    <row r="32" spans="2:21" ht="19.5" thickBot="1" x14ac:dyDescent="0.35">
      <c r="B32" s="107" t="s">
        <v>4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9"/>
    </row>
    <row r="33" spans="2:15" ht="18.75" x14ac:dyDescent="0.3">
      <c r="B33" s="12"/>
      <c r="C33" s="87" t="s">
        <v>55</v>
      </c>
      <c r="D33" s="88"/>
      <c r="E33" s="88"/>
      <c r="F33" s="88"/>
      <c r="G33" s="88"/>
      <c r="H33" s="22" t="s">
        <v>56</v>
      </c>
      <c r="I33" s="89" t="s">
        <v>27</v>
      </c>
      <c r="J33" s="90"/>
      <c r="K33" s="90"/>
      <c r="L33" s="90"/>
      <c r="M33" s="90"/>
      <c r="N33" s="91"/>
      <c r="O33" s="13"/>
    </row>
    <row r="34" spans="2:15" x14ac:dyDescent="0.25">
      <c r="B34" s="14" t="s">
        <v>10</v>
      </c>
      <c r="C34" s="110" t="s">
        <v>28</v>
      </c>
      <c r="D34" s="56"/>
      <c r="E34" s="76" t="s">
        <v>34</v>
      </c>
      <c r="F34" s="76"/>
      <c r="G34" s="76" t="s">
        <v>35</v>
      </c>
      <c r="H34" s="77"/>
      <c r="I34" s="110" t="s">
        <v>28</v>
      </c>
      <c r="J34" s="56"/>
      <c r="K34" s="76" t="s">
        <v>34</v>
      </c>
      <c r="L34" s="76"/>
      <c r="M34" s="76" t="s">
        <v>35</v>
      </c>
      <c r="N34" s="77"/>
      <c r="O34" s="15" t="s">
        <v>11</v>
      </c>
    </row>
    <row r="35" spans="2:15" x14ac:dyDescent="0.25">
      <c r="B35" s="8" t="s">
        <v>49</v>
      </c>
      <c r="C35" s="103">
        <v>9</v>
      </c>
      <c r="D35" s="104"/>
      <c r="E35" s="46">
        <f>585+4507</f>
        <v>5092</v>
      </c>
      <c r="F35" s="47"/>
      <c r="G35" s="105">
        <f>E35/C35</f>
        <v>565.77777777777783</v>
      </c>
      <c r="H35" s="106"/>
      <c r="I35" s="103"/>
      <c r="J35" s="104"/>
      <c r="K35" s="97"/>
      <c r="L35" s="104"/>
      <c r="M35" s="97"/>
      <c r="N35" s="98"/>
      <c r="O35" s="10" t="s">
        <v>57</v>
      </c>
    </row>
    <row r="36" spans="2:15" x14ac:dyDescent="0.25">
      <c r="B36" s="8" t="s">
        <v>50</v>
      </c>
      <c r="C36" s="103">
        <v>2</v>
      </c>
      <c r="D36" s="104"/>
      <c r="E36" s="46">
        <v>5700</v>
      </c>
      <c r="F36" s="47"/>
      <c r="G36" s="105">
        <f t="shared" ref="G36:G39" si="1">E36/C36</f>
        <v>2850</v>
      </c>
      <c r="H36" s="106"/>
      <c r="I36" s="103"/>
      <c r="J36" s="104"/>
      <c r="K36" s="97"/>
      <c r="L36" s="104"/>
      <c r="M36" s="97"/>
      <c r="N36" s="98"/>
      <c r="O36" s="10" t="s">
        <v>57</v>
      </c>
    </row>
    <row r="37" spans="2:15" x14ac:dyDescent="0.25">
      <c r="B37" s="8" t="s">
        <v>51</v>
      </c>
      <c r="C37" s="103">
        <v>5</v>
      </c>
      <c r="D37" s="104"/>
      <c r="E37" s="46">
        <v>7220</v>
      </c>
      <c r="F37" s="47"/>
      <c r="G37" s="105">
        <f t="shared" si="1"/>
        <v>1444</v>
      </c>
      <c r="H37" s="106"/>
      <c r="I37" s="103"/>
      <c r="J37" s="104"/>
      <c r="K37" s="97"/>
      <c r="L37" s="104"/>
      <c r="M37" s="97"/>
      <c r="N37" s="98"/>
      <c r="O37" s="10" t="s">
        <v>57</v>
      </c>
    </row>
    <row r="38" spans="2:15" x14ac:dyDescent="0.25">
      <c r="B38" s="8" t="s">
        <v>52</v>
      </c>
      <c r="C38" s="103">
        <v>5</v>
      </c>
      <c r="D38" s="104"/>
      <c r="E38" s="46">
        <f>1358-135</f>
        <v>1223</v>
      </c>
      <c r="F38" s="47"/>
      <c r="G38" s="105">
        <f t="shared" si="1"/>
        <v>244.6</v>
      </c>
      <c r="H38" s="106"/>
      <c r="I38" s="103">
        <v>1</v>
      </c>
      <c r="J38" s="104"/>
      <c r="K38" s="97">
        <v>135</v>
      </c>
      <c r="L38" s="104"/>
      <c r="M38" s="97">
        <v>135</v>
      </c>
      <c r="N38" s="98"/>
      <c r="O38" s="10" t="s">
        <v>57</v>
      </c>
    </row>
    <row r="39" spans="2:15" x14ac:dyDescent="0.25">
      <c r="B39" s="8" t="s">
        <v>45</v>
      </c>
      <c r="C39" s="103">
        <v>3</v>
      </c>
      <c r="D39" s="104"/>
      <c r="E39" s="46">
        <v>4478</v>
      </c>
      <c r="F39" s="47"/>
      <c r="G39" s="105">
        <f t="shared" si="1"/>
        <v>1492.6666666666667</v>
      </c>
      <c r="H39" s="106"/>
      <c r="I39" s="103"/>
      <c r="J39" s="104"/>
      <c r="K39" s="97"/>
      <c r="L39" s="104"/>
      <c r="M39" s="97"/>
      <c r="N39" s="98"/>
      <c r="O39" s="10" t="s">
        <v>57</v>
      </c>
    </row>
    <row r="40" spans="2:15" x14ac:dyDescent="0.25">
      <c r="B40" s="8" t="s">
        <v>54</v>
      </c>
      <c r="C40" s="103">
        <v>2</v>
      </c>
      <c r="D40" s="104"/>
      <c r="E40" s="97">
        <v>6500</v>
      </c>
      <c r="F40" s="104"/>
      <c r="G40" s="97">
        <f t="shared" ref="G40" si="2">E40/C40</f>
        <v>3250</v>
      </c>
      <c r="H40" s="98"/>
      <c r="I40" s="103"/>
      <c r="J40" s="104"/>
      <c r="K40" s="97"/>
      <c r="L40" s="104"/>
      <c r="M40" s="97"/>
      <c r="N40" s="98"/>
      <c r="O40" s="10" t="s">
        <v>57</v>
      </c>
    </row>
    <row r="41" spans="2:15" x14ac:dyDescent="0.25">
      <c r="B41" s="8"/>
      <c r="C41" s="103"/>
      <c r="D41" s="104"/>
      <c r="E41" s="97"/>
      <c r="F41" s="104"/>
      <c r="G41" s="97"/>
      <c r="H41" s="98"/>
      <c r="I41" s="103"/>
      <c r="J41" s="104"/>
      <c r="K41" s="97"/>
      <c r="L41" s="104"/>
      <c r="M41" s="97"/>
      <c r="N41" s="98"/>
      <c r="O41" s="10"/>
    </row>
    <row r="42" spans="2:15" x14ac:dyDescent="0.25">
      <c r="B42" s="8"/>
      <c r="C42" s="103"/>
      <c r="D42" s="104"/>
      <c r="E42" s="97"/>
      <c r="F42" s="104"/>
      <c r="G42" s="97"/>
      <c r="H42" s="98"/>
      <c r="I42" s="103"/>
      <c r="J42" s="104"/>
      <c r="K42" s="97"/>
      <c r="L42" s="104"/>
      <c r="M42" s="97"/>
      <c r="N42" s="98"/>
      <c r="O42" s="10"/>
    </row>
    <row r="43" spans="2:15" x14ac:dyDescent="0.25">
      <c r="B43" s="8"/>
      <c r="C43" s="103"/>
      <c r="D43" s="104"/>
      <c r="E43" s="97"/>
      <c r="F43" s="104"/>
      <c r="G43" s="97"/>
      <c r="H43" s="98"/>
      <c r="I43" s="103"/>
      <c r="J43" s="104"/>
      <c r="K43" s="97"/>
      <c r="L43" s="104"/>
      <c r="M43" s="97"/>
      <c r="N43" s="98"/>
      <c r="O43" s="10"/>
    </row>
    <row r="44" spans="2:15" ht="16.5" thickBot="1" x14ac:dyDescent="0.3">
      <c r="B44" s="9"/>
      <c r="C44" s="99"/>
      <c r="D44" s="100"/>
      <c r="E44" s="101"/>
      <c r="F44" s="100"/>
      <c r="G44" s="101"/>
      <c r="H44" s="102"/>
      <c r="I44" s="99"/>
      <c r="J44" s="100"/>
      <c r="K44" s="101"/>
      <c r="L44" s="100"/>
      <c r="M44" s="101"/>
      <c r="N44" s="102"/>
      <c r="O44" s="11"/>
    </row>
    <row r="45" spans="2:15" ht="16.5" thickBot="1" x14ac:dyDescent="0.3">
      <c r="B45" s="6" t="s">
        <v>25</v>
      </c>
      <c r="C45" s="94">
        <f>SUM(C35:D44)</f>
        <v>26</v>
      </c>
      <c r="D45" s="95"/>
      <c r="E45" s="94">
        <f>SUM(E35:F44)</f>
        <v>30213</v>
      </c>
      <c r="F45" s="95"/>
      <c r="G45" s="92"/>
      <c r="H45" s="96"/>
      <c r="I45" s="94">
        <f>SUM(I35:J44)</f>
        <v>1</v>
      </c>
      <c r="J45" s="95"/>
      <c r="K45" s="94">
        <f>SUM(K35:L44)</f>
        <v>135</v>
      </c>
      <c r="L45" s="95"/>
      <c r="M45" s="92"/>
      <c r="N45" s="93"/>
      <c r="O45" s="32"/>
    </row>
  </sheetData>
  <mergeCells count="155">
    <mergeCell ref="M29:N29"/>
    <mergeCell ref="K24:L24"/>
    <mergeCell ref="K25:L25"/>
    <mergeCell ref="K26:L26"/>
    <mergeCell ref="K27:L27"/>
    <mergeCell ref="M24:N24"/>
    <mergeCell ref="K19:L19"/>
    <mergeCell ref="K20:L20"/>
    <mergeCell ref="K21:L21"/>
    <mergeCell ref="K22:L22"/>
    <mergeCell ref="K23:L23"/>
    <mergeCell ref="M25:N25"/>
    <mergeCell ref="M26:N26"/>
    <mergeCell ref="M27:N27"/>
    <mergeCell ref="M28:N28"/>
    <mergeCell ref="M19:N19"/>
    <mergeCell ref="M20:N20"/>
    <mergeCell ref="M21:N21"/>
    <mergeCell ref="M22:N22"/>
    <mergeCell ref="M23:N23"/>
    <mergeCell ref="E29:F29"/>
    <mergeCell ref="C29:D29"/>
    <mergeCell ref="G26:H26"/>
    <mergeCell ref="I23:J23"/>
    <mergeCell ref="I24:J24"/>
    <mergeCell ref="I25:J25"/>
    <mergeCell ref="I26:J26"/>
    <mergeCell ref="I19:J19"/>
    <mergeCell ref="I20:J20"/>
    <mergeCell ref="I21:J21"/>
    <mergeCell ref="I22:J22"/>
    <mergeCell ref="G19:H19"/>
    <mergeCell ref="G20:H20"/>
    <mergeCell ref="K28:L28"/>
    <mergeCell ref="K29:L29"/>
    <mergeCell ref="G21:H21"/>
    <mergeCell ref="G22:H22"/>
    <mergeCell ref="G23:H23"/>
    <mergeCell ref="G24:H24"/>
    <mergeCell ref="G25:H25"/>
    <mergeCell ref="I27:J27"/>
    <mergeCell ref="I28:J28"/>
    <mergeCell ref="I29:J29"/>
    <mergeCell ref="G27:H27"/>
    <mergeCell ref="G28:H28"/>
    <mergeCell ref="G29:H29"/>
    <mergeCell ref="B5:N5"/>
    <mergeCell ref="D10:I10"/>
    <mergeCell ref="B6:N6"/>
    <mergeCell ref="C18:D18"/>
    <mergeCell ref="E18:F18"/>
    <mergeCell ref="G18:H18"/>
    <mergeCell ref="I18:J18"/>
    <mergeCell ref="K18:L18"/>
    <mergeCell ref="M18:N18"/>
    <mergeCell ref="B13:O13"/>
    <mergeCell ref="B14:O14"/>
    <mergeCell ref="B16:O16"/>
    <mergeCell ref="I17:N17"/>
    <mergeCell ref="C17:G17"/>
    <mergeCell ref="C19:D19"/>
    <mergeCell ref="C20:D20"/>
    <mergeCell ref="C21:D21"/>
    <mergeCell ref="E24:F24"/>
    <mergeCell ref="E25:F25"/>
    <mergeCell ref="E26:F26"/>
    <mergeCell ref="E27:F27"/>
    <mergeCell ref="E28:F28"/>
    <mergeCell ref="E19:F19"/>
    <mergeCell ref="E20:F20"/>
    <mergeCell ref="E21:F21"/>
    <mergeCell ref="E22:F22"/>
    <mergeCell ref="E23:F23"/>
    <mergeCell ref="C27:D27"/>
    <mergeCell ref="C22:D22"/>
    <mergeCell ref="C26:D26"/>
    <mergeCell ref="C28:D28"/>
    <mergeCell ref="C23:D23"/>
    <mergeCell ref="C24:D24"/>
    <mergeCell ref="C25:D25"/>
    <mergeCell ref="B32:O32"/>
    <mergeCell ref="C33:G33"/>
    <mergeCell ref="I33:N33"/>
    <mergeCell ref="C34:D34"/>
    <mergeCell ref="E34:F34"/>
    <mergeCell ref="G34:H34"/>
    <mergeCell ref="I34:J34"/>
    <mergeCell ref="K34:L34"/>
    <mergeCell ref="M34:N34"/>
    <mergeCell ref="M35:N35"/>
    <mergeCell ref="C36:D36"/>
    <mergeCell ref="E36:F36"/>
    <mergeCell ref="G36:H36"/>
    <mergeCell ref="I36:J36"/>
    <mergeCell ref="K36:L36"/>
    <mergeCell ref="M36:N36"/>
    <mergeCell ref="C35:D35"/>
    <mergeCell ref="E35:F35"/>
    <mergeCell ref="G35:H35"/>
    <mergeCell ref="I35:J35"/>
    <mergeCell ref="K35:L35"/>
    <mergeCell ref="M37:N37"/>
    <mergeCell ref="C38:D38"/>
    <mergeCell ref="E38:F38"/>
    <mergeCell ref="G38:H38"/>
    <mergeCell ref="I38:J38"/>
    <mergeCell ref="K38:L38"/>
    <mergeCell ref="M38:N38"/>
    <mergeCell ref="C37:D37"/>
    <mergeCell ref="E37:F37"/>
    <mergeCell ref="G37:H37"/>
    <mergeCell ref="I37:J37"/>
    <mergeCell ref="K37:L37"/>
    <mergeCell ref="M39:N39"/>
    <mergeCell ref="C40:D40"/>
    <mergeCell ref="E40:F40"/>
    <mergeCell ref="G40:H40"/>
    <mergeCell ref="I40:J40"/>
    <mergeCell ref="K40:L40"/>
    <mergeCell ref="M40:N40"/>
    <mergeCell ref="C39:D39"/>
    <mergeCell ref="E39:F39"/>
    <mergeCell ref="G39:H39"/>
    <mergeCell ref="I39:J39"/>
    <mergeCell ref="K39:L39"/>
    <mergeCell ref="M41:N41"/>
    <mergeCell ref="C42:D42"/>
    <mergeCell ref="E42:F42"/>
    <mergeCell ref="G42:H42"/>
    <mergeCell ref="I42:J42"/>
    <mergeCell ref="K42:L42"/>
    <mergeCell ref="M42:N42"/>
    <mergeCell ref="C41:D41"/>
    <mergeCell ref="E41:F41"/>
    <mergeCell ref="G41:H41"/>
    <mergeCell ref="I41:J41"/>
    <mergeCell ref="K41:L41"/>
    <mergeCell ref="M45:N45"/>
    <mergeCell ref="C45:D45"/>
    <mergeCell ref="E45:F45"/>
    <mergeCell ref="G45:H45"/>
    <mergeCell ref="I45:J45"/>
    <mergeCell ref="K45:L45"/>
    <mergeCell ref="M43:N43"/>
    <mergeCell ref="C44:D44"/>
    <mergeCell ref="E44:F44"/>
    <mergeCell ref="G44:H44"/>
    <mergeCell ref="I44:J44"/>
    <mergeCell ref="K44:L44"/>
    <mergeCell ref="M44:N44"/>
    <mergeCell ref="C43:D43"/>
    <mergeCell ref="E43:F43"/>
    <mergeCell ref="G43:H43"/>
    <mergeCell ref="I43:J43"/>
    <mergeCell ref="K43:L43"/>
  </mergeCells>
  <pageMargins left="0.7" right="0.7" top="0.75" bottom="0.75" header="0.3" footer="0.3"/>
  <pageSetup scale="6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2259CE7B3065B469C07EAF4D87CAA77" ma:contentTypeVersion="135" ma:contentTypeDescription="" ma:contentTypeScope="" ma:versionID="523b28fd6f45d40f736895252ce8b92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2013-10-02T07:00:00+00:00</OpenedDate>
    <SignificantOrder xmlns="dc463f71-b30c-4ab2-9473-d307f9d35888">false</SignificantOrder>
    <Date1 xmlns="dc463f71-b30c-4ab2-9473-d307f9d35888">2018-08-02T07:00:00+00:00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131883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FC0AD05-6BDE-470A-B822-4F764CA9E883}"/>
</file>

<file path=customXml/itemProps2.xml><?xml version="1.0" encoding="utf-8"?>
<ds:datastoreItem xmlns:ds="http://schemas.openxmlformats.org/officeDocument/2006/customXml" ds:itemID="{3498C5D6-B32C-4F19-9BAF-82890396B5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D7B03B-BA1C-4AEB-99A3-0A41296EF647}">
  <ds:schemaRefs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14FFCDB-9715-48A5-89BA-707312A927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Net Metered</vt:lpstr>
      <vt:lpstr>Non-Net Metered</vt:lpstr>
      <vt:lpstr>'Net Metered'!Print_Area</vt:lpstr>
      <vt:lpstr>'Non-Net Metered'!Print_Area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Attachment: districutedgeneration</dc:title>
  <dc:creator>Andrews, Amy (UTC)</dc:creator>
  <cp:lastModifiedBy>Huey, Lorilyn (UTC)</cp:lastModifiedBy>
  <cp:lastPrinted>2016-05-09T21:23:15Z</cp:lastPrinted>
  <dcterms:created xsi:type="dcterms:W3CDTF">2016-04-22T16:51:58Z</dcterms:created>
  <dcterms:modified xsi:type="dcterms:W3CDTF">2018-08-02T21:25:03Z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0x0101006E56B4D1795A2E4DB2F0B01679ED314A00A2259CE7B3065B469C07EAF4D87CAA77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